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ESKTOP-P4UT2LR\Desktop\2021\"/>
    </mc:Choice>
  </mc:AlternateContent>
  <bookViews>
    <workbookView xWindow="0" yWindow="0" windowWidth="19200" windowHeight="10965"/>
  </bookViews>
  <sheets>
    <sheet name="RESUMEN trim" sheetId="6" r:id="rId1"/>
    <sheet name="DESGLOCE trim" sheetId="5" r:id="rId2"/>
    <sheet name="PROVEEDORES" sheetId="8" r:id="rId3"/>
    <sheet name="ACCIONES Y RESULTADOS " sheetId="10" r:id="rId4"/>
  </sheets>
  <externalReferences>
    <externalReference r:id="rId5"/>
    <externalReference r:id="rId6"/>
  </externalReferences>
  <definedNames>
    <definedName name="\a">#N/A</definedName>
    <definedName name="\b">#N/A</definedName>
    <definedName name="_xlnm._FilterDatabase" localSheetId="3" hidden="1">'ACCIONES Y RESULTADOS '!$A$11:$H$94</definedName>
    <definedName name="_xlnm._FilterDatabase" localSheetId="1" hidden="1">'DESGLOCE trim'!$A$19:$F$19</definedName>
    <definedName name="_xlnm._FilterDatabase" localSheetId="2" hidden="1">PROVEEDORES!$A$23:$D$93</definedName>
    <definedName name="_xlnm._FilterDatabase" localSheetId="0" hidden="1">'RESUMEN trim'!$A$18:$G$23</definedName>
    <definedName name="Algo">#REF!</definedName>
    <definedName name="_xlnm.Print_Area" localSheetId="3">'ACCIONES Y RESULTADOS '!$A$1:$H$107</definedName>
    <definedName name="_xlnm.Print_Area" localSheetId="1">'DESGLOCE trim'!$A$1:$F$48</definedName>
    <definedName name="_xlnm.Print_Area" localSheetId="2">PROVEEDORES!$A$1:$D$22</definedName>
    <definedName name="_xlnm.Print_Area" localSheetId="0">'RESUMEN trim'!$A$1:$G$32</definedName>
    <definedName name="_xlnm.Database" localSheetId="3">#REF!</definedName>
    <definedName name="_xlnm.Database">#REF!</definedName>
    <definedName name="CHIAPAS">#REF!</definedName>
    <definedName name="Clasificación" localSheetId="3">#REF!</definedName>
    <definedName name="Clasificación" localSheetId="1">#REF!</definedName>
    <definedName name="Clasificación" localSheetId="2">#REF!</definedName>
    <definedName name="Clasificación" localSheetId="0">#REF!</definedName>
    <definedName name="Clasificación">#REF!</definedName>
    <definedName name="DES">#REF!</definedName>
    <definedName name="DF">#REF!</definedName>
    <definedName name="dfd">#REF!</definedName>
    <definedName name="djfjdlfjks">#REF!</definedName>
    <definedName name="e">'[1]Distrito Federal'!$A$1:$IU$12</definedName>
    <definedName name="ENTIDAD">[2]ENTIDADES!$A$1:$A$32</definedName>
    <definedName name="Excel_BuiltIn_Print_Area_1_1_1">#REF!</definedName>
    <definedName name="Excel_BuiltIn_Print_Area_2_1_1">#REF!</definedName>
    <definedName name="Excel_BuiltIn_Print_Area_2_1_1_1">#REF!</definedName>
    <definedName name="Excel_BuiltIn_Print_Area_2_1_1_1_1">#REF!</definedName>
    <definedName name="Excel_BuiltIn_Print_Area_2_1_1_1_1_1">"$#REF!.$A$1:$AD$32"</definedName>
    <definedName name="Excel_BuiltIn_Print_Area_2_1_1_1_1_1_1">"$#REF!.$A$1:$AA$32"</definedName>
    <definedName name="Excel_BuiltIn_Print_Area_2_2">'[1]Distrito Federal'!$A$1:$M$36</definedName>
    <definedName name="Excel_BuiltIn_Print_Area_3_1">"$#REF!.$A$1:$O$29"</definedName>
    <definedName name="Excel_BuiltIn_Print_Area_3_1_1">"$#REF!.$A$1:$O$32"</definedName>
    <definedName name="Excel_BuiltIn_Print_Area_5_1">"$#REF!.$A$1:$N$20"</definedName>
    <definedName name="Excel_BuiltIn_Print_Area_5_1_1">"$#REF!.$A$1:$N$71"</definedName>
    <definedName name="Excel_BuiltIn_Print_Area_5_1_1_1">"$#REF!.$A$1:$N$71"</definedName>
    <definedName name="Excel_BuiltIn_Print_Area_6_1">#REF!</definedName>
    <definedName name="Excel_BuiltIn_Print_Area_6_1_1">#REF!</definedName>
    <definedName name="Excel_BuiltIn_Print_Titles_2_1">"$#REF!.$A$8:$IV$9"</definedName>
    <definedName name="Excel_BuiltIn_Print_Titles_2_1_1">"$#REF!.$A$8:$IV$9"</definedName>
    <definedName name="Excel_BuiltIn_Print_Titles_3">"$#REF!.$A$8:$IV$9"</definedName>
    <definedName name="fjdlfjdls">#REF!</definedName>
    <definedName name="Imprimir_área_IM">#REF!</definedName>
    <definedName name="JGKDFJGFDS">#REF!</definedName>
    <definedName name="leo">#REF!</definedName>
    <definedName name="organigrama" localSheetId="3">#REF!</definedName>
    <definedName name="organigrama">#REF!</definedName>
    <definedName name="q">#REF!</definedName>
    <definedName name="sdgf">#REF!</definedName>
    <definedName name="sss">#REF!</definedName>
    <definedName name="Status">#REF!</definedName>
    <definedName name="status1">#REF!</definedName>
    <definedName name="_xlnm.Print_Titles" localSheetId="3">'ACCIONES Y RESULTADOS '!$1:$12</definedName>
    <definedName name="_xlnm.Print_Titles" localSheetId="1">'DESGLOCE trim'!$19:$19</definedName>
    <definedName name="_xlnm.Print_Titles" localSheetId="2">PROVEEDORES!$17:$17</definedName>
    <definedName name="_xlnm.Print_Titles" localSheetId="0">'RESUMEN trim'!$18:$18</definedName>
    <definedName name="wd">#REF!</definedName>
    <definedName name="XSC">#REF!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9" i="6" l="1"/>
  <c r="E41" i="5" l="1"/>
  <c r="E40" i="5"/>
  <c r="E39" i="5"/>
  <c r="E37" i="5"/>
  <c r="F30" i="5"/>
  <c r="E29" i="5"/>
  <c r="E28" i="5"/>
  <c r="E27" i="5"/>
  <c r="E26" i="5"/>
  <c r="E25" i="5"/>
  <c r="E24" i="5"/>
  <c r="E23" i="5"/>
  <c r="E22" i="5"/>
  <c r="E21" i="5"/>
  <c r="E20" i="5"/>
  <c r="D42" i="5" l="1"/>
  <c r="C42" i="5"/>
  <c r="F36" i="5"/>
  <c r="F37" i="5"/>
  <c r="F38" i="5"/>
  <c r="F39" i="5"/>
  <c r="F40" i="5"/>
  <c r="F41" i="5"/>
  <c r="F20" i="5" l="1"/>
  <c r="E42" i="5"/>
  <c r="F28" i="5"/>
  <c r="G49" i="6"/>
  <c r="F20" i="6"/>
  <c r="I65" i="6"/>
  <c r="I60" i="6"/>
  <c r="I49" i="6"/>
  <c r="C20" i="6"/>
  <c r="G65" i="6"/>
  <c r="G60" i="6"/>
  <c r="C48" i="6"/>
  <c r="F34" i="5" l="1"/>
  <c r="F33" i="5"/>
  <c r="F32" i="5"/>
  <c r="F31" i="5"/>
  <c r="F29" i="5"/>
  <c r="F27" i="5"/>
  <c r="F26" i="5"/>
  <c r="F25" i="5"/>
  <c r="F35" i="5"/>
  <c r="F24" i="5"/>
  <c r="F23" i="5"/>
  <c r="G21" i="6"/>
  <c r="G20" i="6"/>
  <c r="F21" i="5" l="1"/>
  <c r="F22" i="5"/>
  <c r="F42" i="5" l="1"/>
  <c r="F22" i="6" l="1"/>
  <c r="E22" i="6" l="1"/>
  <c r="C22" i="6"/>
  <c r="D19" i="6" l="1"/>
  <c r="G22" i="6"/>
  <c r="D20" i="6"/>
  <c r="D21" i="6"/>
  <c r="D22" i="6" l="1"/>
</calcChain>
</file>

<file path=xl/sharedStrings.xml><?xml version="1.0" encoding="utf-8"?>
<sst xmlns="http://schemas.openxmlformats.org/spreadsheetml/2006/main" count="808" uniqueCount="338">
  <si>
    <t>Partida</t>
  </si>
  <si>
    <t>Descripción</t>
  </si>
  <si>
    <t>Sueldos base al personal eventual</t>
  </si>
  <si>
    <t>Aportaciones al FOVISSSTE</t>
  </si>
  <si>
    <t>Aportaciones al Sistema de Ahorro para el Retiro</t>
  </si>
  <si>
    <t>Productos químicos básicos</t>
  </si>
  <si>
    <t>Medicinas y productos farmacéuticos</t>
  </si>
  <si>
    <t>Materiales, accesorios y suministros médicos</t>
  </si>
  <si>
    <t>Materiales, accesorios y suministros de laboratorio</t>
  </si>
  <si>
    <t>Otros productos químicos</t>
  </si>
  <si>
    <t>Servicios de vigilancia</t>
  </si>
  <si>
    <t>Instalación, reparación y mantenimiento de equipo e instrumental médico y de laboratorio</t>
  </si>
  <si>
    <t>Mantenimiento y conservación de maquinaria y equipo</t>
  </si>
  <si>
    <t>Servicios de lavandería, limpieza e higiene</t>
  </si>
  <si>
    <t>TOTALES</t>
  </si>
  <si>
    <t>PROGRAMADO</t>
  </si>
  <si>
    <t>Renumeraciones</t>
  </si>
  <si>
    <t xml:space="preserve">Gasto de operación </t>
  </si>
  <si>
    <t>%</t>
  </si>
  <si>
    <t>INFORME DEL EJERCICIO DEL GASTO ACUERDO DE COORDINACION INSABI- GUANAJUATO</t>
  </si>
  <si>
    <t>NUMERO 
DE 
PROVEEDOR</t>
  </si>
  <si>
    <t>Proveedor</t>
  </si>
  <si>
    <t>GOBIERNO DEL ESTADO DE GUANAJUATO</t>
  </si>
  <si>
    <t>SECRETARIA DE SALUD</t>
  </si>
  <si>
    <t>INSTITUTO DE SALUD PUBLICA DEL ESTADO DE GUANAJUATO</t>
  </si>
  <si>
    <t>COORDINACION GENERAL DE ADMINISTRACION Y FINANZAS</t>
  </si>
  <si>
    <t>DIRECCION GENERAL DE ADMNISTRACION</t>
  </si>
  <si>
    <t xml:space="preserve">RESUMEN </t>
  </si>
  <si>
    <t xml:space="preserve">DESGLOCE POR PARTIDA </t>
  </si>
  <si>
    <t>DESGLOCE POR PROVEEDOR</t>
  </si>
  <si>
    <t>EJERCIDO ACUMULADO COMPROBADO</t>
  </si>
  <si>
    <t>POR EJERCER O COMPROBAR</t>
  </si>
  <si>
    <t>SERVICIOS ESTRELLA AZUL DE OCCIDENT</t>
  </si>
  <si>
    <t>3570</t>
  </si>
  <si>
    <t>3580</t>
  </si>
  <si>
    <t>Grupo</t>
  </si>
  <si>
    <t>RUBEN SOLIS GOMEZ</t>
  </si>
  <si>
    <t xml:space="preserve">Sueldos base al peronal permanente </t>
  </si>
  <si>
    <t>Primas por años de Servs. Efectiv. Prestados</t>
  </si>
  <si>
    <t>Primas de vacaciones y dominical y Gratif de fin de año</t>
  </si>
  <si>
    <t xml:space="preserve">Compensaciones </t>
  </si>
  <si>
    <t>Aportaciones de Seguridad Social</t>
  </si>
  <si>
    <t xml:space="preserve">Prestaciones contractuales </t>
  </si>
  <si>
    <t>Otras prestaciones sociales y económicas</t>
  </si>
  <si>
    <t>2510</t>
  </si>
  <si>
    <t>2530</t>
  </si>
  <si>
    <t>2540</t>
  </si>
  <si>
    <t>2550</t>
  </si>
  <si>
    <t>2590</t>
  </si>
  <si>
    <t>Utensilios para el servicio de alimentación</t>
  </si>
  <si>
    <t>3360</t>
  </si>
  <si>
    <t>Servicio de Apoyo Admvo, fotocopiado e impresión</t>
  </si>
  <si>
    <t>3380</t>
  </si>
  <si>
    <t>3390</t>
  </si>
  <si>
    <t>Servicios Profesionales, cientificos y técnicos</t>
  </si>
  <si>
    <t>3540</t>
  </si>
  <si>
    <t>SERVICIO DE LAVANDERIA ENERO Y FEBRERO 2021</t>
  </si>
  <si>
    <t>A569 17/03/2021 MANTENIMIENTO PREVENTIVO A EQUIPOS</t>
  </si>
  <si>
    <t>19U0000075</t>
  </si>
  <si>
    <t>Primer Trimestre</t>
  </si>
  <si>
    <t xml:space="preserve">Materiales y suministros </t>
  </si>
  <si>
    <t>Los recursos ejercidos durante el primer trimestre van destinados a financiar acciones encaminadas al control que nos permita salvaguardar la salud de las personas y condiciones físicas de las unidades medicas, obteniendo un servicio de calidad en tiempo y forma, permitiendo proveer y garantizar la prestación gratuita de servicios de salud, a la población sin seguridad social.</t>
  </si>
  <si>
    <t>EJERCIDO                   2DO TRIMESTRE</t>
  </si>
  <si>
    <t>Segundo Trimestre</t>
  </si>
  <si>
    <t>ESPECIALISTAS EN ESTERILIZACION YEN</t>
  </si>
  <si>
    <t>EXTINGUIDORES ZARAGOZA DE LEON SA D</t>
  </si>
  <si>
    <t>MANAVIL COMERCIALIZADORA SA DE CV</t>
  </si>
  <si>
    <t>DRAGER MEDICAL MEXICO SA DE CV</t>
  </si>
  <si>
    <t>LIMPIEZA Y VIGILANCIA PROFESIONALEM</t>
  </si>
  <si>
    <t>TECNIMEDIC S DE RL</t>
  </si>
  <si>
    <t>INSTITUTO DE SALUD Y DIAGNOSTICO S.</t>
  </si>
  <si>
    <t>SECOLIMPSA Y COMERCIALIZADORA SA DE</t>
  </si>
  <si>
    <t>ECODELI INDUSTRIAL SA DE CV</t>
  </si>
  <si>
    <t>PROFESIONALES EN MANTENIMIENTO YLIM</t>
  </si>
  <si>
    <t>INSTRUMEDICAL SA DE CV</t>
  </si>
  <si>
    <t>JUAN JOSE AREVALO ARAUJO</t>
  </si>
  <si>
    <t>INTERSEM SC</t>
  </si>
  <si>
    <t>TECNOLOGIA MEDICA INTERAMERICANASA</t>
  </si>
  <si>
    <t>MAFE MEDICAL SERVICE SA DE CV</t>
  </si>
  <si>
    <t>RADIOLOGIA Y ELECTRONICA DE MEXICOS</t>
  </si>
  <si>
    <t>CARLOS ALBERTO GARCIA LEMUS</t>
  </si>
  <si>
    <t>JOSE ALFREDO ENRIQUEZ LARA</t>
  </si>
  <si>
    <t>JUAN MANUEL ORTEGA MOSQUEDA</t>
  </si>
  <si>
    <t>INGENIERIA CLINICA HOSPITALARIAS DE</t>
  </si>
  <si>
    <t>ROMAN AMADOR CERVANTES MORENO</t>
  </si>
  <si>
    <t>JUAN ANTONIO SILVA PEREZ</t>
  </si>
  <si>
    <t>CARLOS ALBERTO ARTEAGA AGUILERA</t>
  </si>
  <si>
    <t>MANTENIMIENTO INTEGRAL HOSPITALARIO</t>
  </si>
  <si>
    <t>GUSTAVO VAZQUEZ VALDES</t>
  </si>
  <si>
    <t>HECTOR ORDOÑEZ SOTO</t>
  </si>
  <si>
    <t>CLAUDIO ENRIQUE VALENCIA LOREDO</t>
  </si>
  <si>
    <t>JUAN MANUEL AMEZCUA PEREZ</t>
  </si>
  <si>
    <t>ROSALINDA CLAUDIA LOPEZ TEJEDA</t>
  </si>
  <si>
    <t>ALMA LIDIA REYES AYALA</t>
  </si>
  <si>
    <t>FRANCISCO ENRIQUE MARTINEZ RODRIGUE</t>
  </si>
  <si>
    <t>ELECTRICA CRISEN SA DE CV</t>
  </si>
  <si>
    <t>ZUGEY ARGELIA ESCALERA HERNANDEZ</t>
  </si>
  <si>
    <t>JOSE OCTAVIO JIMENEZ ROMAN</t>
  </si>
  <si>
    <t>TECNOLOGIA BIOMEDICA Y CLINICA SA D</t>
  </si>
  <si>
    <t>RALEGO EQUIPO MEDICO Y REACTIVOS S</t>
  </si>
  <si>
    <t>FERNANDO MONZON ARELLANO</t>
  </si>
  <si>
    <t>SOLUCIONES MEDICAS VITALCORP SA DE</t>
  </si>
  <si>
    <t>INELBIO SA DE CV</t>
  </si>
  <si>
    <t>LETICIA BECERRA RAMIREZ</t>
  </si>
  <si>
    <t>CONSERVACIÓN Y ABASTO TECNOLÓGICO M</t>
  </si>
  <si>
    <t>SILVIA GUADALUPE SOSA GARCÍA</t>
  </si>
  <si>
    <t>GABRIEL DELGADO ALONSO</t>
  </si>
  <si>
    <t>ELIUD YAMIN GUZMAN GARCIA</t>
  </si>
  <si>
    <t>JULIO CESAR HERNANDEZ MENDIOLA</t>
  </si>
  <si>
    <t>SOLUCIONES BIOMEDICAS AMMED SA DE C</t>
  </si>
  <si>
    <t>OMAR GUILLERMO LONA CISNEROS</t>
  </si>
  <si>
    <t>GERARDO DEL CARMEN GARCÍA</t>
  </si>
  <si>
    <t>ANTONIO ORTEGA ALVAREZ</t>
  </si>
  <si>
    <t>SONIA GRANADOS ESPARZA</t>
  </si>
  <si>
    <t>JOSE NATIVIDAD GUILLEN TAPIA</t>
  </si>
  <si>
    <t>ALFREDO AARON PALAFOX JARAMILLO</t>
  </si>
  <si>
    <t>ABASTOS Y SOLUCIONES EN EQUIPO MEDI</t>
  </si>
  <si>
    <t>EDER ORTEGA RODRIGUEZ</t>
  </si>
  <si>
    <t>CLAUDIO BARAJAS VALDIVIA</t>
  </si>
  <si>
    <t>JOSE FRANCISCO MARTINEZ VARGAS</t>
  </si>
  <si>
    <t>HERNAN AARON OLIVO MENDOZA</t>
  </si>
  <si>
    <t>DEPSYM, SA DE CV</t>
  </si>
  <si>
    <t>COPRETIUM SA DE CV</t>
  </si>
  <si>
    <t>A18039 07/05/2021 MANTENIMIENTO A EXTINTORES</t>
  </si>
  <si>
    <t>FACT.B86321 29/04/21 MTTO.CORRECTIVO A MONITOR DE</t>
  </si>
  <si>
    <t>P.F. A946 24/05/2021 MANTTO. PREV. EQ. MÉDICO</t>
  </si>
  <si>
    <t>F-A552 14.06.2021 MTTO.EQ.MEDICO JSVIII</t>
  </si>
  <si>
    <t>FACT. FD-6160, 25/05/2021, PAGO MANTENIMIENTO</t>
  </si>
  <si>
    <t>351 06/05/2021 INST, REP Y MANT DE MAQUI, OTROS EQ</t>
  </si>
  <si>
    <t>FACT. 50102FCD-1F02-4EE4-BA3B-E13E4521B9A8</t>
  </si>
  <si>
    <t>FACT A97 19.05.2021 INST REP Y MTT D MAQ OTROS EQ</t>
  </si>
  <si>
    <t>FACT. B88B06BB, 03/06/2021, PAGO MANTENIMIENTO EQU</t>
  </si>
  <si>
    <t>FACT. 1086, 14.05.2021, MTTO. PREV. BIOMEDICO</t>
  </si>
  <si>
    <t>P.F. A3039 20/05/2021 MANTTO. PREV. EQ. MÉDICO</t>
  </si>
  <si>
    <t>28-04-2021/FACT. 041/MNTTO.C.PLANTA TRATADORA/HCYU</t>
  </si>
  <si>
    <t>F-A750- MANTTO DE EQ. MEDICO-RVA.1667705</t>
  </si>
  <si>
    <t>FACT. 148, 19.05.2021, MTTO. PREV. EQ. BIOMEDICO</t>
  </si>
  <si>
    <t>FACT.A576 06/05/2021 MANTENIMIENTO PREVENTIVO A RA</t>
  </si>
  <si>
    <t>A534 01.06.2021 MANTENIMIENTO EQUIPOMEDICO</t>
  </si>
  <si>
    <t>FAC EN2136 19.05.2021 INST REP Y MTTO D MAQ OTROS</t>
  </si>
  <si>
    <t>FACT. A369, 04.06.2021, MTTO. PREVENTIVO EQ.MEDICO</t>
  </si>
  <si>
    <t>F.193/27.04.21/MTTO PREVENT A SISTM TRASNFER ENERG</t>
  </si>
  <si>
    <t>FACT JIRO178 07.05.2021 INST REP Y MTTO D MAQ OTR</t>
  </si>
  <si>
    <t>FACT. A 2877, 19.05.2021, MTTO. PREV. EQ. MEDICO</t>
  </si>
  <si>
    <t>SERV.MANTTO.CORR. AUTOCLAVE DE VAPOR</t>
  </si>
  <si>
    <t>INST REP Y MTTO DE EQUIPO E INSTRUMENTAL MEDICO Y</t>
  </si>
  <si>
    <t>C6F7802D MTTO PREVENTIVO A EQ. MEDICOS</t>
  </si>
  <si>
    <t>AAA19CEB-CDDD-4C20-AE59-54DC44D29FF9 19/05/21</t>
  </si>
  <si>
    <t>F- A373 884 21/04/2021 MTTO. CORRECTIVO AIRE ACOND</t>
  </si>
  <si>
    <t>PAGO F/522  16.04.2021; MANTENIMIENTO CORRECTIVO P</t>
  </si>
  <si>
    <t>INT REP Y MTTO. DE MAQUINARIA OTROS EQ Y HERRAMIEN</t>
  </si>
  <si>
    <t>P.F. A236 09/06/2021 MANTTO. DE INSTRUMENTAL</t>
  </si>
  <si>
    <t>31/05/2021 B13000D0 MTTO PREVENTIVO A EQUIPO MEDIC</t>
  </si>
  <si>
    <t>PAGO F/A162  25.05.2021; 1ER. MANTENIMIENTO PREVEN</t>
  </si>
  <si>
    <t>PAGO F/320  19.05.2021; MANTENIMIENTO PREVENTIVO A</t>
  </si>
  <si>
    <t>FA3D1B9-27.04.21-PAGODEREQ.CORRECTIVOSIST.VALV</t>
  </si>
  <si>
    <t>25  25/05/2021  PRIMER SERVICIO DE MANTENIMIENTO</t>
  </si>
  <si>
    <t>AAA1696C-01C6-4C9B-808C-F48600DDDAF4 15/06/2021</t>
  </si>
  <si>
    <t>FACT. AAA17213, 13/05/2021, PAGO MANTENIMIENTO EQU</t>
  </si>
  <si>
    <t>F-AAA1E8B4-8AAA-4A8A-B1C7-CEE9118C4D26 23/05/2021</t>
  </si>
  <si>
    <t>FACT.MAPV22_21 30/05/2021 MANTENIMIENTO PREVENTIVO</t>
  </si>
  <si>
    <t>FACT.196/04.06.21/MTTO. A ACONDICIONADORES VOGAR</t>
  </si>
  <si>
    <t>MANTENIMIENTO AL HOSPITAL MATERNO INFANTIL DE IRAPUATO</t>
  </si>
  <si>
    <t>MANTENIMIENTO AL HOSPITAL COMUNITARIO ROMITA</t>
  </si>
  <si>
    <t>MANTENIMIENTO AL HOSPITAL SAN LUIS DE LA PAZ</t>
  </si>
  <si>
    <t>JOSÉ MANUEL VALENCIA RODRÍGUEZ</t>
  </si>
  <si>
    <t>ABRAHAM ISIDRO QUIROZ</t>
  </si>
  <si>
    <t>ALEJANDRA GUERRA SANCHEZ</t>
  </si>
  <si>
    <t>JUAN CARLOS URIBE CAMACHO</t>
  </si>
  <si>
    <t>PROYECTOS, SERVICIOS Y CLIMAS DEL B</t>
  </si>
  <si>
    <t>ADRIÁN GARCÍA SANGRADOR</t>
  </si>
  <si>
    <t>MARCO ANTONIO PLASCENCIA VIEYRA</t>
  </si>
  <si>
    <t>DISTRIBUIDORA MEDICA INTEGRAL TIMED</t>
  </si>
  <si>
    <t>total 2do. Trimestre</t>
  </si>
  <si>
    <t>total 1er. Trimestre</t>
  </si>
  <si>
    <t>total (= 1er trimestre + Segundo trimestre)</t>
  </si>
  <si>
    <t>Los recursos ejercidos durante el segundo trimestre van destinados a financiar acciones encaminadas al control que nos permita salvaguardar la salud de las personas y condiciones físicas de las unidades medicas, obteniendo un servicio de calidad en tiempo y forma, permitiendo proveer y garantizar la prestación gratuita de servicios de salud, a la población sin seguridad social.</t>
  </si>
  <si>
    <t>CTO 8900003713 VIGILANCIA MARZO, ABRIL Y MAYO 2021</t>
  </si>
  <si>
    <t>CTO 8900003711 VIGILANCIA MARZO, ABRIL Y MAYO 2021</t>
  </si>
  <si>
    <t>CTO 8900003712 LIMPIEZA MARZO ABRIL Y MAYO 2021</t>
  </si>
  <si>
    <t>CTO 8900003714 LIMPIEZA MARZO ABRIL Y MAYO 2021</t>
  </si>
  <si>
    <t>CTO 8800000839 LAVANDERIA MARZO ABRIL Y MAYO 2021</t>
  </si>
  <si>
    <t>CTO 8900003718 LIMPIEZA DE MARZO ABRIL Y MAYO 2021</t>
  </si>
  <si>
    <t>EJERCIDO                   2DO. TRIMESTRE</t>
  </si>
  <si>
    <t>INSTITUTO DE SALUD PARA EL BIENESTAR</t>
  </si>
  <si>
    <t>INSABI</t>
  </si>
  <si>
    <t>APORTACIÓN FEDERAL</t>
  </si>
  <si>
    <t>ANEXO 7CAF</t>
  </si>
  <si>
    <t>Informe Trimestral de Transparencia</t>
  </si>
  <si>
    <t>Actualización: 14-Ago-2020</t>
  </si>
  <si>
    <t>Entidad Federativa:</t>
  </si>
  <si>
    <t xml:space="preserve">Guanajuato </t>
  </si>
  <si>
    <t>Ejercicio:</t>
  </si>
  <si>
    <t>Trimestre:</t>
  </si>
  <si>
    <t>II</t>
  </si>
  <si>
    <t>NO.</t>
  </si>
  <si>
    <t>Partidas de Gasto</t>
  </si>
  <si>
    <t>Acciones a las que los mismos están destinados</t>
  </si>
  <si>
    <t>Resultados obtenidos con su aplicación</t>
  </si>
  <si>
    <t>Nombre de los proveedores y contratistas</t>
  </si>
  <si>
    <t>En el caso de obra % avance</t>
  </si>
  <si>
    <t>Clave</t>
  </si>
  <si>
    <t>Nombre</t>
  </si>
  <si>
    <t>Físicos</t>
  </si>
  <si>
    <t>Financieros</t>
  </si>
  <si>
    <t>Sueldos base</t>
  </si>
  <si>
    <t>Sueldo base al personal Formalizados y Regularizados</t>
  </si>
  <si>
    <t>Contribuir a la mejora continua en la prestación gratuita de servicios de salud, medicamentos y demás insumos asociados para las personas sin seguridad social.</t>
  </si>
  <si>
    <t>N/A</t>
  </si>
  <si>
    <t>Sueldo base al personal Honorarios y PRORESPO INSABI</t>
  </si>
  <si>
    <t>Prima quinquenal por años de servicios efectivos prestados</t>
  </si>
  <si>
    <t>Asignación adicional como complemento al sueldo del personal civil al servicio de las dependencias y entidades, una vez transcurridos los primeros cinco años de servicios efectivos prestados</t>
  </si>
  <si>
    <t xml:space="preserve">Atendender las obligaciones que marca la ley, asegurando el bienestar del trabajador. </t>
  </si>
  <si>
    <t>Primas de vacaciones y dominical</t>
  </si>
  <si>
    <t xml:space="preserve">Prima de vacaciones personal de honorarios, formalizados y regularizados </t>
  </si>
  <si>
    <t>Incentivar a los empleados para el logro de los objetivos asegurando el bienestar del trabajador.</t>
  </si>
  <si>
    <t>Compensación por actualización y formación académica</t>
  </si>
  <si>
    <t xml:space="preserve">Compensaciones personal formalizado y regularizado </t>
  </si>
  <si>
    <t>Aportaciones al ISSSTE</t>
  </si>
  <si>
    <t>Aportaciones al fondo del personal formalizado y regularizado 6to bimestre 2020 1ero y 2do. bimestre 2021.</t>
  </si>
  <si>
    <t xml:space="preserve">Otorgar créditos hipotecarios y de financiamiento de vivienda a los trabajadores y pensionados incorporados al régimen de la Ley del ISSSTE. </t>
  </si>
  <si>
    <t>Aportación al Sistema de ahorro del personal formalizado y regularizado del 2do. bimestre 2021.</t>
  </si>
  <si>
    <t>Dar viabilidad financiera al sistema, contribuir en la vida laboral de los trabajadores para que al concluir pueda acceder a una pensión.</t>
  </si>
  <si>
    <t>Asignaciones adicionales al sueldo</t>
  </si>
  <si>
    <t>Asignaciones destinadas a cubrir el costo de las prestaciones que los entes públicos otorgan en beneficio de sus empleados de conformidad con las condiciones generales de trabajo, en los términos de la legislación vigente.</t>
  </si>
  <si>
    <t>Otras prestaciones</t>
  </si>
  <si>
    <t>Asignaciones destinadas a cubrir el costo de otras prestaciones que las dependencias y entidades otorgan en beneficio de sus empleados</t>
  </si>
  <si>
    <t xml:space="preserve">Incentivar a los empleados para el logro de los objetivos, asegurando el bienestar del trabajador. </t>
  </si>
  <si>
    <t>Brindar servicio de  vigilacia de los meses de marzo, abril y mayo de 2021</t>
  </si>
  <si>
    <t xml:space="preserve">Proveer un grado de protección y seguridad, para la conservación de los edificios, sus contenidos, y sus ocupantes. </t>
  </si>
  <si>
    <t>Limpieza y Vigilancia Profesionalem</t>
  </si>
  <si>
    <t>Manavil Comercializadora Sa de Cv</t>
  </si>
  <si>
    <t>Mantenimientos a equipos médicos de las Unidades Médicas del ISAPEG</t>
  </si>
  <si>
    <t>Permite identificar las señales tempranas de un defecto para minimizar el riesgo de averías no programadas y reducir la necesidad de realizar mantenimiento correctivo.</t>
  </si>
  <si>
    <t>Abastos y  Soluciones en Equipo Medi</t>
  </si>
  <si>
    <t>Abraham Isidro Quiroz</t>
  </si>
  <si>
    <t>Adrián García Sangrador</t>
  </si>
  <si>
    <t>Alejandra Guerra Sanchez</t>
  </si>
  <si>
    <t>Alma Lidia Reyes Ayala</t>
  </si>
  <si>
    <t>Antonio Ortega Álvarez</t>
  </si>
  <si>
    <t>Carlos Alberto Arteaga Aguilera</t>
  </si>
  <si>
    <t>Claudio Enrique Valencia Loredo</t>
  </si>
  <si>
    <t>Conservación y Abasto Tecnológico M</t>
  </si>
  <si>
    <t xml:space="preserve">Depsy m, SA de CV  </t>
  </si>
  <si>
    <t>Distribuidora Medica Integral Timed</t>
  </si>
  <si>
    <t xml:space="preserve">Drager Medical Mexico SA de CV  </t>
  </si>
  <si>
    <t xml:space="preserve">Electrica Crisen SA de CV  </t>
  </si>
  <si>
    <t>Especialistas En Esterilizacion y en</t>
  </si>
  <si>
    <t>Fernando Monzon Arellano</t>
  </si>
  <si>
    <t>Gabriel Delgado Alonso</t>
  </si>
  <si>
    <t>Gustavo Vazquez Valdes</t>
  </si>
  <si>
    <t>Hernan Aaron Olivo Mendoza</t>
  </si>
  <si>
    <t xml:space="preserve">Inelbio SA de CV  </t>
  </si>
  <si>
    <t>Instituto De Salud Y Diagnostico S.</t>
  </si>
  <si>
    <t>Ingenieria Clinica Hospitalarias De</t>
  </si>
  <si>
    <t xml:space="preserve">Instrumedical SA de CV  </t>
  </si>
  <si>
    <t>Intersem Sc</t>
  </si>
  <si>
    <t>Jose Alfredo Enriquez Lara</t>
  </si>
  <si>
    <t>Jose Francisco Martinez Vargas</t>
  </si>
  <si>
    <t>José Manuel Valencia Rodríguez</t>
  </si>
  <si>
    <t>Jose Natividad Guillen Tapia</t>
  </si>
  <si>
    <t>Juan Antonio Silva Perez</t>
  </si>
  <si>
    <t>Juan Carlos Uribe Camacho</t>
  </si>
  <si>
    <t>Juan Jose Arevalo Araujo</t>
  </si>
  <si>
    <t>Juan Manuel Amezcua Perez</t>
  </si>
  <si>
    <t>Juan Manuel Ortega Mosqueda</t>
  </si>
  <si>
    <t>Leticia Becerra Ramirez</t>
  </si>
  <si>
    <t xml:space="preserve">Mafe Medical Service SA de CV  </t>
  </si>
  <si>
    <t>Mantenimiento Integral Hospitalario</t>
  </si>
  <si>
    <t>Marco Antonio Plascencia Viey ra</t>
  </si>
  <si>
    <t>Mantenimientos a equipos refirgeradores para cadáveres de las Unidades Médicas del ISAPEG</t>
  </si>
  <si>
    <t>Permite la conservación temporal del cuerpo tras el fallecimiento hasta la inhumación o cremación y cumplir con las nuevas normativas autonómicas sobre sanidad mortuoria.</t>
  </si>
  <si>
    <t>Proyectos, Servicios y  Climas Del B</t>
  </si>
  <si>
    <t>Radiologia y  Electronica De Mexicos</t>
  </si>
  <si>
    <t>Mantenimientos a equipos médicos, potenciómetros de las Unidades Médicas del ISAPEG</t>
  </si>
  <si>
    <t>Permite controlar la intensidad de corriente a lo largo de un circuito conectándolo en paralelo ó la caida de tensión al conectarlo en serie.</t>
  </si>
  <si>
    <t>Ralego Equipo Medico y  Reactivos S</t>
  </si>
  <si>
    <t>Rosalinda Claudia Lopez Tejeda</t>
  </si>
  <si>
    <t>Mantenimientos preventivo a rayos X de las Unidades Médicas del ISAPEG</t>
  </si>
  <si>
    <t>Permite realizar los exámenes médicos no invasivo que ayuda para la realización de diagnósticos y tratar condiciones médicas, la toma de imágenes con rayos X supone la exposición de una parte del cuerpo a una pequeña dosis de radiación ionizante para producir imágenes del interior del cuerpo.</t>
  </si>
  <si>
    <t>Ruben Solis Gomez</t>
  </si>
  <si>
    <t>Silvia Guadalupe Sosa García</t>
  </si>
  <si>
    <t xml:space="preserve">Soluciones Biomedicas Ammed SA de CV  </t>
  </si>
  <si>
    <t>Soluciones Medicas Vitalcorp Sa De</t>
  </si>
  <si>
    <t>Tecnologia Biomedica y  Clinica Sa de CV</t>
  </si>
  <si>
    <t>Tecnologia Medica Interamericanasa</t>
  </si>
  <si>
    <t>Mantenimientos a equipos médicos o quirúrgico de las Unidades Médicas del ISAPEG</t>
  </si>
  <si>
    <t>Tecnimedic S de Rl</t>
  </si>
  <si>
    <t>Mantenimientos preventivo y correctivo a maquinaria y equipos de unidades médicas del ISAPEG</t>
  </si>
  <si>
    <t>Alfredo Aaron Palafox Jaramillo</t>
  </si>
  <si>
    <t>Carlos Alberto Garcia Lemus</t>
  </si>
  <si>
    <t>Claudio Barajas Valdivia</t>
  </si>
  <si>
    <t>Mantenimiento correctivo a equipo de sistema hidráulico de bombeo</t>
  </si>
  <si>
    <t>Monitoreo cada cierto tiempo para que no ocurra alguna falla imprevista ocasionando el retraso en sus funciones Y garantizar su efectividad.</t>
  </si>
  <si>
    <t>Mantenimiento preventivo a planta de emergencia y acondicionadores  de Unidades Médicas del ISAPEG</t>
  </si>
  <si>
    <t>Copretium Sa De Cv</t>
  </si>
  <si>
    <t>Mantenimiento preventivo a planta de emergencia y acondicionadores de Unidades Médicas del ISAPEG</t>
  </si>
  <si>
    <r>
      <t xml:space="preserve">Permite detectar fallas que comienzan a gestarse y que pueden producir en el futuro cercano o a mediano plazo una parada de una planta y/o un siniestro afectando </t>
    </r>
    <r>
      <rPr>
        <sz val="11"/>
        <color theme="1"/>
        <rFont val="Arial"/>
        <family val="2"/>
      </rPr>
      <t>sus contenidos, y sus ocupantes.</t>
    </r>
  </si>
  <si>
    <t>Eder Ortega Rodriguez</t>
  </si>
  <si>
    <t>Mantenimiento correctivo a sistema de aire grado médico  de Unidades Médicas del ISAPEG</t>
  </si>
  <si>
    <t>Garantizar la vida útil de herramientas y maquinaria, evitar fugas y desperdicios, el óptimo consumo de aire y el ahorro de energía eléctrica.</t>
  </si>
  <si>
    <t>Eliud Yamin Guzman Garcia</t>
  </si>
  <si>
    <t>Mantenimiento preventivo a extintores de unidades médicas del ISAPEG</t>
  </si>
  <si>
    <t xml:space="preserve">Revisar cada uno de los componentes, su condición y la calidad del agente. Para proveer un grado de protección y seguridad, para la conservación de los edificios, sus contenidos, y sus ocupantes. </t>
  </si>
  <si>
    <t>Extinguidores Zaragoza De Leon Sa D</t>
  </si>
  <si>
    <t xml:space="preserve">Mantenimiento correctivo al suministro eléctrico y otros a Unidades Médicas del ISAPEG </t>
  </si>
  <si>
    <t>Generación, transporte y la distribución de la energía eléctrica, los cuales cuentan con mecanismos de control, seguridad y protección.</t>
  </si>
  <si>
    <t>Francisco Enrique Martinez Rodrigue</t>
  </si>
  <si>
    <t>Mantenimiento a equipo electromecánico para sistema de energía interrumpible UPS de Unidades Médicas del ISAPEG</t>
  </si>
  <si>
    <t>Brindar energía eléctrica por un tiempo limitado a dispositivos eléctricos/electrónicos en el caso de interrupción eléctrica.</t>
  </si>
  <si>
    <t>Gerardo Del Carmen García</t>
  </si>
  <si>
    <t>Mantenimiento correctivo a planta tratadora de aguas residuales de Unidades Médicas del ISAPEG</t>
  </si>
  <si>
    <t xml:space="preserve">Retirar los contaminantes que se vierten en el agua, ya sea para su posterior incorporación a un cuerpo lacustre natural, o para su reúso en otras actividades. </t>
  </si>
  <si>
    <t>Hector Ordoñez Soto</t>
  </si>
  <si>
    <t>Retiro de tablero de aislamiento para quirófano de Unidades Médicas del ISAPEG</t>
  </si>
  <si>
    <t xml:space="preserve">Proteger a los pacientes y personal del hospital de recibir una descarga eléctrica causada por fallas a tierra. </t>
  </si>
  <si>
    <t>Jose Octavio Jimenez Roman</t>
  </si>
  <si>
    <t>Mantenimiento correctivo a manejadora de aire en las Unidades Médicas del ISAPEG</t>
  </si>
  <si>
    <t>Mantener los caudales correctos de ventilación, limpieza, temperatura y humedad</t>
  </si>
  <si>
    <t>Mantenimiento correctivo al aire acondicionado de Unidades Médicas del ISAPEG</t>
  </si>
  <si>
    <t>Julio Cesar Hernandez Mendiola</t>
  </si>
  <si>
    <t>Mantenimiento preventivo a planta de emergencia de Unidades Médicas del ISAPEG</t>
  </si>
  <si>
    <t>Omar Guillermo Lona Cisneros</t>
  </si>
  <si>
    <t>Mantenimiento preventivo y/o correctivo a planta de emergencia y sistemas de ventilación de Unidades Médicas del ISAPEG</t>
  </si>
  <si>
    <t>Permite identificar las señales tempranas de un defecto para minimizar el riesgo de averías no programadas y reducir riesgos.</t>
  </si>
  <si>
    <t>Roman Amador Cervantes Moreno</t>
  </si>
  <si>
    <t>Sonia Granados Esparza</t>
  </si>
  <si>
    <t>Mantenimiento  al sistema de oxigeno medicinal en Unidades Médicas del ISAPEG</t>
  </si>
  <si>
    <t xml:space="preserve">Revisar cada uno de los componentes, su condición y la calidad del agente, para suministrar oxígeno a pacientes. </t>
  </si>
  <si>
    <t>Zugey Argelia Escalera Hernandez</t>
  </si>
  <si>
    <t xml:space="preserve">Servicio de limpieza de los meses de marzo, abril y mayo de 2021 de las Unidades médicas del ISAPEG </t>
  </si>
  <si>
    <t>Mantener el bienestar de nuestro personal y el de las personas sin seguridad social, eliminando la suciedad orgánica y/o inorgánica adherida a las superficies, siendo a su vez lo más respetuoso posible con el medio ambiente.</t>
  </si>
  <si>
    <t>Ecodeli Industrial Sa De Cv</t>
  </si>
  <si>
    <t>Profesionales En Mantenimiento y Limpieza</t>
  </si>
  <si>
    <t>Secolimpsa y Comercializadora Sa De Cv</t>
  </si>
  <si>
    <t xml:space="preserve">Servicio de Lavanderia de los meses de enero, febrero, marzo, abril y mayo de 2021 de las Unidades médicas del ISAPEG </t>
  </si>
  <si>
    <t>Servicios Estrella Azul De Occident</t>
  </si>
  <si>
    <t>Dr. Daniel Alberto Díaz Martínez, Secretario de Salud y Director General del Instituto de Salud Pública del Estado de Guanajuato.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</si>
</sst>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24">
    <font>
      <sz val="11"/>
      <color theme="1"/>
      <name val="Calibri"/>
      <family val="2"/>
      <scheme val="minor"/>
    </font>
    <font>
      <sz val="10"/>
      <name val="Arial"/>
      <family val="2"/>
    </font>
    <font>
      <b/>
      <sz val="14"/>
      <color indexed="8"/>
      <name val="Arial"/>
      <family val="2"/>
    </font>
    <font>
      <b/>
      <sz val="10"/>
      <color theme="0"/>
      <name val="Arial"/>
      <family val="2"/>
    </font>
    <font>
      <b/>
      <sz val="12"/>
      <name val="Arial"/>
      <family val="2"/>
    </font>
    <font>
      <b/>
      <sz val="8"/>
      <color indexed="9"/>
      <name val="Arial"/>
      <family val="2"/>
    </font>
    <font>
      <sz val="11"/>
      <color theme="1"/>
      <name val="Calibri"/>
      <family val="2"/>
      <scheme val="minor"/>
    </font>
    <font>
      <b/>
      <sz val="8"/>
      <name val="Arial"/>
      <family val="2"/>
    </font>
    <font>
      <b/>
      <sz val="10"/>
      <color indexed="9"/>
      <name val="Arial"/>
      <family val="2"/>
    </font>
    <font>
      <sz val="10"/>
      <name val="Montserrat"/>
    </font>
    <font>
      <sz val="9"/>
      <name val="Arial"/>
      <family val="2"/>
    </font>
    <font>
      <b/>
      <sz val="9"/>
      <color indexed="9"/>
      <name val="Arial"/>
      <family val="2"/>
    </font>
    <font>
      <sz val="9"/>
      <color theme="0"/>
      <name val="Arial"/>
      <family val="2"/>
    </font>
    <font>
      <b/>
      <sz val="9"/>
      <color theme="0"/>
      <name val="Arial"/>
      <family val="2"/>
    </font>
    <font>
      <sz val="8"/>
      <name val="Arial"/>
      <family val="2"/>
    </font>
    <font>
      <b/>
      <sz val="12"/>
      <color theme="1"/>
      <name val="Montserrat"/>
    </font>
    <font>
      <b/>
      <sz val="12"/>
      <color indexed="8"/>
      <name val="Arial"/>
      <family val="2"/>
    </font>
    <font>
      <b/>
      <sz val="10"/>
      <color theme="4" tint="-0.249977111117893"/>
      <name val="Arial"/>
      <family val="2"/>
    </font>
    <font>
      <b/>
      <u/>
      <sz val="12"/>
      <color theme="1"/>
      <name val="Montserrat"/>
    </font>
    <font>
      <sz val="8"/>
      <color theme="1"/>
      <name val="Montserrat"/>
    </font>
    <font>
      <b/>
      <u/>
      <sz val="12"/>
      <name val="Arial"/>
      <family val="2"/>
    </font>
    <font>
      <sz val="11"/>
      <name val="Arial"/>
      <family val="2"/>
    </font>
    <font>
      <sz val="11"/>
      <color theme="1"/>
      <name val="Arial"/>
      <family val="2"/>
    </font>
    <font>
      <sz val="10"/>
      <color theme="1"/>
      <name val="Montserrat"/>
    </font>
  </fonts>
  <fills count="5">
    <fill>
      <patternFill patternType="none"/>
    </fill>
    <fill>
      <patternFill patternType="gray125"/>
    </fill>
    <fill>
      <patternFill patternType="solid">
        <fgColor theme="0"/>
        <bgColor indexed="64"/>
      </patternFill>
    </fill>
    <fill>
      <patternFill patternType="solid">
        <fgColor rgb="FFA6264E"/>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89">
    <xf numFmtId="0" fontId="0" fillId="0" borderId="0" xfId="0"/>
    <xf numFmtId="0" fontId="1" fillId="0" borderId="0" xfId="1" applyFont="1"/>
    <xf numFmtId="0" fontId="1" fillId="0" borderId="0" xfId="1"/>
    <xf numFmtId="0" fontId="1" fillId="2" borderId="0" xfId="1" applyFill="1"/>
    <xf numFmtId="0" fontId="5" fillId="3" borderId="1" xfId="1" applyFont="1" applyFill="1" applyBorder="1" applyAlignment="1">
      <alignment horizontal="center" vertical="center" wrapText="1"/>
    </xf>
    <xf numFmtId="0" fontId="1" fillId="0" borderId="1" xfId="1" applyNumberFormat="1" applyFont="1" applyFill="1" applyBorder="1" applyAlignment="1">
      <alignment horizontal="center" vertical="center" wrapText="1"/>
    </xf>
    <xf numFmtId="0" fontId="1" fillId="0" borderId="1" xfId="1" applyNumberFormat="1" applyFont="1" applyFill="1" applyBorder="1" applyAlignment="1">
      <alignment horizontal="left" vertical="center" wrapText="1"/>
    </xf>
    <xf numFmtId="0" fontId="1" fillId="0" borderId="1" xfId="1" applyFont="1" applyFill="1" applyBorder="1" applyAlignment="1">
      <alignment horizontal="left" vertical="center" wrapText="1"/>
    </xf>
    <xf numFmtId="0" fontId="3" fillId="3" borderId="1" xfId="1" applyFont="1" applyFill="1" applyBorder="1" applyAlignment="1">
      <alignment horizontal="center" vertical="center"/>
    </xf>
    <xf numFmtId="44" fontId="7" fillId="0" borderId="1" xfId="2" applyFont="1" applyFill="1" applyBorder="1" applyAlignment="1">
      <alignment horizontal="center" vertical="center" wrapText="1"/>
    </xf>
    <xf numFmtId="44" fontId="8" fillId="3" borderId="1" xfId="2" applyFont="1" applyFill="1" applyBorder="1" applyAlignment="1">
      <alignment horizontal="center" vertical="center" wrapText="1"/>
    </xf>
    <xf numFmtId="0" fontId="4" fillId="0" borderId="0" xfId="1" applyFont="1" applyBorder="1" applyAlignment="1">
      <alignment horizontal="center"/>
    </xf>
    <xf numFmtId="44" fontId="1" fillId="0" borderId="0" xfId="1" applyNumberFormat="1"/>
    <xf numFmtId="43" fontId="1" fillId="2" borderId="0" xfId="3" applyFont="1" applyFill="1"/>
    <xf numFmtId="0" fontId="4" fillId="0" borderId="0" xfId="1" applyFont="1" applyBorder="1" applyAlignment="1">
      <alignment horizontal="center"/>
    </xf>
    <xf numFmtId="9" fontId="7" fillId="0" borderId="1" xfId="4" applyFont="1" applyFill="1" applyBorder="1" applyAlignment="1">
      <alignment horizontal="center" vertical="center" wrapText="1"/>
    </xf>
    <xf numFmtId="9" fontId="8" fillId="3" borderId="1" xfId="2" applyNumberFormat="1" applyFont="1" applyFill="1" applyBorder="1" applyAlignment="1">
      <alignment horizontal="center" vertical="center" wrapText="1"/>
    </xf>
    <xf numFmtId="0" fontId="1" fillId="3" borderId="0" xfId="1" applyFont="1" applyFill="1"/>
    <xf numFmtId="0" fontId="1" fillId="3" borderId="1" xfId="1" applyNumberFormat="1" applyFont="1" applyFill="1" applyBorder="1" applyAlignment="1">
      <alignment horizontal="center" vertical="center" wrapText="1"/>
    </xf>
    <xf numFmtId="43" fontId="1" fillId="0" borderId="0" xfId="3" applyFont="1"/>
    <xf numFmtId="44" fontId="1" fillId="2" borderId="0" xfId="1" applyNumberFormat="1" applyFill="1"/>
    <xf numFmtId="43" fontId="7" fillId="0" borderId="0" xfId="3" applyFont="1" applyFill="1" applyBorder="1" applyAlignment="1">
      <alignment horizontal="center" vertical="center" wrapText="1"/>
    </xf>
    <xf numFmtId="49" fontId="1" fillId="0" borderId="1" xfId="1" applyNumberFormat="1" applyBorder="1" applyAlignment="1">
      <alignment horizontal="center" vertical="center" wrapText="1"/>
    </xf>
    <xf numFmtId="49" fontId="1" fillId="0" borderId="1" xfId="1" applyNumberFormat="1" applyBorder="1" applyAlignment="1">
      <alignment vertical="center" wrapText="1"/>
    </xf>
    <xf numFmtId="0" fontId="1" fillId="0" borderId="0" xfId="1" applyFill="1"/>
    <xf numFmtId="0" fontId="10" fillId="0" borderId="0" xfId="1" applyFont="1"/>
    <xf numFmtId="0" fontId="10" fillId="0" borderId="0" xfId="1" applyFont="1" applyAlignment="1">
      <alignment wrapText="1"/>
    </xf>
    <xf numFmtId="0" fontId="11" fillId="3" borderId="1" xfId="1" applyFont="1" applyFill="1" applyBorder="1" applyAlignment="1">
      <alignment horizontal="center" vertical="center" wrapText="1"/>
    </xf>
    <xf numFmtId="0" fontId="10" fillId="0" borderId="1" xfId="1" applyNumberFormat="1" applyFont="1" applyFill="1" applyBorder="1" applyAlignment="1">
      <alignment horizontal="center" vertical="center" wrapText="1"/>
    </xf>
    <xf numFmtId="0" fontId="10" fillId="0" borderId="1" xfId="1" applyFont="1" applyFill="1" applyBorder="1" applyAlignment="1">
      <alignment horizontal="left" vertical="center" wrapText="1"/>
    </xf>
    <xf numFmtId="0" fontId="10" fillId="0" borderId="1" xfId="1" applyFont="1" applyFill="1" applyBorder="1" applyAlignment="1">
      <alignment horizontal="center" vertical="center" wrapText="1"/>
    </xf>
    <xf numFmtId="0" fontId="10" fillId="0" borderId="6" xfId="1" applyFont="1" applyBorder="1" applyAlignment="1"/>
    <xf numFmtId="0" fontId="10" fillId="0" borderId="6" xfId="1" applyFont="1" applyBorder="1" applyAlignment="1">
      <alignment wrapText="1"/>
    </xf>
    <xf numFmtId="0" fontId="10" fillId="0" borderId="6" xfId="1" applyFont="1" applyBorder="1" applyAlignment="1">
      <alignment horizontal="center" vertical="center"/>
    </xf>
    <xf numFmtId="0" fontId="10" fillId="0" borderId="0" xfId="1" applyFont="1" applyAlignment="1">
      <alignment horizontal="center" vertical="center"/>
    </xf>
    <xf numFmtId="4" fontId="1" fillId="0" borderId="0" xfId="1" applyNumberFormat="1"/>
    <xf numFmtId="4" fontId="1" fillId="4" borderId="0" xfId="1" applyNumberFormat="1" applyFill="1"/>
    <xf numFmtId="44" fontId="14" fillId="0" borderId="0" xfId="1" applyNumberFormat="1" applyFont="1"/>
    <xf numFmtId="0" fontId="2" fillId="0" borderId="0" xfId="1" applyFont="1" applyFill="1" applyBorder="1" applyAlignment="1">
      <alignment vertical="top"/>
    </xf>
    <xf numFmtId="0" fontId="2" fillId="0" borderId="0" xfId="1" applyFont="1" applyFill="1" applyBorder="1" applyAlignment="1">
      <alignment vertical="top" wrapText="1"/>
    </xf>
    <xf numFmtId="1" fontId="15" fillId="0" borderId="0" xfId="0" applyNumberFormat="1" applyFont="1" applyAlignment="1"/>
    <xf numFmtId="0" fontId="16" fillId="0" borderId="0" xfId="1" applyFont="1" applyFill="1" applyBorder="1" applyAlignment="1">
      <alignment vertical="center"/>
    </xf>
    <xf numFmtId="0" fontId="16" fillId="0" borderId="0" xfId="1" applyFont="1" applyFill="1" applyBorder="1" applyAlignment="1">
      <alignment vertical="center" wrapText="1"/>
    </xf>
    <xf numFmtId="0" fontId="17" fillId="0" borderId="0" xfId="1" applyFont="1" applyFill="1" applyBorder="1" applyAlignment="1">
      <alignment vertical="center"/>
    </xf>
    <xf numFmtId="0" fontId="3" fillId="0" borderId="0" xfId="1" applyFont="1" applyFill="1" applyBorder="1" applyAlignment="1">
      <alignment horizontal="center" vertical="center"/>
    </xf>
    <xf numFmtId="0" fontId="3" fillId="0" borderId="0" xfId="1" applyFont="1" applyFill="1" applyBorder="1" applyAlignment="1">
      <alignment horizontal="center" vertical="center" wrapText="1"/>
    </xf>
    <xf numFmtId="0" fontId="15" fillId="0" borderId="0" xfId="0" applyFont="1" applyAlignment="1">
      <alignment vertical="center"/>
    </xf>
    <xf numFmtId="0" fontId="18" fillId="0" borderId="0" xfId="0" applyFont="1" applyAlignment="1">
      <alignment vertical="center"/>
    </xf>
    <xf numFmtId="0" fontId="4" fillId="0" borderId="0" xfId="1" applyFont="1" applyBorder="1" applyAlignment="1"/>
    <xf numFmtId="0" fontId="4" fillId="0" borderId="0" xfId="1" applyFont="1" applyBorder="1" applyAlignment="1">
      <alignment wrapText="1"/>
    </xf>
    <xf numFmtId="2" fontId="19" fillId="0" borderId="0" xfId="0" applyNumberFormat="1" applyFont="1" applyAlignment="1">
      <alignment horizontal="right"/>
    </xf>
    <xf numFmtId="0" fontId="20" fillId="0" borderId="0" xfId="1" applyFont="1" applyBorder="1" applyAlignment="1">
      <alignment horizontal="center"/>
    </xf>
    <xf numFmtId="0" fontId="20" fillId="0" borderId="0" xfId="1" applyFont="1" applyBorder="1" applyAlignment="1">
      <alignment horizontal="center" wrapText="1"/>
    </xf>
    <xf numFmtId="0" fontId="20" fillId="0" borderId="8" xfId="1" applyFont="1" applyBorder="1" applyAlignment="1">
      <alignment horizontal="center"/>
    </xf>
    <xf numFmtId="0" fontId="4" fillId="0" borderId="0" xfId="1" applyFont="1" applyBorder="1" applyAlignment="1">
      <alignment horizontal="right"/>
    </xf>
    <xf numFmtId="0" fontId="3" fillId="3" borderId="1"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8" fillId="3" borderId="9" xfId="1" applyFont="1" applyFill="1" applyBorder="1" applyAlignment="1">
      <alignment horizontal="center" vertical="center" wrapText="1"/>
    </xf>
    <xf numFmtId="0" fontId="21" fillId="0" borderId="1" xfId="1" applyNumberFormat="1" applyFont="1" applyFill="1" applyBorder="1" applyAlignment="1">
      <alignment horizontal="center" vertical="center" wrapText="1"/>
    </xf>
    <xf numFmtId="0" fontId="21" fillId="0" borderId="1" xfId="1" applyNumberFormat="1" applyFont="1" applyFill="1" applyBorder="1" applyAlignment="1">
      <alignment horizontal="left" vertical="center" wrapText="1"/>
    </xf>
    <xf numFmtId="0" fontId="21" fillId="0" borderId="1" xfId="1" applyFont="1" applyBorder="1" applyAlignment="1">
      <alignment vertical="center" wrapText="1"/>
    </xf>
    <xf numFmtId="0" fontId="21" fillId="0" borderId="1" xfId="1" applyFont="1" applyFill="1" applyBorder="1" applyAlignment="1">
      <alignment horizontal="left" vertical="center" wrapText="1"/>
    </xf>
    <xf numFmtId="0" fontId="21" fillId="2" borderId="1" xfId="1" applyFont="1" applyFill="1" applyBorder="1" applyAlignment="1">
      <alignment wrapText="1"/>
    </xf>
    <xf numFmtId="0" fontId="21" fillId="0" borderId="1" xfId="1" applyFont="1" applyFill="1" applyBorder="1" applyAlignment="1">
      <alignment vertical="center" wrapText="1"/>
    </xf>
    <xf numFmtId="0" fontId="3" fillId="3" borderId="3" xfId="1" applyFont="1" applyFill="1" applyBorder="1" applyAlignment="1">
      <alignment horizontal="center" vertical="center" wrapText="1"/>
    </xf>
    <xf numFmtId="0" fontId="1" fillId="0" borderId="0" xfId="1" applyAlignment="1">
      <alignment wrapText="1"/>
    </xf>
    <xf numFmtId="0" fontId="1" fillId="0" borderId="0" xfId="1" applyFont="1" applyAlignment="1">
      <alignment horizontal="center"/>
    </xf>
    <xf numFmtId="0" fontId="2" fillId="0" borderId="0" xfId="1" applyFont="1" applyFill="1" applyBorder="1" applyAlignment="1">
      <alignment horizontal="center" vertical="top"/>
    </xf>
    <xf numFmtId="0" fontId="1" fillId="0" borderId="0" xfId="1" applyFont="1" applyAlignment="1">
      <alignment horizontal="left" vertical="center" wrapText="1"/>
    </xf>
    <xf numFmtId="0" fontId="9" fillId="0" borderId="2" xfId="1" applyFont="1" applyBorder="1" applyAlignment="1">
      <alignment horizontal="justify" vertical="center" wrapText="1"/>
    </xf>
    <xf numFmtId="0" fontId="9" fillId="0" borderId="3" xfId="1" applyFont="1" applyBorder="1" applyAlignment="1">
      <alignment horizontal="justify" vertical="center" wrapText="1"/>
    </xf>
    <xf numFmtId="0" fontId="9" fillId="0" borderId="4" xfId="1" applyFont="1" applyBorder="1" applyAlignment="1">
      <alignment horizontal="justify" vertical="center" wrapText="1"/>
    </xf>
    <xf numFmtId="0" fontId="1" fillId="0" borderId="0" xfId="1" applyFont="1" applyAlignment="1">
      <alignment horizontal="justify" vertical="center" wrapText="1"/>
    </xf>
    <xf numFmtId="0" fontId="0" fillId="0" borderId="0" xfId="0" applyAlignment="1">
      <alignment horizontal="justify" vertical="center" wrapText="1"/>
    </xf>
    <xf numFmtId="0" fontId="9" fillId="0" borderId="6" xfId="1" applyFont="1" applyBorder="1" applyAlignment="1">
      <alignment horizontal="center" vertical="center" wrapText="1"/>
    </xf>
    <xf numFmtId="0" fontId="9" fillId="0" borderId="2" xfId="1" applyFont="1" applyBorder="1" applyAlignment="1">
      <alignment horizontal="center" vertical="center" wrapText="1"/>
    </xf>
    <xf numFmtId="0" fontId="12" fillId="3" borderId="5" xfId="1" applyFont="1" applyFill="1" applyBorder="1" applyAlignment="1">
      <alignment horizontal="center"/>
    </xf>
    <xf numFmtId="0" fontId="12" fillId="3" borderId="7" xfId="1" applyFont="1" applyFill="1" applyBorder="1" applyAlignment="1">
      <alignment horizontal="center"/>
    </xf>
    <xf numFmtId="0" fontId="13" fillId="3" borderId="5" xfId="1" applyFont="1" applyFill="1" applyBorder="1" applyAlignment="1">
      <alignment horizontal="center"/>
    </xf>
    <xf numFmtId="0" fontId="13" fillId="3" borderId="7" xfId="1" applyFont="1" applyFill="1" applyBorder="1" applyAlignment="1">
      <alignment horizontal="center"/>
    </xf>
    <xf numFmtId="0" fontId="3" fillId="3" borderId="3"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8" fillId="3" borderId="9" xfId="1" applyFont="1" applyFill="1" applyBorder="1" applyAlignment="1">
      <alignment horizontal="center" vertical="center" wrapText="1"/>
    </xf>
    <xf numFmtId="0" fontId="8" fillId="3" borderId="5" xfId="1" applyFont="1" applyFill="1" applyBorder="1" applyAlignment="1">
      <alignment horizontal="center" vertical="center" wrapText="1"/>
    </xf>
    <xf numFmtId="0" fontId="23" fillId="0" borderId="8" xfId="0" applyFont="1" applyBorder="1" applyAlignment="1">
      <alignment horizontal="center"/>
    </xf>
    <xf numFmtId="0" fontId="23" fillId="0" borderId="0" xfId="0" applyFont="1" applyAlignment="1">
      <alignment horizontal="center" vertical="top" wrapText="1"/>
    </xf>
    <xf numFmtId="0" fontId="4" fillId="0" borderId="0" xfId="1" applyFont="1" applyBorder="1" applyAlignment="1">
      <alignment horizontal="center"/>
    </xf>
    <xf numFmtId="0" fontId="3" fillId="3" borderId="9" xfId="1" applyFont="1" applyFill="1" applyBorder="1" applyAlignment="1">
      <alignment horizontal="center" vertical="center" wrapText="1"/>
    </xf>
    <xf numFmtId="0" fontId="3" fillId="3" borderId="7" xfId="1" applyFont="1" applyFill="1" applyBorder="1" applyAlignment="1">
      <alignment horizontal="center" vertical="center" wrapText="1"/>
    </xf>
  </cellXfs>
  <cellStyles count="5">
    <cellStyle name="Millares" xfId="3" builtinId="3"/>
    <cellStyle name="Moneda" xfId="2" builtinId="4"/>
    <cellStyle name="Normal" xfId="0" builtinId="0"/>
    <cellStyle name="Normal 2" xfId="1"/>
    <cellStyle name="Porcentaje" xfId="4"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6264E"/>
      <color rgb="FFE06680"/>
      <color rgb="FFC22C5A"/>
      <color rgb="FFD74D78"/>
      <color rgb="FFDD6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4</xdr:col>
      <xdr:colOff>533400</xdr:colOff>
      <xdr:row>0</xdr:row>
      <xdr:rowOff>25773</xdr:rowOff>
    </xdr:from>
    <xdr:to>
      <xdr:col>7</xdr:col>
      <xdr:colOff>47625</xdr:colOff>
      <xdr:row>4</xdr:row>
      <xdr:rowOff>114300</xdr:rowOff>
    </xdr:to>
    <xdr:pic>
      <xdr:nvPicPr>
        <xdr:cNvPr id="2" name="Imagen 1" descr="Membretada_carta-fondo_principal">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92" t="5985" r="47121" b="87587"/>
        <a:stretch/>
      </xdr:blipFill>
      <xdr:spPr bwMode="auto">
        <a:xfrm>
          <a:off x="5257800" y="25773"/>
          <a:ext cx="3257550" cy="736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1426153</xdr:colOff>
      <xdr:row>4</xdr:row>
      <xdr:rowOff>137680</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srcRect t="5348" r="65091" b="83954"/>
        <a:stretch/>
      </xdr:blipFill>
      <xdr:spPr bwMode="auto">
        <a:xfrm>
          <a:off x="0" y="0"/>
          <a:ext cx="1930978" cy="78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1638300</xdr:colOff>
      <xdr:row>0</xdr:row>
      <xdr:rowOff>47625</xdr:rowOff>
    </xdr:from>
    <xdr:to>
      <xdr:col>1</xdr:col>
      <xdr:colOff>3751118</xdr:colOff>
      <xdr:row>4</xdr:row>
      <xdr:rowOff>65808</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srcRect l="10502" t="19699" b="9079"/>
        <a:stretch/>
      </xdr:blipFill>
      <xdr:spPr>
        <a:xfrm>
          <a:off x="2143125" y="47625"/>
          <a:ext cx="2112818" cy="665883"/>
        </a:xfrm>
        <a:prstGeom prst="rect">
          <a:avLst/>
        </a:prstGeom>
      </xdr:spPr>
    </xdr:pic>
    <xdr:clientData/>
  </xdr:twoCellAnchor>
  <xdr:twoCellAnchor editAs="oneCell">
    <xdr:from>
      <xdr:col>1</xdr:col>
      <xdr:colOff>609600</xdr:colOff>
      <xdr:row>67</xdr:row>
      <xdr:rowOff>76200</xdr:rowOff>
    </xdr:from>
    <xdr:to>
      <xdr:col>4</xdr:col>
      <xdr:colOff>415925</xdr:colOff>
      <xdr:row>87</xdr:row>
      <xdr:rowOff>28575</xdr:rowOff>
    </xdr:to>
    <xdr:pic>
      <xdr:nvPicPr>
        <xdr:cNvPr id="5" name="Imagen 4"/>
        <xdr:cNvPicPr/>
      </xdr:nvPicPr>
      <xdr:blipFill>
        <a:blip xmlns:r="http://schemas.openxmlformats.org/officeDocument/2006/relationships" r:embed="rId4"/>
        <a:stretch>
          <a:fillRect/>
        </a:stretch>
      </xdr:blipFill>
      <xdr:spPr>
        <a:xfrm>
          <a:off x="1114425" y="12954000"/>
          <a:ext cx="5721350" cy="3190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152400</xdr:colOff>
      <xdr:row>0</xdr:row>
      <xdr:rowOff>19050</xdr:rowOff>
    </xdr:from>
    <xdr:to>
      <xdr:col>5</xdr:col>
      <xdr:colOff>1336541</xdr:colOff>
      <xdr:row>4</xdr:row>
      <xdr:rowOff>85725</xdr:rowOff>
    </xdr:to>
    <xdr:pic>
      <xdr:nvPicPr>
        <xdr:cNvPr id="2" name="Imagen 1" descr="Membretada_carta-fondo_principal">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92" t="5985" r="47121" b="87587"/>
        <a:stretch/>
      </xdr:blipFill>
      <xdr:spPr bwMode="auto">
        <a:xfrm>
          <a:off x="5105400" y="19050"/>
          <a:ext cx="3527291"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1</xdr:col>
      <xdr:colOff>1168978</xdr:colOff>
      <xdr:row>4</xdr:row>
      <xdr:rowOff>147205</xdr:rowOff>
    </xdr:to>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2" cstate="print"/>
        <a:srcRect t="5348" r="65091" b="83954"/>
        <a:stretch/>
      </xdr:blipFill>
      <xdr:spPr bwMode="auto">
        <a:xfrm>
          <a:off x="0" y="9525"/>
          <a:ext cx="1930978" cy="78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1743075</xdr:colOff>
      <xdr:row>0</xdr:row>
      <xdr:rowOff>76200</xdr:rowOff>
    </xdr:from>
    <xdr:to>
      <xdr:col>2</xdr:col>
      <xdr:colOff>1030143</xdr:colOff>
      <xdr:row>4</xdr:row>
      <xdr:rowOff>94383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srcRect l="10502" t="19699" b="9079"/>
        <a:stretch/>
      </xdr:blipFill>
      <xdr:spPr>
        <a:xfrm>
          <a:off x="2247900" y="76200"/>
          <a:ext cx="2112818" cy="6658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2857500</xdr:colOff>
      <xdr:row>0</xdr:row>
      <xdr:rowOff>19050</xdr:rowOff>
    </xdr:from>
    <xdr:to>
      <xdr:col>4</xdr:col>
      <xdr:colOff>0</xdr:colOff>
      <xdr:row>4</xdr:row>
      <xdr:rowOff>85725</xdr:rowOff>
    </xdr:to>
    <xdr:pic>
      <xdr:nvPicPr>
        <xdr:cNvPr id="2" name="Imagen 1" descr="Membretada_carta-fondo_principal">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92" t="5985" r="47121" b="87587"/>
        <a:stretch/>
      </xdr:blipFill>
      <xdr:spPr bwMode="auto">
        <a:xfrm>
          <a:off x="6076950" y="19050"/>
          <a:ext cx="1438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1</xdr:col>
      <xdr:colOff>254578</xdr:colOff>
      <xdr:row>4</xdr:row>
      <xdr:rowOff>147205</xdr:rowOff>
    </xdr:to>
    <xdr:pic>
      <xdr:nvPicPr>
        <xdr:cNvPr id="3" name="Imagen 2">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2" cstate="print"/>
        <a:srcRect t="5348" r="65091" b="83954"/>
        <a:stretch/>
      </xdr:blipFill>
      <xdr:spPr bwMode="auto">
        <a:xfrm>
          <a:off x="0" y="9525"/>
          <a:ext cx="1930978" cy="78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1743075</xdr:colOff>
      <xdr:row>0</xdr:row>
      <xdr:rowOff>76200</xdr:rowOff>
    </xdr:from>
    <xdr:to>
      <xdr:col>1</xdr:col>
      <xdr:colOff>2503343</xdr:colOff>
      <xdr:row>4</xdr:row>
      <xdr:rowOff>94383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srcRect l="10502" t="19699" b="9079"/>
        <a:stretch/>
      </xdr:blipFill>
      <xdr:spPr>
        <a:xfrm>
          <a:off x="2247900" y="76200"/>
          <a:ext cx="2112818" cy="6658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1333501</xdr:colOff>
      <xdr:row>1</xdr:row>
      <xdr:rowOff>81643</xdr:rowOff>
    </xdr:from>
    <xdr:to>
      <xdr:col>7</xdr:col>
      <xdr:colOff>931366</xdr:colOff>
      <xdr:row>5</xdr:row>
      <xdr:rowOff>183018</xdr:rowOff>
    </xdr:to>
    <xdr:pic>
      <xdr:nvPicPr>
        <xdr:cNvPr id="2" name="Imagen 1" descr="Membretada_carta-fondo_principal">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753" t="6089" r="49517" b="87458"/>
        <a:stretch/>
      </xdr:blipFill>
      <xdr:spPr bwMode="auto">
        <a:xfrm>
          <a:off x="11487151" y="310243"/>
          <a:ext cx="4798515" cy="101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P27U00MJWEYB8\Aportaci&#243;n%20Solidaria%20Estatal\Users\Gerardo%20Kirchner\Desktop\SP_2011_MAYO_(LEONO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REPORTES%20DCAF%20DDSI\RESUMEN%20BITACORA%20SIGEFI%20AL%20190218%20A%20Sanchez%20010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to Federal"/>
      <sheetName val="Puebla"/>
      <sheetName val="Tabasco"/>
      <sheetName val="Distrito_Federal"/>
    </sheetNames>
    <sheetDataSet>
      <sheetData sheetId="0" refreshError="1">
        <row r="1">
          <cell r="A1" t="str">
            <v>SECRETARÍA DE SALUD</v>
          </cell>
        </row>
        <row r="2">
          <cell r="A2" t="str">
            <v>COMISIÓN NACIONAL DE PROTECCIÓN SOCIAL EN SALUD</v>
          </cell>
        </row>
        <row r="3">
          <cell r="A3" t="str">
            <v>DIRECCIÓN GENERAL DE FINANCIAMIENTO</v>
          </cell>
        </row>
        <row r="4">
          <cell r="A4" t="str">
            <v>DIRECCIÓN DE GESTIÓN Y CONTROL PRESUPUESTAL</v>
          </cell>
        </row>
        <row r="6">
          <cell r="A6" t="str">
            <v>Programa Seguro Popular en Salud</v>
          </cell>
        </row>
        <row r="7">
          <cell r="A7" t="str">
            <v>Control y registro de transferencias de recursos presupuestarios realizadas a las entidades federativas , Ejercicio fiscal 2011.</v>
          </cell>
        </row>
        <row r="11">
          <cell r="C11" t="str">
            <v>Autorización de transferencia</v>
          </cell>
          <cell r="I11" t="str">
            <v>Transferencia de recursos presupuestarios</v>
          </cell>
          <cell r="L11" t="str">
            <v>Comprobación de recursos presupuestarios transferidos (recibo)</v>
          </cell>
        </row>
        <row r="12">
          <cell r="A12" t="str">
            <v>No.</v>
          </cell>
          <cell r="B12" t="str">
            <v>Entidad federativa</v>
          </cell>
          <cell r="C12" t="str">
            <v>Oficio de autorización</v>
          </cell>
          <cell r="D12" t="str">
            <v>Fecha</v>
          </cell>
          <cell r="E12" t="str">
            <v>Trimestre</v>
          </cell>
          <cell r="F12" t="str">
            <v>Periodo</v>
          </cell>
          <cell r="G12" t="str">
            <v>Concepto</v>
          </cell>
          <cell r="H12" t="str">
            <v>Monto autorizado</v>
          </cell>
          <cell r="I12" t="str">
            <v>Fecha de operación bancaria</v>
          </cell>
          <cell r="J12" t="str">
            <v>No. de oficio de notificación</v>
          </cell>
          <cell r="K12" t="str">
            <v>Monto transferido</v>
          </cell>
          <cell r="L12" t="str">
            <v>Fecha de recepción de recibo</v>
          </cell>
          <cell r="M12" t="str">
            <v>No. de recibo (folio)</v>
          </cell>
        </row>
        <row r="13">
          <cell r="A13">
            <v>9</v>
          </cell>
          <cell r="B13" t="str">
            <v>Distrito Federal</v>
          </cell>
          <cell r="C13" t="str">
            <v>NI/DGAS/033/2011</v>
          </cell>
          <cell r="D13">
            <v>40574</v>
          </cell>
          <cell r="E13" t="str">
            <v>IV-2010</v>
          </cell>
          <cell r="F13" t="str">
            <v>Cierre</v>
          </cell>
          <cell r="G13" t="str">
            <v>CS</v>
          </cell>
          <cell r="H13">
            <v>2849246.72</v>
          </cell>
          <cell r="I13">
            <v>40616</v>
          </cell>
          <cell r="J13" t="str">
            <v>DGF/505/2011</v>
          </cell>
          <cell r="K13">
            <v>2849246.72</v>
          </cell>
        </row>
        <row r="14">
          <cell r="C14" t="str">
            <v>NI/DGAS/073/2011</v>
          </cell>
          <cell r="D14">
            <v>40598</v>
          </cell>
          <cell r="E14" t="str">
            <v>I-2011</v>
          </cell>
          <cell r="F14" t="str">
            <v>Anticipo</v>
          </cell>
          <cell r="G14" t="str">
            <v>CS</v>
          </cell>
          <cell r="H14">
            <v>216598708.03999999</v>
          </cell>
          <cell r="I14">
            <v>40616</v>
          </cell>
          <cell r="J14" t="str">
            <v>DGF/520/2011</v>
          </cell>
          <cell r="K14">
            <v>216598708.03999999</v>
          </cell>
        </row>
        <row r="15">
          <cell r="C15" t="str">
            <v>NI DGF/DGAS/105/2011</v>
          </cell>
          <cell r="D15">
            <v>40618</v>
          </cell>
          <cell r="E15" t="str">
            <v>I-2011</v>
          </cell>
          <cell r="F15" t="str">
            <v>Complemento</v>
          </cell>
          <cell r="G15" t="str">
            <v>CS</v>
          </cell>
          <cell r="H15">
            <v>60314701.149999999</v>
          </cell>
          <cell r="I15">
            <v>40624</v>
          </cell>
          <cell r="J15" t="str">
            <v>DGF/557/2011</v>
          </cell>
          <cell r="K15">
            <v>60314701.149999999</v>
          </cell>
        </row>
        <row r="16">
          <cell r="C16" t="str">
            <v>NI DGF/DGAS/183/2011</v>
          </cell>
          <cell r="D16">
            <v>40680</v>
          </cell>
          <cell r="E16" t="str">
            <v>II-2011</v>
          </cell>
          <cell r="F16" t="str">
            <v>Anticipo</v>
          </cell>
          <cell r="G16" t="str">
            <v>CS</v>
          </cell>
          <cell r="H16">
            <v>87061234.510000005</v>
          </cell>
          <cell r="I16">
            <v>40686</v>
          </cell>
          <cell r="J16" t="str">
            <v>DGF/1099/2011</v>
          </cell>
          <cell r="K16">
            <v>87061234.510000005</v>
          </cell>
        </row>
        <row r="17">
          <cell r="K17">
            <v>0</v>
          </cell>
        </row>
        <row r="18">
          <cell r="K18">
            <v>0</v>
          </cell>
        </row>
        <row r="19">
          <cell r="K19">
            <v>0</v>
          </cell>
        </row>
        <row r="20">
          <cell r="K20">
            <v>0</v>
          </cell>
        </row>
        <row r="21">
          <cell r="K21">
            <v>0</v>
          </cell>
        </row>
        <row r="22">
          <cell r="K22">
            <v>0</v>
          </cell>
        </row>
        <row r="23">
          <cell r="K23">
            <v>0</v>
          </cell>
        </row>
        <row r="24">
          <cell r="B24" t="str">
            <v>subtotal CS</v>
          </cell>
          <cell r="H24">
            <v>366823890.41999996</v>
          </cell>
          <cell r="K24">
            <v>366823890.41999996</v>
          </cell>
        </row>
        <row r="25">
          <cell r="C25" t="str">
            <v>NI/DGAS/033/2011</v>
          </cell>
          <cell r="D25">
            <v>40574</v>
          </cell>
          <cell r="E25" t="str">
            <v>IV-2010</v>
          </cell>
          <cell r="F25" t="str">
            <v>Cierre</v>
          </cell>
          <cell r="G25" t="str">
            <v>ASF</v>
          </cell>
          <cell r="H25">
            <v>3331778.98</v>
          </cell>
          <cell r="I25">
            <v>40616</v>
          </cell>
          <cell r="J25" t="str">
            <v>DGF/505/2011</v>
          </cell>
          <cell r="K25">
            <v>3331778.98</v>
          </cell>
        </row>
        <row r="26">
          <cell r="C26" t="str">
            <v>NI DGF/DGAS/145/2011</v>
          </cell>
          <cell r="D26">
            <v>40647</v>
          </cell>
          <cell r="E26" t="str">
            <v>I-2011</v>
          </cell>
          <cell r="F26" t="str">
            <v>Complemento</v>
          </cell>
          <cell r="G26" t="str">
            <v>ASF</v>
          </cell>
          <cell r="H26">
            <v>34219073.189999998</v>
          </cell>
          <cell r="I26">
            <v>40652</v>
          </cell>
          <cell r="J26" t="str">
            <v>DGF/858/2011</v>
          </cell>
          <cell r="K26">
            <v>34219073.189999998</v>
          </cell>
        </row>
        <row r="27">
          <cell r="C27" t="str">
            <v>NI DGF/DGAS/183/2011</v>
          </cell>
          <cell r="D27">
            <v>40680</v>
          </cell>
          <cell r="E27" t="str">
            <v>I-2011</v>
          </cell>
          <cell r="F27" t="str">
            <v>Cierre</v>
          </cell>
          <cell r="G27" t="str">
            <v>ASF</v>
          </cell>
          <cell r="H27">
            <v>260712392.53999999</v>
          </cell>
          <cell r="I27">
            <v>40686</v>
          </cell>
          <cell r="J27" t="str">
            <v>DGF/1099/2011</v>
          </cell>
          <cell r="K27">
            <v>260712392.53999999</v>
          </cell>
        </row>
        <row r="28">
          <cell r="K28">
            <v>0</v>
          </cell>
        </row>
        <row r="29">
          <cell r="K29">
            <v>0</v>
          </cell>
        </row>
        <row r="30">
          <cell r="K30">
            <v>0</v>
          </cell>
        </row>
        <row r="31">
          <cell r="K31">
            <v>0</v>
          </cell>
        </row>
        <row r="32">
          <cell r="K32">
            <v>0</v>
          </cell>
        </row>
        <row r="33">
          <cell r="K33">
            <v>0</v>
          </cell>
        </row>
        <row r="34">
          <cell r="B34" t="str">
            <v>subtotal ASF</v>
          </cell>
          <cell r="H34">
            <v>298263244.70999998</v>
          </cell>
          <cell r="K34">
            <v>298263244.70999998</v>
          </cell>
        </row>
        <row r="35">
          <cell r="B35" t="str">
            <v>TOTAL</v>
          </cell>
          <cell r="H35">
            <v>665087135.12999988</v>
          </cell>
          <cell r="K35">
            <v>665087135.12999988</v>
          </cell>
        </row>
      </sheetData>
      <sheetData sheetId="1" refreshError="1"/>
      <sheetData sheetId="2" refreshError="1"/>
      <sheetData sheetId="3">
        <row r="1">
          <cell r="A1" t="str">
            <v>SECRETARÍA DE SALUD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IV"/>
      <sheetName val="ENTIDAD"/>
      <sheetName val="SIGEFI 190218 "/>
      <sheetName val="CNPSS SUBSSEG 010218"/>
      <sheetName val="B1"/>
      <sheetName val="B2"/>
      <sheetName val="ADRIANA 010218"/>
      <sheetName val="Grafica SIGEFI N"/>
      <sheetName val="Grafica SIGEFI F"/>
      <sheetName val="ENTIDADES"/>
      <sheetName val="Grafica SIGEFI F Asesores"/>
      <sheetName val="AGS "/>
      <sheetName val="B C N"/>
      <sheetName val="B C S"/>
      <sheetName val="CAMP"/>
      <sheetName val="CHIA"/>
      <sheetName val="CHIH"/>
      <sheetName val="CD MEX"/>
      <sheetName val="COAH"/>
      <sheetName val="COL"/>
      <sheetName val="DUR"/>
      <sheetName val="GTO"/>
      <sheetName val="GRO"/>
      <sheetName val="HGO"/>
      <sheetName val="JAL"/>
      <sheetName val="EDO MEX"/>
      <sheetName val="MICH"/>
      <sheetName val="MOR"/>
      <sheetName val="NAY"/>
      <sheetName val="N L"/>
      <sheetName val="OAX"/>
      <sheetName val="PUE"/>
      <sheetName val="QRO"/>
      <sheetName val="Q ROO"/>
      <sheetName val="S L P"/>
      <sheetName val="SIN"/>
      <sheetName val="SON"/>
      <sheetName val="TAB"/>
      <sheetName val="TAM"/>
      <sheetName val="TLAX"/>
      <sheetName val="VER"/>
      <sheetName val="YUC"/>
      <sheetName val="Z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Aguascalientes</v>
          </cell>
        </row>
        <row r="2">
          <cell r="A2" t="str">
            <v>Baja California</v>
          </cell>
        </row>
        <row r="3">
          <cell r="A3" t="str">
            <v>Baja California Sur</v>
          </cell>
        </row>
        <row r="4">
          <cell r="A4" t="str">
            <v>Campeche</v>
          </cell>
        </row>
        <row r="5">
          <cell r="A5" t="str">
            <v>Coahuila</v>
          </cell>
        </row>
        <row r="6">
          <cell r="A6" t="str">
            <v>Colima</v>
          </cell>
        </row>
        <row r="7">
          <cell r="A7" t="str">
            <v>Chiapas</v>
          </cell>
        </row>
        <row r="8">
          <cell r="A8" t="str">
            <v>Chihuahua</v>
          </cell>
        </row>
        <row r="9">
          <cell r="A9" t="str">
            <v>Ciudad de México</v>
          </cell>
        </row>
        <row r="10">
          <cell r="A10" t="str">
            <v>Durango</v>
          </cell>
        </row>
        <row r="11">
          <cell r="A11" t="str">
            <v>Guanajuato</v>
          </cell>
        </row>
        <row r="12">
          <cell r="A12" t="str">
            <v>Guerrero</v>
          </cell>
        </row>
        <row r="13">
          <cell r="A13" t="str">
            <v>Hidalgo</v>
          </cell>
        </row>
        <row r="14">
          <cell r="A14" t="str">
            <v>Jalisco</v>
          </cell>
        </row>
        <row r="15">
          <cell r="A15" t="str">
            <v>Estado de México</v>
          </cell>
        </row>
        <row r="16">
          <cell r="A16" t="str">
            <v>Michoacán</v>
          </cell>
        </row>
        <row r="17">
          <cell r="A17" t="str">
            <v>Morelos</v>
          </cell>
        </row>
        <row r="18">
          <cell r="A18" t="str">
            <v>Nayarit</v>
          </cell>
        </row>
        <row r="19">
          <cell r="A19" t="str">
            <v>Nuevo León</v>
          </cell>
        </row>
        <row r="20">
          <cell r="A20" t="str">
            <v>Oaxaca</v>
          </cell>
        </row>
        <row r="21">
          <cell r="A21" t="str">
            <v>Puebla</v>
          </cell>
        </row>
        <row r="22">
          <cell r="A22" t="str">
            <v>Querétaro</v>
          </cell>
        </row>
        <row r="23">
          <cell r="A23" t="str">
            <v>Quintana Roo</v>
          </cell>
        </row>
        <row r="24">
          <cell r="A24" t="str">
            <v>San Luis Potosí</v>
          </cell>
        </row>
        <row r="25">
          <cell r="A25" t="str">
            <v>Sinaloa</v>
          </cell>
        </row>
        <row r="26">
          <cell r="A26" t="str">
            <v>Sonora</v>
          </cell>
        </row>
        <row r="27">
          <cell r="A27" t="str">
            <v>Tabasco</v>
          </cell>
        </row>
        <row r="28">
          <cell r="A28" t="str">
            <v>Tamaulipas</v>
          </cell>
        </row>
        <row r="29">
          <cell r="A29" t="str">
            <v>Tlaxcala</v>
          </cell>
        </row>
        <row r="30">
          <cell r="A30" t="str">
            <v>Veracruz</v>
          </cell>
        </row>
        <row r="31">
          <cell r="A31" t="str">
            <v>Yucatán</v>
          </cell>
        </row>
        <row r="32">
          <cell r="A32" t="str">
            <v>Zacatecas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J70"/>
  <sheetViews>
    <sheetView showGridLines="0" tabSelected="1" zoomScaleNormal="100" workbookViewId="0">
      <selection activeCell="A16" sqref="A16:G16"/>
    </sheetView>
  </sheetViews>
  <sheetFormatPr baseColWidth="10" defaultRowHeight="12.75"/>
  <cols>
    <col min="1" max="1" width="7.5703125" style="1" customWidth="1"/>
    <col min="2" max="2" width="62.85546875" style="1" customWidth="1"/>
    <col min="3" max="3" width="19" style="2" customWidth="1"/>
    <col min="4" max="4" width="6.85546875" style="2" customWidth="1"/>
    <col min="5" max="6" width="17.5703125" style="2" customWidth="1"/>
    <col min="7" max="7" width="21" style="2" customWidth="1"/>
    <col min="8" max="8" width="15.85546875" style="2" customWidth="1"/>
    <col min="9" max="9" width="17.5703125" style="19" customWidth="1"/>
    <col min="10" max="10" width="15.85546875" style="2" customWidth="1"/>
    <col min="11" max="16384" width="11.42578125" style="2"/>
  </cols>
  <sheetData>
    <row r="7" spans="1:7">
      <c r="A7" s="66"/>
      <c r="B7" s="66"/>
      <c r="C7" s="66"/>
      <c r="D7" s="66"/>
      <c r="E7" s="66"/>
      <c r="F7" s="66"/>
      <c r="G7" s="66"/>
    </row>
    <row r="8" spans="1:7">
      <c r="A8" s="66"/>
      <c r="B8" s="66"/>
      <c r="C8" s="66"/>
      <c r="D8" s="66"/>
      <c r="E8" s="66"/>
      <c r="F8" s="66"/>
      <c r="G8" s="66"/>
    </row>
    <row r="9" spans="1:7" ht="18">
      <c r="A9" s="67" t="s">
        <v>22</v>
      </c>
      <c r="B9" s="67"/>
      <c r="C9" s="67"/>
      <c r="D9" s="67"/>
      <c r="E9" s="67"/>
      <c r="F9" s="67"/>
      <c r="G9" s="67"/>
    </row>
    <row r="10" spans="1:7" ht="18">
      <c r="A10" s="67" t="s">
        <v>23</v>
      </c>
      <c r="B10" s="67"/>
      <c r="C10" s="67"/>
      <c r="D10" s="67"/>
      <c r="E10" s="67"/>
      <c r="F10" s="67"/>
      <c r="G10" s="67"/>
    </row>
    <row r="11" spans="1:7" ht="18">
      <c r="A11" s="67" t="s">
        <v>24</v>
      </c>
      <c r="B11" s="67"/>
      <c r="C11" s="67"/>
      <c r="D11" s="67"/>
      <c r="E11" s="67"/>
      <c r="F11" s="67"/>
      <c r="G11" s="67"/>
    </row>
    <row r="12" spans="1:7" ht="18">
      <c r="A12" s="67" t="s">
        <v>25</v>
      </c>
      <c r="B12" s="67"/>
      <c r="C12" s="67"/>
      <c r="D12" s="67"/>
      <c r="E12" s="67"/>
      <c r="F12" s="67"/>
      <c r="G12" s="67"/>
    </row>
    <row r="13" spans="1:7" ht="18">
      <c r="A13" s="67" t="s">
        <v>26</v>
      </c>
      <c r="B13" s="67"/>
      <c r="C13" s="67"/>
      <c r="D13" s="67"/>
      <c r="E13" s="67"/>
      <c r="F13" s="67"/>
      <c r="G13" s="67"/>
    </row>
    <row r="14" spans="1:7" ht="18">
      <c r="A14" s="67"/>
      <c r="B14" s="67"/>
      <c r="C14" s="67"/>
      <c r="D14" s="67"/>
      <c r="E14" s="67"/>
      <c r="F14" s="67"/>
      <c r="G14" s="67"/>
    </row>
    <row r="15" spans="1:7" ht="18">
      <c r="A15" s="67" t="s">
        <v>19</v>
      </c>
      <c r="B15" s="67"/>
      <c r="C15" s="67"/>
      <c r="D15" s="67"/>
      <c r="E15" s="67"/>
      <c r="F15" s="67"/>
      <c r="G15" s="67"/>
    </row>
    <row r="16" spans="1:7" ht="18">
      <c r="A16" s="67" t="s">
        <v>27</v>
      </c>
      <c r="B16" s="67"/>
      <c r="C16" s="67"/>
      <c r="D16" s="67"/>
      <c r="E16" s="67"/>
      <c r="F16" s="67"/>
      <c r="G16" s="67"/>
    </row>
    <row r="17" spans="1:10" ht="15.75">
      <c r="A17" s="14"/>
      <c r="B17" s="14"/>
      <c r="C17" s="14"/>
      <c r="D17" s="14"/>
      <c r="E17" s="14"/>
      <c r="F17" s="14"/>
      <c r="G17" s="14"/>
    </row>
    <row r="18" spans="1:10" ht="80.25" customHeight="1">
      <c r="A18" s="8" t="s">
        <v>35</v>
      </c>
      <c r="B18" s="8" t="s">
        <v>1</v>
      </c>
      <c r="C18" s="4" t="s">
        <v>15</v>
      </c>
      <c r="D18" s="4" t="s">
        <v>18</v>
      </c>
      <c r="E18" s="4" t="s">
        <v>183</v>
      </c>
      <c r="F18" s="4" t="s">
        <v>30</v>
      </c>
      <c r="G18" s="4" t="s">
        <v>31</v>
      </c>
    </row>
    <row r="19" spans="1:10" s="3" customFormat="1" ht="25.5" customHeight="1">
      <c r="A19" s="5">
        <v>1000</v>
      </c>
      <c r="B19" s="7" t="s">
        <v>16</v>
      </c>
      <c r="C19" s="9">
        <v>1618308396.8499999</v>
      </c>
      <c r="D19" s="15">
        <f>C19/C22</f>
        <v>0.39999999999950564</v>
      </c>
      <c r="E19" s="9">
        <v>540303261.2700001</v>
      </c>
      <c r="F19" s="9">
        <v>1071668095.48</v>
      </c>
      <c r="G19" s="9">
        <f>C19-F19</f>
        <v>546640301.36999989</v>
      </c>
      <c r="I19" s="13"/>
      <c r="J19" s="20"/>
    </row>
    <row r="20" spans="1:10" s="3" customFormat="1" ht="25.5" customHeight="1">
      <c r="A20" s="5">
        <v>2000</v>
      </c>
      <c r="B20" s="6" t="s">
        <v>60</v>
      </c>
      <c r="C20" s="9">
        <f>1294646717.48+228500</f>
        <v>1294875217.48</v>
      </c>
      <c r="D20" s="15">
        <f>C20/C22</f>
        <v>0.32005647872774917</v>
      </c>
      <c r="E20" s="9">
        <v>0</v>
      </c>
      <c r="F20" s="9">
        <f t="shared" ref="F20" si="0">+E20</f>
        <v>0</v>
      </c>
      <c r="G20" s="9">
        <f t="shared" ref="G20:G21" si="1">C20-F20</f>
        <v>1294875217.48</v>
      </c>
      <c r="I20" s="13"/>
      <c r="J20" s="20"/>
    </row>
    <row r="21" spans="1:10" s="3" customFormat="1" ht="25.5" customHeight="1">
      <c r="A21" s="5">
        <v>3000</v>
      </c>
      <c r="B21" s="7" t="s">
        <v>17</v>
      </c>
      <c r="C21" s="9">
        <v>1132587377.8</v>
      </c>
      <c r="D21" s="15">
        <f>C21/C22</f>
        <v>0.27994352127274513</v>
      </c>
      <c r="E21" s="9">
        <v>218225024.07999998</v>
      </c>
      <c r="F21" s="9">
        <v>239804545.71999997</v>
      </c>
      <c r="G21" s="9">
        <f t="shared" si="1"/>
        <v>892782832.07999992</v>
      </c>
      <c r="I21" s="13"/>
      <c r="J21" s="20"/>
    </row>
    <row r="22" spans="1:10" ht="21.75" customHeight="1">
      <c r="A22" s="18"/>
      <c r="B22" s="10" t="s">
        <v>14</v>
      </c>
      <c r="C22" s="10">
        <f>SUM(C19:C21)</f>
        <v>4045770992.1300001</v>
      </c>
      <c r="D22" s="16">
        <f>SUM(D19:D21)</f>
        <v>0.99999999999999989</v>
      </c>
      <c r="E22" s="10">
        <f>SUM(E19:E21)</f>
        <v>758528285.35000014</v>
      </c>
      <c r="F22" s="10">
        <f>SUM(F19:F21)</f>
        <v>1311472641.2</v>
      </c>
      <c r="G22" s="10">
        <f t="shared" ref="G22" si="2">C22-F22</f>
        <v>2734298350.9300003</v>
      </c>
    </row>
    <row r="23" spans="1:10">
      <c r="A23" s="69"/>
      <c r="B23" s="70"/>
      <c r="C23" s="70"/>
      <c r="D23" s="70"/>
      <c r="E23" s="70"/>
      <c r="F23" s="70"/>
      <c r="G23" s="71"/>
    </row>
    <row r="24" spans="1:10">
      <c r="C24" s="12"/>
      <c r="D24" s="12"/>
    </row>
    <row r="26" spans="1:10">
      <c r="E26" s="12"/>
      <c r="F26" s="19"/>
      <c r="G26" s="19"/>
      <c r="H26" s="12"/>
    </row>
    <row r="27" spans="1:10">
      <c r="G27" s="21"/>
    </row>
    <row r="28" spans="1:10">
      <c r="G28" s="12"/>
    </row>
    <row r="30" spans="1:10" ht="12.75" customHeight="1">
      <c r="A30" s="68" t="s">
        <v>176</v>
      </c>
      <c r="B30" s="68"/>
      <c r="C30" s="68"/>
      <c r="D30" s="68"/>
      <c r="E30" s="68"/>
      <c r="F30" s="68"/>
      <c r="G30" s="68"/>
    </row>
    <row r="31" spans="1:10" ht="12.75" customHeight="1">
      <c r="A31" s="68"/>
      <c r="B31" s="68"/>
      <c r="C31" s="68"/>
      <c r="D31" s="68"/>
      <c r="E31" s="68"/>
      <c r="F31" s="68"/>
      <c r="G31" s="68"/>
    </row>
    <row r="32" spans="1:10" ht="12.75" customHeight="1">
      <c r="A32" s="68"/>
      <c r="B32" s="68"/>
      <c r="C32" s="68"/>
      <c r="D32" s="68"/>
      <c r="E32" s="68"/>
      <c r="F32" s="68"/>
      <c r="G32" s="68"/>
    </row>
    <row r="48" spans="3:5">
      <c r="C48" s="35">
        <f>SUM(C49:C70)</f>
        <v>4045770992.1300001</v>
      </c>
      <c r="E48" s="35">
        <v>552944355.85000002</v>
      </c>
    </row>
    <row r="49" spans="3:9">
      <c r="C49" s="36">
        <v>475473384</v>
      </c>
      <c r="D49" s="2">
        <v>1130</v>
      </c>
      <c r="E49" s="35">
        <v>156291216.94999999</v>
      </c>
      <c r="G49" s="35">
        <f>SUM(C49:C58)</f>
        <v>1618308396.8499999</v>
      </c>
      <c r="H49" s="35"/>
      <c r="I49" s="35">
        <f>SUM(E49:E58)</f>
        <v>531364834.21000004</v>
      </c>
    </row>
    <row r="50" spans="3:9">
      <c r="C50" s="36">
        <v>487456519.85000002</v>
      </c>
      <c r="D50" s="2">
        <v>1220</v>
      </c>
      <c r="E50" s="35">
        <v>158317069.86000001</v>
      </c>
    </row>
    <row r="51" spans="3:9">
      <c r="C51" s="36">
        <v>4109536</v>
      </c>
      <c r="D51" s="2">
        <v>1310</v>
      </c>
      <c r="E51" s="35">
        <v>1832597.5</v>
      </c>
    </row>
    <row r="52" spans="3:9">
      <c r="C52" s="36">
        <v>16452848</v>
      </c>
      <c r="D52" s="2">
        <v>1320</v>
      </c>
      <c r="E52" s="35">
        <v>1248880.6000000001</v>
      </c>
    </row>
    <row r="53" spans="3:9">
      <c r="C53" s="36">
        <v>213207095.91999999</v>
      </c>
      <c r="D53" s="2">
        <v>1340</v>
      </c>
      <c r="E53" s="35">
        <v>81714183.739999995</v>
      </c>
    </row>
    <row r="54" spans="3:9">
      <c r="C54" s="36">
        <v>51837617.590000004</v>
      </c>
      <c r="D54" s="2">
        <v>1410</v>
      </c>
      <c r="E54" s="35">
        <v>17587725.210000001</v>
      </c>
    </row>
    <row r="55" spans="3:9">
      <c r="C55" s="36">
        <v>26002881</v>
      </c>
      <c r="D55" s="2">
        <v>1420</v>
      </c>
      <c r="E55" s="35">
        <v>5841751.4100000001</v>
      </c>
    </row>
    <row r="56" spans="3:9">
      <c r="C56" s="36">
        <v>30934782</v>
      </c>
      <c r="D56" s="2">
        <v>1430</v>
      </c>
      <c r="E56" s="35">
        <v>7861693.8399999999</v>
      </c>
    </row>
    <row r="57" spans="3:9">
      <c r="C57" s="36">
        <v>88084110</v>
      </c>
      <c r="D57" s="2">
        <v>1540</v>
      </c>
      <c r="E57" s="35">
        <v>32890187.5</v>
      </c>
    </row>
    <row r="58" spans="3:9">
      <c r="C58" s="36">
        <v>224749622.49000001</v>
      </c>
      <c r="D58" s="2">
        <v>1590</v>
      </c>
      <c r="E58" s="35">
        <v>67779527.599999994</v>
      </c>
    </row>
    <row r="59" spans="3:9">
      <c r="C59" s="35">
        <v>228500</v>
      </c>
      <c r="D59" s="2">
        <v>2230</v>
      </c>
    </row>
    <row r="60" spans="3:9">
      <c r="C60" s="35">
        <v>2038730</v>
      </c>
      <c r="D60" s="2">
        <v>2510</v>
      </c>
      <c r="G60" s="35">
        <f>SUM(C60:C64)</f>
        <v>1294646717.48</v>
      </c>
      <c r="H60" s="35"/>
      <c r="I60" s="35">
        <f>SUM(E60:E64)</f>
        <v>0</v>
      </c>
    </row>
    <row r="61" spans="3:9">
      <c r="C61" s="35">
        <v>1062792276.77</v>
      </c>
      <c r="D61" s="2">
        <v>2530</v>
      </c>
    </row>
    <row r="62" spans="3:9">
      <c r="C62" s="35">
        <v>162997184.71000001</v>
      </c>
      <c r="D62" s="2">
        <v>2540</v>
      </c>
    </row>
    <row r="63" spans="3:9">
      <c r="C63" s="35">
        <v>978970</v>
      </c>
      <c r="D63" s="2">
        <v>2550</v>
      </c>
    </row>
    <row r="64" spans="3:9">
      <c r="C64" s="35">
        <v>65839556</v>
      </c>
      <c r="D64" s="2">
        <v>2590</v>
      </c>
    </row>
    <row r="65" spans="3:9">
      <c r="C65" s="35">
        <v>63500</v>
      </c>
      <c r="D65" s="2">
        <v>3360</v>
      </c>
      <c r="G65" s="35">
        <f>SUM(C65:C70)</f>
        <v>1132587377.8</v>
      </c>
      <c r="H65" s="35"/>
      <c r="I65" s="35">
        <f>SUM(E65:E70)</f>
        <v>21579521.640000001</v>
      </c>
    </row>
    <row r="66" spans="3:9">
      <c r="C66" s="35">
        <v>142672370</v>
      </c>
      <c r="D66" s="2">
        <v>3380</v>
      </c>
    </row>
    <row r="67" spans="3:9">
      <c r="C67" s="35">
        <v>410804084</v>
      </c>
      <c r="D67" s="2">
        <v>3390</v>
      </c>
    </row>
    <row r="68" spans="3:9">
      <c r="C68" s="35">
        <v>260822031.80000001</v>
      </c>
      <c r="D68" s="2">
        <v>3540</v>
      </c>
      <c r="E68" s="35">
        <v>26100</v>
      </c>
    </row>
    <row r="69" spans="3:9">
      <c r="C69" s="35">
        <v>40176678</v>
      </c>
      <c r="D69" s="2">
        <v>3570</v>
      </c>
    </row>
    <row r="70" spans="3:9">
      <c r="C70" s="35">
        <v>278048714</v>
      </c>
      <c r="D70" s="2">
        <v>3580</v>
      </c>
      <c r="E70" s="35">
        <v>21553421.640000001</v>
      </c>
    </row>
  </sheetData>
  <mergeCells count="12">
    <mergeCell ref="A30:G32"/>
    <mergeCell ref="A12:G12"/>
    <mergeCell ref="A13:G13"/>
    <mergeCell ref="A14:G14"/>
    <mergeCell ref="A15:G15"/>
    <mergeCell ref="A16:G16"/>
    <mergeCell ref="A23:G23"/>
    <mergeCell ref="A7:G7"/>
    <mergeCell ref="A8:G8"/>
    <mergeCell ref="A9:G9"/>
    <mergeCell ref="A10:G10"/>
    <mergeCell ref="A11:G11"/>
  </mergeCells>
  <printOptions horizontalCentered="1"/>
  <pageMargins left="0.15748031496062992" right="0.15748031496062992" top="0.19685039370078741" bottom="0.39370078740157483" header="0" footer="0.19685039370078741"/>
  <pageSetup scale="8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I48"/>
  <sheetViews>
    <sheetView showGridLines="0" zoomScaleNormal="100" workbookViewId="0">
      <selection activeCell="G13" sqref="G13"/>
    </sheetView>
  </sheetViews>
  <sheetFormatPr baseColWidth="10" defaultRowHeight="12.75"/>
  <cols>
    <col min="1" max="1" width="11.42578125" style="1" customWidth="1"/>
    <col min="2" max="2" width="42.28515625" style="1" customWidth="1"/>
    <col min="3" max="3" width="19" style="2" customWidth="1"/>
    <col min="4" max="5" width="17.5703125" style="2" customWidth="1"/>
    <col min="6" max="6" width="21" style="2" customWidth="1"/>
    <col min="7" max="7" width="15.85546875" style="2" bestFit="1" customWidth="1"/>
    <col min="8" max="9" width="17.5703125" style="2" bestFit="1" customWidth="1"/>
    <col min="10" max="16384" width="11.42578125" style="2"/>
  </cols>
  <sheetData>
    <row r="9" spans="1:6" ht="18">
      <c r="A9" s="67" t="s">
        <v>22</v>
      </c>
      <c r="B9" s="67"/>
      <c r="C9" s="67"/>
      <c r="D9" s="67"/>
      <c r="E9" s="67"/>
      <c r="F9" s="67"/>
    </row>
    <row r="10" spans="1:6" ht="18">
      <c r="A10" s="67" t="s">
        <v>23</v>
      </c>
      <c r="B10" s="67"/>
      <c r="C10" s="67"/>
      <c r="D10" s="67"/>
      <c r="E10" s="67"/>
      <c r="F10" s="67"/>
    </row>
    <row r="11" spans="1:6" ht="18">
      <c r="A11" s="67" t="s">
        <v>24</v>
      </c>
      <c r="B11" s="67"/>
      <c r="C11" s="67"/>
      <c r="D11" s="67"/>
      <c r="E11" s="67"/>
      <c r="F11" s="67"/>
    </row>
    <row r="12" spans="1:6" ht="18">
      <c r="A12" s="67" t="s">
        <v>25</v>
      </c>
      <c r="B12" s="67"/>
      <c r="C12" s="67"/>
      <c r="D12" s="67"/>
      <c r="E12" s="67"/>
      <c r="F12" s="67"/>
    </row>
    <row r="13" spans="1:6" ht="18">
      <c r="A13" s="67" t="s">
        <v>26</v>
      </c>
      <c r="B13" s="67"/>
      <c r="C13" s="67"/>
      <c r="D13" s="67"/>
      <c r="E13" s="67"/>
      <c r="F13" s="67"/>
    </row>
    <row r="15" spans="1:6" ht="18">
      <c r="A15" s="67" t="s">
        <v>19</v>
      </c>
      <c r="B15" s="67"/>
      <c r="C15" s="67"/>
      <c r="D15" s="67"/>
      <c r="E15" s="67"/>
      <c r="F15" s="67"/>
    </row>
    <row r="16" spans="1:6" ht="18">
      <c r="A16" s="67" t="s">
        <v>28</v>
      </c>
      <c r="B16" s="67"/>
      <c r="C16" s="67"/>
      <c r="D16" s="67"/>
      <c r="E16" s="67"/>
      <c r="F16" s="67"/>
    </row>
    <row r="17" spans="1:9" ht="18">
      <c r="A17" s="67"/>
      <c r="B17" s="67"/>
      <c r="C17" s="67"/>
      <c r="D17" s="67"/>
      <c r="E17" s="67"/>
      <c r="F17" s="67"/>
    </row>
    <row r="18" spans="1:9" ht="15.75">
      <c r="A18" s="11"/>
      <c r="B18" s="11"/>
      <c r="C18" s="11"/>
      <c r="D18" s="11"/>
      <c r="E18" s="11"/>
      <c r="F18" s="11"/>
    </row>
    <row r="19" spans="1:9" ht="33.75">
      <c r="A19" s="8" t="s">
        <v>0</v>
      </c>
      <c r="B19" s="8" t="s">
        <v>1</v>
      </c>
      <c r="C19" s="4" t="s">
        <v>15</v>
      </c>
      <c r="D19" s="4" t="s">
        <v>62</v>
      </c>
      <c r="E19" s="4" t="s">
        <v>30</v>
      </c>
      <c r="F19" s="4" t="s">
        <v>31</v>
      </c>
    </row>
    <row r="20" spans="1:9" s="3" customFormat="1" ht="18" customHeight="1">
      <c r="A20" s="5">
        <v>1130</v>
      </c>
      <c r="B20" s="6" t="s">
        <v>37</v>
      </c>
      <c r="C20" s="9">
        <v>475473384</v>
      </c>
      <c r="D20" s="9">
        <v>154654772.81</v>
      </c>
      <c r="E20" s="9">
        <f>156291216.95+D20</f>
        <v>310945989.75999999</v>
      </c>
      <c r="F20" s="9">
        <f>C20-E20</f>
        <v>164527394.24000001</v>
      </c>
      <c r="G20" s="20"/>
      <c r="H20" s="37"/>
      <c r="I20" s="20"/>
    </row>
    <row r="21" spans="1:9" s="3" customFormat="1" ht="18" customHeight="1">
      <c r="A21" s="5">
        <v>1220</v>
      </c>
      <c r="B21" s="7" t="s">
        <v>2</v>
      </c>
      <c r="C21" s="9">
        <v>487456519.85000002</v>
      </c>
      <c r="D21" s="9">
        <v>157182706.90000001</v>
      </c>
      <c r="E21" s="9">
        <f>158317069.86+D21</f>
        <v>315499776.75999999</v>
      </c>
      <c r="F21" s="9">
        <f t="shared" ref="F21:F35" si="0">C21-E21</f>
        <v>171956743.09000003</v>
      </c>
    </row>
    <row r="22" spans="1:9" s="3" customFormat="1" ht="18" customHeight="1">
      <c r="A22" s="5">
        <v>1310</v>
      </c>
      <c r="B22" s="7" t="s">
        <v>38</v>
      </c>
      <c r="C22" s="9">
        <v>4109536</v>
      </c>
      <c r="D22" s="9">
        <v>1892525</v>
      </c>
      <c r="E22" s="9">
        <f>1832597.5+D22</f>
        <v>3725122.5</v>
      </c>
      <c r="F22" s="9">
        <f t="shared" si="0"/>
        <v>384413.5</v>
      </c>
    </row>
    <row r="23" spans="1:9" s="3" customFormat="1" ht="30.75" customHeight="1">
      <c r="A23" s="5">
        <v>1320</v>
      </c>
      <c r="B23" s="6" t="s">
        <v>39</v>
      </c>
      <c r="C23" s="9">
        <v>16452848</v>
      </c>
      <c r="D23" s="9">
        <v>15010782.35</v>
      </c>
      <c r="E23" s="9">
        <f>1248880.6+D23</f>
        <v>16259662.949999999</v>
      </c>
      <c r="F23" s="9">
        <f t="shared" si="0"/>
        <v>193185.05000000075</v>
      </c>
    </row>
    <row r="24" spans="1:9" s="24" customFormat="1" ht="18" customHeight="1">
      <c r="A24" s="5">
        <v>1340</v>
      </c>
      <c r="B24" s="7" t="s">
        <v>40</v>
      </c>
      <c r="C24" s="9">
        <v>213207095.91999999</v>
      </c>
      <c r="D24" s="9">
        <v>54735313.920000002</v>
      </c>
      <c r="E24" s="9">
        <f>81714183.74+D24</f>
        <v>136449497.66</v>
      </c>
      <c r="F24" s="9">
        <f t="shared" si="0"/>
        <v>76757598.25999999</v>
      </c>
    </row>
    <row r="25" spans="1:9" s="3" customFormat="1" ht="18" customHeight="1">
      <c r="A25" s="5">
        <v>1410</v>
      </c>
      <c r="B25" s="7" t="s">
        <v>41</v>
      </c>
      <c r="C25" s="9">
        <v>51837617.590000004</v>
      </c>
      <c r="D25" s="9">
        <v>17450208.07</v>
      </c>
      <c r="E25" s="9">
        <f>17587725.21+D25</f>
        <v>35037933.280000001</v>
      </c>
      <c r="F25" s="9">
        <f t="shared" si="0"/>
        <v>16799684.310000002</v>
      </c>
    </row>
    <row r="26" spans="1:9" s="3" customFormat="1" ht="18" customHeight="1">
      <c r="A26" s="5">
        <v>1420</v>
      </c>
      <c r="B26" s="6" t="s">
        <v>3</v>
      </c>
      <c r="C26" s="9">
        <v>26002881</v>
      </c>
      <c r="D26" s="9">
        <v>5785582.75</v>
      </c>
      <c r="E26" s="9">
        <f>5841751.41+D26</f>
        <v>11627334.16</v>
      </c>
      <c r="F26" s="9">
        <f t="shared" si="0"/>
        <v>14375546.84</v>
      </c>
    </row>
    <row r="27" spans="1:9" s="3" customFormat="1" ht="18" customHeight="1">
      <c r="A27" s="5">
        <v>1430</v>
      </c>
      <c r="B27" s="7" t="s">
        <v>4</v>
      </c>
      <c r="C27" s="9">
        <v>30934782</v>
      </c>
      <c r="D27" s="9">
        <v>7818675.0999999996</v>
      </c>
      <c r="E27" s="9">
        <f>7861693.84+D27</f>
        <v>15680368.939999999</v>
      </c>
      <c r="F27" s="9">
        <f t="shared" si="0"/>
        <v>15254413.060000001</v>
      </c>
    </row>
    <row r="28" spans="1:9" s="3" customFormat="1" ht="18" customHeight="1">
      <c r="A28" s="5">
        <v>1540</v>
      </c>
      <c r="B28" s="6" t="s">
        <v>42</v>
      </c>
      <c r="C28" s="9">
        <v>88084110</v>
      </c>
      <c r="D28" s="9">
        <v>31312427.5</v>
      </c>
      <c r="E28" s="9">
        <f>32890187.5+D28</f>
        <v>64202615</v>
      </c>
      <c r="F28" s="9">
        <f t="shared" si="0"/>
        <v>23881495</v>
      </c>
    </row>
    <row r="29" spans="1:9" s="3" customFormat="1" ht="18" customHeight="1">
      <c r="A29" s="5">
        <v>1590</v>
      </c>
      <c r="B29" s="7" t="s">
        <v>43</v>
      </c>
      <c r="C29" s="9">
        <v>224749622.49000001</v>
      </c>
      <c r="D29" s="9">
        <v>94460266.870000005</v>
      </c>
      <c r="E29" s="9">
        <f>67779527.6+D29</f>
        <v>162239794.47</v>
      </c>
      <c r="F29" s="9">
        <f t="shared" si="0"/>
        <v>62509828.020000011</v>
      </c>
    </row>
    <row r="30" spans="1:9" s="3" customFormat="1" ht="18" customHeight="1">
      <c r="A30" s="5">
        <v>2230</v>
      </c>
      <c r="B30" s="7" t="s">
        <v>49</v>
      </c>
      <c r="C30" s="9">
        <v>228500</v>
      </c>
      <c r="D30" s="9">
        <v>0</v>
      </c>
      <c r="E30" s="9">
        <v>0</v>
      </c>
      <c r="F30" s="9">
        <f>C30-E30</f>
        <v>228500</v>
      </c>
    </row>
    <row r="31" spans="1:9" s="3" customFormat="1" ht="18" customHeight="1">
      <c r="A31" s="22" t="s">
        <v>44</v>
      </c>
      <c r="B31" s="23" t="s">
        <v>5</v>
      </c>
      <c r="C31" s="9">
        <v>2038730</v>
      </c>
      <c r="D31" s="9">
        <v>0</v>
      </c>
      <c r="E31" s="9">
        <v>0</v>
      </c>
      <c r="F31" s="9">
        <f t="shared" si="0"/>
        <v>2038730</v>
      </c>
    </row>
    <row r="32" spans="1:9" s="3" customFormat="1" ht="18" customHeight="1">
      <c r="A32" s="22" t="s">
        <v>45</v>
      </c>
      <c r="B32" s="23" t="s">
        <v>6</v>
      </c>
      <c r="C32" s="9">
        <v>1062792276.77</v>
      </c>
      <c r="D32" s="9">
        <v>0</v>
      </c>
      <c r="E32" s="9">
        <v>0</v>
      </c>
      <c r="F32" s="9">
        <f t="shared" si="0"/>
        <v>1062792276.77</v>
      </c>
    </row>
    <row r="33" spans="1:8" s="3" customFormat="1" ht="18" customHeight="1">
      <c r="A33" s="22" t="s">
        <v>46</v>
      </c>
      <c r="B33" s="23" t="s">
        <v>7</v>
      </c>
      <c r="C33" s="9">
        <v>162997184.71000001</v>
      </c>
      <c r="D33" s="9">
        <v>0</v>
      </c>
      <c r="E33" s="9">
        <v>0</v>
      </c>
      <c r="F33" s="9">
        <f t="shared" si="0"/>
        <v>162997184.71000001</v>
      </c>
    </row>
    <row r="34" spans="1:8" s="3" customFormat="1" ht="25.5">
      <c r="A34" s="22" t="s">
        <v>47</v>
      </c>
      <c r="B34" s="23" t="s">
        <v>8</v>
      </c>
      <c r="C34" s="9">
        <v>978970</v>
      </c>
      <c r="D34" s="9">
        <v>0</v>
      </c>
      <c r="E34" s="9">
        <v>0</v>
      </c>
      <c r="F34" s="9">
        <f t="shared" si="0"/>
        <v>978970</v>
      </c>
    </row>
    <row r="35" spans="1:8" s="3" customFormat="1" ht="18" customHeight="1">
      <c r="A35" s="22" t="s">
        <v>48</v>
      </c>
      <c r="B35" s="23" t="s">
        <v>9</v>
      </c>
      <c r="C35" s="9">
        <v>65839556</v>
      </c>
      <c r="D35" s="9">
        <v>0</v>
      </c>
      <c r="E35" s="9">
        <v>0</v>
      </c>
      <c r="F35" s="9">
        <f t="shared" si="0"/>
        <v>65839556</v>
      </c>
    </row>
    <row r="36" spans="1:8" s="3" customFormat="1" ht="26.25" customHeight="1">
      <c r="A36" s="22" t="s">
        <v>50</v>
      </c>
      <c r="B36" s="23" t="s">
        <v>51</v>
      </c>
      <c r="C36" s="9">
        <v>63500</v>
      </c>
      <c r="D36" s="9"/>
      <c r="E36" s="9">
        <v>0</v>
      </c>
      <c r="F36" s="9">
        <f t="shared" ref="F36:F41" si="1">C36-E36</f>
        <v>63500</v>
      </c>
    </row>
    <row r="37" spans="1:8" s="3" customFormat="1" ht="18" customHeight="1">
      <c r="A37" s="22" t="s">
        <v>52</v>
      </c>
      <c r="B37" s="23" t="s">
        <v>10</v>
      </c>
      <c r="C37" s="9">
        <v>142672370</v>
      </c>
      <c r="D37" s="9">
        <v>75403382.340000004</v>
      </c>
      <c r="E37" s="9">
        <f>+D37</f>
        <v>75403382.340000004</v>
      </c>
      <c r="F37" s="9">
        <f t="shared" si="1"/>
        <v>67268987.659999996</v>
      </c>
      <c r="G37" s="20"/>
      <c r="H37" s="20"/>
    </row>
    <row r="38" spans="1:8" s="3" customFormat="1" ht="18" customHeight="1">
      <c r="A38" s="22" t="s">
        <v>53</v>
      </c>
      <c r="B38" s="23" t="s">
        <v>54</v>
      </c>
      <c r="C38" s="9">
        <v>410804084</v>
      </c>
      <c r="D38" s="9">
        <v>0</v>
      </c>
      <c r="E38" s="9">
        <v>0</v>
      </c>
      <c r="F38" s="9">
        <f t="shared" si="1"/>
        <v>410804084</v>
      </c>
    </row>
    <row r="39" spans="1:8" s="3" customFormat="1" ht="33.75" customHeight="1">
      <c r="A39" s="22" t="s">
        <v>55</v>
      </c>
      <c r="B39" s="23" t="s">
        <v>11</v>
      </c>
      <c r="C39" s="9">
        <v>260822031.80000001</v>
      </c>
      <c r="D39" s="9">
        <v>3279521.52</v>
      </c>
      <c r="E39" s="9">
        <f>26100+D39</f>
        <v>3305621.52</v>
      </c>
      <c r="F39" s="9">
        <f>C39-E39</f>
        <v>257516410.28</v>
      </c>
    </row>
    <row r="40" spans="1:8" s="3" customFormat="1" ht="33.75" customHeight="1">
      <c r="A40" s="22" t="s">
        <v>33</v>
      </c>
      <c r="B40" s="23" t="s">
        <v>12</v>
      </c>
      <c r="C40" s="9">
        <v>40176678</v>
      </c>
      <c r="D40" s="9">
        <v>5254747.33</v>
      </c>
      <c r="E40" s="9">
        <f>+D40</f>
        <v>5254747.33</v>
      </c>
      <c r="F40" s="9">
        <f t="shared" si="1"/>
        <v>34921930.670000002</v>
      </c>
    </row>
    <row r="41" spans="1:8" s="3" customFormat="1" ht="18" customHeight="1">
      <c r="A41" s="22" t="s">
        <v>34</v>
      </c>
      <c r="B41" s="23" t="s">
        <v>13</v>
      </c>
      <c r="C41" s="9">
        <v>278048714</v>
      </c>
      <c r="D41" s="9">
        <v>134287372.88999999</v>
      </c>
      <c r="E41" s="9">
        <f>21553421.64+D41</f>
        <v>155840794.52999997</v>
      </c>
      <c r="F41" s="9">
        <f t="shared" si="1"/>
        <v>122207919.47000003</v>
      </c>
    </row>
    <row r="42" spans="1:8" s="3" customFormat="1">
      <c r="A42" s="17"/>
      <c r="B42" s="10" t="s">
        <v>14</v>
      </c>
      <c r="C42" s="10">
        <f>SUM(C20:C41)</f>
        <v>4045770992.1300001</v>
      </c>
      <c r="D42" s="10">
        <f>SUM(D20:D41)</f>
        <v>758528285.35000014</v>
      </c>
      <c r="E42" s="10">
        <f>SUM(E20:E41)</f>
        <v>1311472641.1999998</v>
      </c>
      <c r="F42" s="10">
        <f>SUM(F20:F41)</f>
        <v>2734298350.9300003</v>
      </c>
    </row>
    <row r="43" spans="1:8" s="3" customFormat="1">
      <c r="A43" s="74"/>
      <c r="B43" s="74"/>
      <c r="C43" s="74"/>
      <c r="D43" s="74"/>
      <c r="E43" s="74"/>
      <c r="F43" s="75"/>
    </row>
    <row r="44" spans="1:8">
      <c r="C44" s="12"/>
    </row>
    <row r="46" spans="1:8">
      <c r="A46" s="72" t="s">
        <v>61</v>
      </c>
      <c r="B46" s="73"/>
      <c r="C46" s="73"/>
      <c r="D46" s="73"/>
      <c r="E46" s="73"/>
      <c r="F46" s="73"/>
    </row>
    <row r="47" spans="1:8">
      <c r="A47" s="73"/>
      <c r="B47" s="73"/>
      <c r="C47" s="73"/>
      <c r="D47" s="73"/>
      <c r="E47" s="73"/>
      <c r="F47" s="73"/>
    </row>
    <row r="48" spans="1:8">
      <c r="A48" s="73"/>
      <c r="B48" s="73"/>
      <c r="C48" s="73"/>
      <c r="D48" s="73"/>
      <c r="E48" s="73"/>
      <c r="F48" s="73"/>
    </row>
  </sheetData>
  <autoFilter ref="A19:F19"/>
  <mergeCells count="10">
    <mergeCell ref="A16:F16"/>
    <mergeCell ref="A46:F48"/>
    <mergeCell ref="A9:F9"/>
    <mergeCell ref="A10:F10"/>
    <mergeCell ref="A11:F11"/>
    <mergeCell ref="A12:F12"/>
    <mergeCell ref="A13:F13"/>
    <mergeCell ref="A43:F43"/>
    <mergeCell ref="A17:F17"/>
    <mergeCell ref="A15:F15"/>
  </mergeCells>
  <conditionalFormatting sqref="C31:C41">
    <cfRule type="duplicateValues" dxfId="1" priority="5"/>
  </conditionalFormatting>
  <printOptions horizontalCentered="1"/>
  <pageMargins left="0.15748031496062992" right="0.15748031496062992" top="0.78740157480314965" bottom="0.59055118110236227" header="0" footer="0.19685039370078741"/>
  <pageSetup scale="79"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G95"/>
  <sheetViews>
    <sheetView showGridLines="0" topLeftCell="A88" zoomScaleNormal="100" workbookViewId="0">
      <selection activeCell="C104" sqref="C104"/>
    </sheetView>
  </sheetViews>
  <sheetFormatPr baseColWidth="10" defaultRowHeight="12.75"/>
  <cols>
    <col min="1" max="1" width="7.5703125" style="34" customWidth="1"/>
    <col min="2" max="2" width="40.7109375" style="26" customWidth="1"/>
    <col min="3" max="3" width="58.5703125" style="26" customWidth="1"/>
    <col min="4" max="4" width="15.28515625" style="25" customWidth="1"/>
    <col min="5" max="5" width="17.7109375" style="2" bestFit="1" customWidth="1"/>
    <col min="6" max="16384" width="11.42578125" style="2"/>
  </cols>
  <sheetData>
    <row r="7" spans="1:4" ht="18">
      <c r="A7" s="67" t="s">
        <v>22</v>
      </c>
      <c r="B7" s="67"/>
      <c r="C7" s="67"/>
      <c r="D7" s="67"/>
    </row>
    <row r="8" spans="1:4" ht="18">
      <c r="A8" s="67" t="s">
        <v>23</v>
      </c>
      <c r="B8" s="67"/>
      <c r="C8" s="67"/>
      <c r="D8" s="67"/>
    </row>
    <row r="9" spans="1:4" ht="18">
      <c r="A9" s="67" t="s">
        <v>24</v>
      </c>
      <c r="B9" s="67"/>
      <c r="C9" s="67"/>
      <c r="D9" s="67"/>
    </row>
    <row r="10" spans="1:4" ht="18">
      <c r="A10" s="67" t="s">
        <v>25</v>
      </c>
      <c r="B10" s="67"/>
      <c r="C10" s="67"/>
      <c r="D10" s="67"/>
    </row>
    <row r="11" spans="1:4" ht="18">
      <c r="A11" s="67" t="s">
        <v>26</v>
      </c>
      <c r="B11" s="67"/>
      <c r="C11" s="67"/>
      <c r="D11" s="67"/>
    </row>
    <row r="13" spans="1:4" ht="18">
      <c r="A13" s="67" t="s">
        <v>19</v>
      </c>
      <c r="B13" s="67"/>
      <c r="C13" s="67"/>
      <c r="D13" s="67"/>
    </row>
    <row r="14" spans="1:4" s="3" customFormat="1" ht="18">
      <c r="A14" s="67" t="s">
        <v>29</v>
      </c>
      <c r="B14" s="67"/>
      <c r="C14" s="67"/>
      <c r="D14" s="67"/>
    </row>
    <row r="15" spans="1:4" s="3" customFormat="1" ht="18">
      <c r="A15" s="67"/>
      <c r="B15" s="67"/>
      <c r="C15" s="67"/>
      <c r="D15" s="67"/>
    </row>
    <row r="16" spans="1:4">
      <c r="A16" s="76" t="s">
        <v>59</v>
      </c>
      <c r="B16" s="76"/>
      <c r="C16" s="76"/>
      <c r="D16" s="77"/>
    </row>
    <row r="17" spans="1:4" s="3" customFormat="1" ht="36">
      <c r="A17" s="27" t="s">
        <v>0</v>
      </c>
      <c r="B17" s="27" t="s">
        <v>21</v>
      </c>
      <c r="C17" s="27" t="s">
        <v>1</v>
      </c>
      <c r="D17" s="27" t="s">
        <v>20</v>
      </c>
    </row>
    <row r="18" spans="1:4" s="3" customFormat="1" ht="26.25" customHeight="1">
      <c r="A18" s="28">
        <v>3540</v>
      </c>
      <c r="B18" s="29" t="s">
        <v>36</v>
      </c>
      <c r="C18" s="29" t="s">
        <v>57</v>
      </c>
      <c r="D18" s="30" t="s">
        <v>58</v>
      </c>
    </row>
    <row r="19" spans="1:4" s="3" customFormat="1" ht="30" customHeight="1">
      <c r="A19" s="28">
        <v>3580</v>
      </c>
      <c r="B19" s="29" t="s">
        <v>32</v>
      </c>
      <c r="C19" s="29" t="s">
        <v>56</v>
      </c>
      <c r="D19" s="30">
        <v>32945</v>
      </c>
    </row>
    <row r="20" spans="1:4" hidden="1">
      <c r="A20" s="76" t="s">
        <v>174</v>
      </c>
      <c r="B20" s="76"/>
      <c r="C20" s="76"/>
      <c r="D20" s="77"/>
    </row>
    <row r="21" spans="1:4">
      <c r="A21" s="33"/>
      <c r="B21" s="32"/>
      <c r="C21" s="32"/>
      <c r="D21" s="31"/>
    </row>
    <row r="22" spans="1:4">
      <c r="A22" s="76" t="s">
        <v>63</v>
      </c>
      <c r="B22" s="76"/>
      <c r="C22" s="76"/>
      <c r="D22" s="77"/>
    </row>
    <row r="23" spans="1:4" s="3" customFormat="1" ht="36">
      <c r="A23" s="27" t="s">
        <v>0</v>
      </c>
      <c r="B23" s="27" t="s">
        <v>21</v>
      </c>
      <c r="C23" s="27" t="s">
        <v>1</v>
      </c>
      <c r="D23" s="27" t="s">
        <v>20</v>
      </c>
    </row>
    <row r="24" spans="1:4" s="3" customFormat="1" ht="26.25" customHeight="1">
      <c r="A24" s="28" t="s">
        <v>52</v>
      </c>
      <c r="B24" s="29" t="s">
        <v>66</v>
      </c>
      <c r="C24" s="29" t="s">
        <v>177</v>
      </c>
      <c r="D24" s="30">
        <v>31482</v>
      </c>
    </row>
    <row r="25" spans="1:4" s="3" customFormat="1" ht="26.25" customHeight="1">
      <c r="A25" s="28" t="s">
        <v>52</v>
      </c>
      <c r="B25" s="29" t="s">
        <v>68</v>
      </c>
      <c r="C25" s="29" t="s">
        <v>178</v>
      </c>
      <c r="D25" s="30">
        <v>34184</v>
      </c>
    </row>
    <row r="26" spans="1:4" s="3" customFormat="1" ht="26.25" customHeight="1">
      <c r="A26" s="28" t="s">
        <v>55</v>
      </c>
      <c r="B26" s="29" t="s">
        <v>64</v>
      </c>
      <c r="C26" s="29" t="s">
        <v>162</v>
      </c>
      <c r="D26" s="30">
        <v>30740</v>
      </c>
    </row>
    <row r="27" spans="1:4" s="3" customFormat="1" ht="26.25" customHeight="1">
      <c r="A27" s="28" t="s">
        <v>55</v>
      </c>
      <c r="B27" s="29" t="s">
        <v>67</v>
      </c>
      <c r="C27" s="29" t="s">
        <v>124</v>
      </c>
      <c r="D27" s="30">
        <v>32846</v>
      </c>
    </row>
    <row r="28" spans="1:4" s="3" customFormat="1" ht="26.25" customHeight="1">
      <c r="A28" s="28" t="s">
        <v>55</v>
      </c>
      <c r="B28" s="29" t="s">
        <v>69</v>
      </c>
      <c r="C28" s="29" t="s">
        <v>125</v>
      </c>
      <c r="D28" s="30">
        <v>34891</v>
      </c>
    </row>
    <row r="29" spans="1:4" s="3" customFormat="1" ht="26.25" customHeight="1">
      <c r="A29" s="28" t="s">
        <v>55</v>
      </c>
      <c r="B29" s="29" t="s">
        <v>70</v>
      </c>
      <c r="C29" s="29" t="s">
        <v>126</v>
      </c>
      <c r="D29" s="30">
        <v>35032</v>
      </c>
    </row>
    <row r="30" spans="1:4" s="3" customFormat="1" ht="26.25" customHeight="1">
      <c r="A30" s="28" t="s">
        <v>55</v>
      </c>
      <c r="B30" s="29" t="s">
        <v>74</v>
      </c>
      <c r="C30" s="29" t="s">
        <v>162</v>
      </c>
      <c r="D30" s="30">
        <v>36126</v>
      </c>
    </row>
    <row r="31" spans="1:4" s="3" customFormat="1" ht="26.25" customHeight="1">
      <c r="A31" s="28" t="s">
        <v>55</v>
      </c>
      <c r="B31" s="29" t="s">
        <v>75</v>
      </c>
      <c r="C31" s="29" t="s">
        <v>163</v>
      </c>
      <c r="D31" s="30">
        <v>36268</v>
      </c>
    </row>
    <row r="32" spans="1:4" s="3" customFormat="1" ht="26.25" customHeight="1">
      <c r="A32" s="28" t="s">
        <v>55</v>
      </c>
      <c r="B32" s="29" t="s">
        <v>76</v>
      </c>
      <c r="C32" s="29" t="s">
        <v>162</v>
      </c>
      <c r="D32" s="30">
        <v>36323</v>
      </c>
    </row>
    <row r="33" spans="1:4" s="3" customFormat="1" ht="26.25" customHeight="1">
      <c r="A33" s="28" t="s">
        <v>55</v>
      </c>
      <c r="B33" s="29" t="s">
        <v>77</v>
      </c>
      <c r="C33" s="29" t="s">
        <v>162</v>
      </c>
      <c r="D33" s="30">
        <v>36454</v>
      </c>
    </row>
    <row r="34" spans="1:4" s="3" customFormat="1" ht="26.25" customHeight="1">
      <c r="A34" s="28" t="s">
        <v>55</v>
      </c>
      <c r="B34" s="29" t="s">
        <v>78</v>
      </c>
      <c r="C34" s="29" t="s">
        <v>162</v>
      </c>
      <c r="D34" s="30">
        <v>36685</v>
      </c>
    </row>
    <row r="35" spans="1:4" s="3" customFormat="1" ht="26.25" customHeight="1">
      <c r="A35" s="28" t="s">
        <v>55</v>
      </c>
      <c r="B35" s="29" t="s">
        <v>79</v>
      </c>
      <c r="C35" s="29" t="s">
        <v>127</v>
      </c>
      <c r="D35" s="30">
        <v>36825</v>
      </c>
    </row>
    <row r="36" spans="1:4" s="3" customFormat="1" ht="26.25" customHeight="1">
      <c r="A36" s="28" t="s">
        <v>55</v>
      </c>
      <c r="B36" s="29" t="s">
        <v>81</v>
      </c>
      <c r="C36" s="29" t="s">
        <v>164</v>
      </c>
      <c r="D36" s="30">
        <v>37380</v>
      </c>
    </row>
    <row r="37" spans="1:4" s="3" customFormat="1" ht="26.25" customHeight="1">
      <c r="A37" s="28" t="s">
        <v>55</v>
      </c>
      <c r="B37" s="29" t="s">
        <v>82</v>
      </c>
      <c r="C37" s="29" t="s">
        <v>129</v>
      </c>
      <c r="D37" s="30">
        <v>37477</v>
      </c>
    </row>
    <row r="38" spans="1:4" s="3" customFormat="1" ht="26.25" customHeight="1">
      <c r="A38" s="28" t="s">
        <v>55</v>
      </c>
      <c r="B38" s="29" t="s">
        <v>83</v>
      </c>
      <c r="C38" s="29" t="s">
        <v>162</v>
      </c>
      <c r="D38" s="30">
        <v>38012</v>
      </c>
    </row>
    <row r="39" spans="1:4" s="3" customFormat="1" ht="26.25" customHeight="1">
      <c r="A39" s="28" t="s">
        <v>55</v>
      </c>
      <c r="B39" s="29" t="s">
        <v>85</v>
      </c>
      <c r="C39" s="29" t="s">
        <v>131</v>
      </c>
      <c r="D39" s="30">
        <v>38705</v>
      </c>
    </row>
    <row r="40" spans="1:4" s="3" customFormat="1" ht="26.25" customHeight="1">
      <c r="A40" s="28" t="s">
        <v>55</v>
      </c>
      <c r="B40" s="29" t="s">
        <v>86</v>
      </c>
      <c r="C40" s="29" t="s">
        <v>132</v>
      </c>
      <c r="D40" s="30">
        <v>38775</v>
      </c>
    </row>
    <row r="41" spans="1:4" s="3" customFormat="1" ht="26.25" customHeight="1">
      <c r="A41" s="28" t="s">
        <v>55</v>
      </c>
      <c r="B41" s="29" t="s">
        <v>87</v>
      </c>
      <c r="C41" s="29" t="s">
        <v>133</v>
      </c>
      <c r="D41" s="30">
        <v>39145</v>
      </c>
    </row>
    <row r="42" spans="1:4" s="3" customFormat="1" ht="26.25" customHeight="1">
      <c r="A42" s="28" t="s">
        <v>55</v>
      </c>
      <c r="B42" s="29" t="s">
        <v>88</v>
      </c>
      <c r="C42" s="29" t="s">
        <v>162</v>
      </c>
      <c r="D42" s="30">
        <v>39341</v>
      </c>
    </row>
    <row r="43" spans="1:4" s="3" customFormat="1" ht="26.25" customHeight="1">
      <c r="A43" s="28" t="s">
        <v>55</v>
      </c>
      <c r="B43" s="29" t="s">
        <v>91</v>
      </c>
      <c r="C43" s="29" t="s">
        <v>164</v>
      </c>
      <c r="D43" s="30">
        <v>39856</v>
      </c>
    </row>
    <row r="44" spans="1:4" s="3" customFormat="1" ht="26.25" customHeight="1">
      <c r="A44" s="28" t="s">
        <v>55</v>
      </c>
      <c r="B44" s="29" t="s">
        <v>92</v>
      </c>
      <c r="C44" s="29" t="s">
        <v>136</v>
      </c>
      <c r="D44" s="30">
        <v>39879</v>
      </c>
    </row>
    <row r="45" spans="1:4" s="3" customFormat="1" ht="26.25" customHeight="1">
      <c r="A45" s="28" t="s">
        <v>55</v>
      </c>
      <c r="B45" s="29" t="s">
        <v>36</v>
      </c>
      <c r="C45" s="29" t="s">
        <v>137</v>
      </c>
      <c r="D45" s="30">
        <v>40247</v>
      </c>
    </row>
    <row r="46" spans="1:4" s="3" customFormat="1" ht="26.25" customHeight="1">
      <c r="A46" s="28" t="s">
        <v>55</v>
      </c>
      <c r="B46" s="29" t="s">
        <v>93</v>
      </c>
      <c r="C46" s="29" t="s">
        <v>138</v>
      </c>
      <c r="D46" s="30">
        <v>40390</v>
      </c>
    </row>
    <row r="47" spans="1:4" s="3" customFormat="1" ht="26.25" customHeight="1">
      <c r="A47" s="28" t="s">
        <v>55</v>
      </c>
      <c r="B47" s="29" t="s">
        <v>95</v>
      </c>
      <c r="C47" s="29" t="s">
        <v>140</v>
      </c>
      <c r="D47" s="30">
        <v>41210</v>
      </c>
    </row>
    <row r="48" spans="1:4" s="3" customFormat="1" ht="26.25" customHeight="1">
      <c r="A48" s="28" t="s">
        <v>55</v>
      </c>
      <c r="B48" s="29" t="s">
        <v>98</v>
      </c>
      <c r="C48" s="29" t="s">
        <v>143</v>
      </c>
      <c r="D48" s="30">
        <v>42682</v>
      </c>
    </row>
    <row r="49" spans="1:4" s="3" customFormat="1" ht="26.25" customHeight="1">
      <c r="A49" s="28" t="s">
        <v>55</v>
      </c>
      <c r="B49" s="29" t="s">
        <v>99</v>
      </c>
      <c r="C49" s="29" t="s">
        <v>162</v>
      </c>
      <c r="D49" s="30">
        <v>43047</v>
      </c>
    </row>
    <row r="50" spans="1:4" s="3" customFormat="1" ht="26.25" customHeight="1">
      <c r="A50" s="28" t="s">
        <v>55</v>
      </c>
      <c r="B50" s="29" t="s">
        <v>100</v>
      </c>
      <c r="C50" s="29" t="s">
        <v>144</v>
      </c>
      <c r="D50" s="30">
        <v>43494</v>
      </c>
    </row>
    <row r="51" spans="1:4" s="3" customFormat="1" ht="26.25" customHeight="1">
      <c r="A51" s="28" t="s">
        <v>55</v>
      </c>
      <c r="B51" s="29" t="s">
        <v>101</v>
      </c>
      <c r="C51" s="29" t="s">
        <v>162</v>
      </c>
      <c r="D51" s="30">
        <v>43591</v>
      </c>
    </row>
    <row r="52" spans="1:4" s="3" customFormat="1" ht="26.25" customHeight="1">
      <c r="A52" s="28" t="s">
        <v>55</v>
      </c>
      <c r="B52" s="29" t="s">
        <v>102</v>
      </c>
      <c r="C52" s="29" t="s">
        <v>145</v>
      </c>
      <c r="D52" s="30">
        <v>43647</v>
      </c>
    </row>
    <row r="53" spans="1:4" s="3" customFormat="1" ht="26.25" customHeight="1">
      <c r="A53" s="28" t="s">
        <v>55</v>
      </c>
      <c r="B53" s="29" t="s">
        <v>103</v>
      </c>
      <c r="C53" s="29" t="s">
        <v>164</v>
      </c>
      <c r="D53" s="30">
        <v>44602</v>
      </c>
    </row>
    <row r="54" spans="1:4" s="3" customFormat="1" ht="26.25" customHeight="1">
      <c r="A54" s="28" t="s">
        <v>55</v>
      </c>
      <c r="B54" s="29" t="s">
        <v>104</v>
      </c>
      <c r="C54" s="29" t="s">
        <v>162</v>
      </c>
      <c r="D54" s="30">
        <v>44849</v>
      </c>
    </row>
    <row r="55" spans="1:4" s="3" customFormat="1" ht="26.25" customHeight="1">
      <c r="A55" s="28" t="s">
        <v>55</v>
      </c>
      <c r="B55" s="29" t="s">
        <v>105</v>
      </c>
      <c r="C55" s="29" t="s">
        <v>146</v>
      </c>
      <c r="D55" s="30">
        <v>45203</v>
      </c>
    </row>
    <row r="56" spans="1:4" s="3" customFormat="1" ht="26.25" customHeight="1">
      <c r="A56" s="28" t="s">
        <v>55</v>
      </c>
      <c r="B56" s="29" t="s">
        <v>106</v>
      </c>
      <c r="C56" s="29" t="s">
        <v>162</v>
      </c>
      <c r="D56" s="30">
        <v>45590</v>
      </c>
    </row>
    <row r="57" spans="1:4" s="3" customFormat="1" ht="26.25" customHeight="1">
      <c r="A57" s="28" t="s">
        <v>55</v>
      </c>
      <c r="B57" s="29" t="s">
        <v>109</v>
      </c>
      <c r="C57" s="29" t="s">
        <v>145</v>
      </c>
      <c r="D57" s="30">
        <v>45771</v>
      </c>
    </row>
    <row r="58" spans="1:4" s="3" customFormat="1" ht="26.25" customHeight="1">
      <c r="A58" s="28" t="s">
        <v>55</v>
      </c>
      <c r="B58" s="29" t="s">
        <v>165</v>
      </c>
      <c r="C58" s="29" t="s">
        <v>151</v>
      </c>
      <c r="D58" s="30">
        <v>46401</v>
      </c>
    </row>
    <row r="59" spans="1:4" s="3" customFormat="1" ht="26.25" customHeight="1">
      <c r="A59" s="28" t="s">
        <v>55</v>
      </c>
      <c r="B59" s="29" t="s">
        <v>166</v>
      </c>
      <c r="C59" s="29" t="s">
        <v>152</v>
      </c>
      <c r="D59" s="30">
        <v>46583</v>
      </c>
    </row>
    <row r="60" spans="1:4" s="3" customFormat="1" ht="26.25" customHeight="1">
      <c r="A60" s="28" t="s">
        <v>55</v>
      </c>
      <c r="B60" s="29" t="s">
        <v>167</v>
      </c>
      <c r="C60" s="29" t="s">
        <v>153</v>
      </c>
      <c r="D60" s="30">
        <v>46624</v>
      </c>
    </row>
    <row r="61" spans="1:4" s="3" customFormat="1" ht="26.25" customHeight="1">
      <c r="A61" s="28" t="s">
        <v>55</v>
      </c>
      <c r="B61" s="29" t="s">
        <v>168</v>
      </c>
      <c r="C61" s="29" t="s">
        <v>154</v>
      </c>
      <c r="D61" s="30">
        <v>46760</v>
      </c>
    </row>
    <row r="62" spans="1:4" s="3" customFormat="1" ht="26.25" customHeight="1">
      <c r="A62" s="28" t="s">
        <v>55</v>
      </c>
      <c r="B62" s="29" t="s">
        <v>112</v>
      </c>
      <c r="C62" s="29" t="s">
        <v>145</v>
      </c>
      <c r="D62" s="30">
        <v>46832</v>
      </c>
    </row>
    <row r="63" spans="1:4" s="3" customFormat="1" ht="26.25" customHeight="1">
      <c r="A63" s="28" t="s">
        <v>55</v>
      </c>
      <c r="B63" s="29" t="s">
        <v>114</v>
      </c>
      <c r="C63" s="29" t="s">
        <v>162</v>
      </c>
      <c r="D63" s="30">
        <v>46871</v>
      </c>
    </row>
    <row r="64" spans="1:4" s="3" customFormat="1" ht="26.25" customHeight="1">
      <c r="A64" s="28" t="s">
        <v>55</v>
      </c>
      <c r="B64" s="29" t="s">
        <v>116</v>
      </c>
      <c r="C64" s="29" t="s">
        <v>156</v>
      </c>
      <c r="D64" s="30">
        <v>47518</v>
      </c>
    </row>
    <row r="65" spans="1:4" s="3" customFormat="1" ht="26.25" customHeight="1">
      <c r="A65" s="28" t="s">
        <v>55</v>
      </c>
      <c r="B65" s="29" t="s">
        <v>169</v>
      </c>
      <c r="C65" s="29" t="s">
        <v>162</v>
      </c>
      <c r="D65" s="30">
        <v>47670</v>
      </c>
    </row>
    <row r="66" spans="1:4" s="3" customFormat="1" ht="26.25" customHeight="1">
      <c r="A66" s="28" t="s">
        <v>55</v>
      </c>
      <c r="B66" s="29" t="s">
        <v>170</v>
      </c>
      <c r="C66" s="29" t="s">
        <v>158</v>
      </c>
      <c r="D66" s="30">
        <v>47824</v>
      </c>
    </row>
    <row r="67" spans="1:4" s="3" customFormat="1" ht="26.25" customHeight="1">
      <c r="A67" s="28" t="s">
        <v>55</v>
      </c>
      <c r="B67" s="29" t="s">
        <v>171</v>
      </c>
      <c r="C67" s="29" t="s">
        <v>160</v>
      </c>
      <c r="D67" s="30">
        <v>47988</v>
      </c>
    </row>
    <row r="68" spans="1:4" s="3" customFormat="1" ht="26.25" customHeight="1">
      <c r="A68" s="28" t="s">
        <v>55</v>
      </c>
      <c r="B68" s="29" t="s">
        <v>119</v>
      </c>
      <c r="C68" s="29" t="s">
        <v>164</v>
      </c>
      <c r="D68" s="30">
        <v>48803</v>
      </c>
    </row>
    <row r="69" spans="1:4" s="3" customFormat="1" ht="26.25" customHeight="1">
      <c r="A69" s="28" t="s">
        <v>55</v>
      </c>
      <c r="B69" s="29" t="s">
        <v>172</v>
      </c>
      <c r="C69" s="29" t="s">
        <v>162</v>
      </c>
      <c r="D69" s="30">
        <v>48808</v>
      </c>
    </row>
    <row r="70" spans="1:4" s="3" customFormat="1" ht="26.25" customHeight="1">
      <c r="A70" s="28" t="s">
        <v>55</v>
      </c>
      <c r="B70" s="29" t="s">
        <v>120</v>
      </c>
      <c r="C70" s="29" t="s">
        <v>162</v>
      </c>
      <c r="D70" s="30">
        <v>49764</v>
      </c>
    </row>
    <row r="71" spans="1:4" s="3" customFormat="1" ht="26.25" customHeight="1">
      <c r="A71" s="28" t="s">
        <v>55</v>
      </c>
      <c r="B71" s="29" t="s">
        <v>121</v>
      </c>
      <c r="C71" s="29" t="s">
        <v>162</v>
      </c>
      <c r="D71" s="30">
        <v>49837</v>
      </c>
    </row>
    <row r="72" spans="1:4" s="3" customFormat="1" ht="26.25" customHeight="1">
      <c r="A72" s="28" t="s">
        <v>33</v>
      </c>
      <c r="B72" s="29" t="s">
        <v>65</v>
      </c>
      <c r="C72" s="29" t="s">
        <v>123</v>
      </c>
      <c r="D72" s="30">
        <v>30773</v>
      </c>
    </row>
    <row r="73" spans="1:4" s="3" customFormat="1" ht="26.25" customHeight="1">
      <c r="A73" s="28" t="s">
        <v>33</v>
      </c>
      <c r="B73" s="29" t="s">
        <v>80</v>
      </c>
      <c r="C73" s="29" t="s">
        <v>128</v>
      </c>
      <c r="D73" s="30">
        <v>37154</v>
      </c>
    </row>
    <row r="74" spans="1:4" s="3" customFormat="1" ht="26.25" customHeight="1">
      <c r="A74" s="28" t="s">
        <v>33</v>
      </c>
      <c r="B74" s="29" t="s">
        <v>84</v>
      </c>
      <c r="C74" s="29" t="s">
        <v>130</v>
      </c>
      <c r="D74" s="30">
        <v>38195</v>
      </c>
    </row>
    <row r="75" spans="1:4" s="3" customFormat="1" ht="26.25" customHeight="1">
      <c r="A75" s="28" t="s">
        <v>33</v>
      </c>
      <c r="B75" s="29" t="s">
        <v>89</v>
      </c>
      <c r="C75" s="29" t="s">
        <v>134</v>
      </c>
      <c r="D75" s="30">
        <v>39405</v>
      </c>
    </row>
    <row r="76" spans="1:4" s="3" customFormat="1" ht="26.25" customHeight="1">
      <c r="A76" s="28" t="s">
        <v>33</v>
      </c>
      <c r="B76" s="29" t="s">
        <v>90</v>
      </c>
      <c r="C76" s="29" t="s">
        <v>135</v>
      </c>
      <c r="D76" s="30">
        <v>39561</v>
      </c>
    </row>
    <row r="77" spans="1:4" s="3" customFormat="1" ht="26.25" customHeight="1">
      <c r="A77" s="28" t="s">
        <v>33</v>
      </c>
      <c r="B77" s="29" t="s">
        <v>94</v>
      </c>
      <c r="C77" s="29" t="s">
        <v>139</v>
      </c>
      <c r="D77" s="30">
        <v>40654</v>
      </c>
    </row>
    <row r="78" spans="1:4" s="3" customFormat="1" ht="26.25" customHeight="1">
      <c r="A78" s="28" t="s">
        <v>33</v>
      </c>
      <c r="B78" s="29" t="s">
        <v>96</v>
      </c>
      <c r="C78" s="29" t="s">
        <v>141</v>
      </c>
      <c r="D78" s="30">
        <v>41271</v>
      </c>
    </row>
    <row r="79" spans="1:4" s="3" customFormat="1" ht="26.25" customHeight="1">
      <c r="A79" s="28" t="s">
        <v>33</v>
      </c>
      <c r="B79" s="29" t="s">
        <v>97</v>
      </c>
      <c r="C79" s="29" t="s">
        <v>142</v>
      </c>
      <c r="D79" s="30">
        <v>42394</v>
      </c>
    </row>
    <row r="80" spans="1:4" s="3" customFormat="1" ht="26.25" customHeight="1">
      <c r="A80" s="28" t="s">
        <v>33</v>
      </c>
      <c r="B80" s="29" t="s">
        <v>107</v>
      </c>
      <c r="C80" s="29" t="s">
        <v>147</v>
      </c>
      <c r="D80" s="30">
        <v>45636</v>
      </c>
    </row>
    <row r="81" spans="1:7" s="3" customFormat="1" ht="26.25" customHeight="1">
      <c r="A81" s="28" t="s">
        <v>33</v>
      </c>
      <c r="B81" s="29" t="s">
        <v>108</v>
      </c>
      <c r="C81" s="29" t="s">
        <v>148</v>
      </c>
      <c r="D81" s="30">
        <v>45649</v>
      </c>
    </row>
    <row r="82" spans="1:7" s="3" customFormat="1" ht="26.25" customHeight="1">
      <c r="A82" s="28" t="s">
        <v>33</v>
      </c>
      <c r="B82" s="29" t="s">
        <v>110</v>
      </c>
      <c r="C82" s="29" t="s">
        <v>149</v>
      </c>
      <c r="D82" s="30">
        <v>45974</v>
      </c>
    </row>
    <row r="83" spans="1:7" s="3" customFormat="1" ht="26.25" customHeight="1">
      <c r="A83" s="28" t="s">
        <v>33</v>
      </c>
      <c r="B83" s="29" t="s">
        <v>111</v>
      </c>
      <c r="C83" s="29" t="s">
        <v>150</v>
      </c>
      <c r="D83" s="30">
        <v>45987</v>
      </c>
    </row>
    <row r="84" spans="1:7" s="3" customFormat="1" ht="26.25" customHeight="1">
      <c r="A84" s="28" t="s">
        <v>33</v>
      </c>
      <c r="B84" s="29" t="s">
        <v>113</v>
      </c>
      <c r="C84" s="29" t="s">
        <v>164</v>
      </c>
      <c r="D84" s="30">
        <v>46849</v>
      </c>
    </row>
    <row r="85" spans="1:7" s="3" customFormat="1" ht="26.25" customHeight="1">
      <c r="A85" s="28" t="s">
        <v>33</v>
      </c>
      <c r="B85" s="29" t="s">
        <v>115</v>
      </c>
      <c r="C85" s="29" t="s">
        <v>155</v>
      </c>
      <c r="D85" s="30">
        <v>47454</v>
      </c>
    </row>
    <row r="86" spans="1:7" s="3" customFormat="1" ht="26.25" customHeight="1">
      <c r="A86" s="28" t="s">
        <v>33</v>
      </c>
      <c r="B86" s="29" t="s">
        <v>117</v>
      </c>
      <c r="C86" s="29" t="s">
        <v>157</v>
      </c>
      <c r="D86" s="30">
        <v>47716</v>
      </c>
    </row>
    <row r="87" spans="1:7" s="3" customFormat="1" ht="26.25" customHeight="1">
      <c r="A87" s="28" t="s">
        <v>33</v>
      </c>
      <c r="B87" s="29" t="s">
        <v>118</v>
      </c>
      <c r="C87" s="29" t="s">
        <v>159</v>
      </c>
      <c r="D87" s="30">
        <v>47947</v>
      </c>
    </row>
    <row r="88" spans="1:7" s="3" customFormat="1" ht="26.25" customHeight="1">
      <c r="A88" s="28" t="s">
        <v>33</v>
      </c>
      <c r="B88" s="29" t="s">
        <v>122</v>
      </c>
      <c r="C88" s="29" t="s">
        <v>161</v>
      </c>
      <c r="D88" s="30">
        <v>49871</v>
      </c>
    </row>
    <row r="89" spans="1:7" s="3" customFormat="1" ht="26.25" customHeight="1">
      <c r="A89" s="28" t="s">
        <v>34</v>
      </c>
      <c r="B89" s="29" t="s">
        <v>32</v>
      </c>
      <c r="C89" s="29" t="s">
        <v>181</v>
      </c>
      <c r="D89" s="30">
        <v>32945</v>
      </c>
    </row>
    <row r="90" spans="1:7" s="3" customFormat="1" ht="26.25" customHeight="1">
      <c r="A90" s="28" t="s">
        <v>34</v>
      </c>
      <c r="B90" s="29" t="s">
        <v>71</v>
      </c>
      <c r="C90" s="29" t="s">
        <v>180</v>
      </c>
      <c r="D90" s="30">
        <v>35230</v>
      </c>
    </row>
    <row r="91" spans="1:7" s="3" customFormat="1" ht="26.25" customHeight="1">
      <c r="A91" s="28" t="s">
        <v>34</v>
      </c>
      <c r="B91" s="29" t="s">
        <v>72</v>
      </c>
      <c r="C91" s="29" t="s">
        <v>179</v>
      </c>
      <c r="D91" s="30">
        <v>35543</v>
      </c>
    </row>
    <row r="92" spans="1:7" s="3" customFormat="1" ht="26.25" customHeight="1">
      <c r="A92" s="28" t="s">
        <v>34</v>
      </c>
      <c r="B92" s="29" t="s">
        <v>73</v>
      </c>
      <c r="C92" s="29" t="s">
        <v>182</v>
      </c>
      <c r="D92" s="30">
        <v>35566</v>
      </c>
    </row>
    <row r="93" spans="1:7" hidden="1">
      <c r="A93" s="76" t="s">
        <v>173</v>
      </c>
      <c r="B93" s="76"/>
      <c r="C93" s="76"/>
      <c r="D93" s="77"/>
    </row>
    <row r="94" spans="1:7">
      <c r="G94" s="3"/>
    </row>
    <row r="95" spans="1:7">
      <c r="A95" s="78" t="s">
        <v>175</v>
      </c>
      <c r="B95" s="78"/>
      <c r="C95" s="78"/>
      <c r="D95" s="79"/>
    </row>
  </sheetData>
  <autoFilter ref="A23:D93"/>
  <sortState ref="A24:H92">
    <sortCondition ref="A24:A92"/>
  </sortState>
  <mergeCells count="13">
    <mergeCell ref="A22:D22"/>
    <mergeCell ref="A93:D93"/>
    <mergeCell ref="A95:D95"/>
    <mergeCell ref="A7:D7"/>
    <mergeCell ref="A8:D8"/>
    <mergeCell ref="A9:D9"/>
    <mergeCell ref="A10:D10"/>
    <mergeCell ref="A20:D20"/>
    <mergeCell ref="A11:D11"/>
    <mergeCell ref="A13:D13"/>
    <mergeCell ref="A14:D14"/>
    <mergeCell ref="A15:D15"/>
    <mergeCell ref="A16:D16"/>
  </mergeCells>
  <printOptions horizontalCentered="1" verticalCentered="1"/>
  <pageMargins left="0.15748031496062992" right="0.15748031496062992" top="0.59055118110236227" bottom="0.78740157480314965" header="0" footer="0.19685039370078741"/>
  <pageSetup scale="83" fitToHeight="10" orientation="portrait" r:id="rId1"/>
  <headerFooter alignWithMargins="0">
    <oddFooter>&amp;C&amp;P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J107"/>
  <sheetViews>
    <sheetView showGridLines="0" view="pageBreakPreview" zoomScale="98" zoomScaleNormal="85" zoomScaleSheetLayoutView="98" workbookViewId="0">
      <pane xSplit="3" ySplit="12" topLeftCell="D13" activePane="bottomRight" state="frozen"/>
      <selection activeCell="D1" sqref="D1:G2"/>
      <selection pane="topRight" activeCell="D1" sqref="D1:G2"/>
      <selection pane="bottomLeft" activeCell="D1" sqref="D1:G2"/>
      <selection pane="bottomRight" activeCell="E7" sqref="E7"/>
    </sheetView>
  </sheetViews>
  <sheetFormatPr baseColWidth="10" defaultColWidth="11.42578125" defaultRowHeight="12.75"/>
  <cols>
    <col min="1" max="1" width="9.5703125" style="1" customWidth="1"/>
    <col min="2" max="2" width="12.7109375" style="1" customWidth="1"/>
    <col min="3" max="3" width="31.42578125" style="1" customWidth="1"/>
    <col min="4" max="4" width="28.42578125" style="1" customWidth="1"/>
    <col min="5" max="5" width="31.5703125" style="2" customWidth="1"/>
    <col min="6" max="6" width="32.5703125" style="65" customWidth="1"/>
    <col min="7" max="7" width="13.85546875" style="2" customWidth="1"/>
    <col min="8" max="8" width="14.85546875" style="2" customWidth="1"/>
    <col min="9" max="16384" width="11.42578125" style="2"/>
  </cols>
  <sheetData>
    <row r="1" spans="1:10" ht="18">
      <c r="B1" s="38"/>
      <c r="C1" s="38"/>
      <c r="D1" s="38"/>
      <c r="E1" s="38"/>
      <c r="F1" s="39"/>
      <c r="G1" s="38"/>
      <c r="H1" s="38"/>
    </row>
    <row r="2" spans="1:10" ht="18">
      <c r="A2" s="40" t="s">
        <v>184</v>
      </c>
      <c r="B2" s="38"/>
      <c r="C2" s="38"/>
      <c r="D2" s="38"/>
      <c r="E2" s="38"/>
      <c r="F2" s="39"/>
      <c r="G2" s="38"/>
      <c r="H2" s="38"/>
    </row>
    <row r="3" spans="1:10" ht="18">
      <c r="A3" s="40" t="s">
        <v>185</v>
      </c>
      <c r="B3" s="41"/>
      <c r="C3" s="41"/>
      <c r="D3" s="41"/>
      <c r="E3" s="41"/>
      <c r="F3" s="42"/>
      <c r="G3" s="41"/>
      <c r="H3" s="38"/>
    </row>
    <row r="4" spans="1:10" ht="18">
      <c r="A4" s="40"/>
      <c r="B4" s="43"/>
      <c r="C4" s="43"/>
      <c r="D4" s="44"/>
      <c r="E4" s="44"/>
      <c r="F4" s="45"/>
      <c r="G4" s="44"/>
      <c r="H4" s="38"/>
    </row>
    <row r="5" spans="1:10" ht="18">
      <c r="A5" s="46" t="s">
        <v>186</v>
      </c>
      <c r="B5" s="43"/>
      <c r="C5" s="43"/>
      <c r="D5" s="44"/>
      <c r="E5" s="44"/>
      <c r="F5" s="45"/>
      <c r="G5" s="44"/>
      <c r="H5" s="38"/>
    </row>
    <row r="6" spans="1:10" ht="18">
      <c r="A6" s="47" t="s">
        <v>187</v>
      </c>
      <c r="B6" s="43"/>
      <c r="C6" s="43"/>
      <c r="D6" s="44"/>
      <c r="E6" s="44"/>
      <c r="F6" s="45"/>
      <c r="G6" s="44"/>
      <c r="H6" s="38"/>
    </row>
    <row r="7" spans="1:10" ht="15.75">
      <c r="A7" s="48" t="s">
        <v>188</v>
      </c>
      <c r="B7" s="48"/>
      <c r="C7" s="48"/>
      <c r="D7" s="48"/>
      <c r="E7" s="48"/>
      <c r="F7" s="49"/>
      <c r="G7" s="48"/>
      <c r="H7" s="50" t="s">
        <v>189</v>
      </c>
    </row>
    <row r="8" spans="1:10" ht="15.75">
      <c r="A8" s="51"/>
      <c r="B8" s="51"/>
      <c r="C8" s="51"/>
      <c r="D8" s="51"/>
      <c r="E8" s="51"/>
      <c r="F8" s="52"/>
      <c r="G8" s="51"/>
      <c r="H8" s="51"/>
    </row>
    <row r="9" spans="1:10" ht="16.5" thickBot="1">
      <c r="A9" s="86" t="s">
        <v>190</v>
      </c>
      <c r="B9" s="86"/>
      <c r="C9" s="53" t="s">
        <v>191</v>
      </c>
      <c r="E9" s="54" t="s">
        <v>192</v>
      </c>
      <c r="F9" s="53">
        <v>2021</v>
      </c>
      <c r="G9" s="48" t="s">
        <v>193</v>
      </c>
      <c r="H9" s="53" t="s">
        <v>194</v>
      </c>
    </row>
    <row r="10" spans="1:10" ht="15.75">
      <c r="A10" s="51"/>
      <c r="B10" s="51"/>
      <c r="C10" s="51"/>
      <c r="D10" s="51"/>
      <c r="E10" s="51"/>
      <c r="F10" s="52"/>
      <c r="G10" s="51"/>
    </row>
    <row r="11" spans="1:10" ht="12.75" customHeight="1">
      <c r="A11" s="80" t="s">
        <v>195</v>
      </c>
      <c r="B11" s="87" t="s">
        <v>196</v>
      </c>
      <c r="C11" s="88"/>
      <c r="D11" s="80" t="s">
        <v>197</v>
      </c>
      <c r="E11" s="80" t="s">
        <v>198</v>
      </c>
      <c r="F11" s="80" t="s">
        <v>199</v>
      </c>
      <c r="G11" s="82" t="s">
        <v>200</v>
      </c>
      <c r="H11" s="83"/>
    </row>
    <row r="12" spans="1:10">
      <c r="A12" s="81"/>
      <c r="B12" s="55" t="s">
        <v>201</v>
      </c>
      <c r="C12" s="55" t="s">
        <v>202</v>
      </c>
      <c r="D12" s="81"/>
      <c r="E12" s="81"/>
      <c r="F12" s="81"/>
      <c r="G12" s="56" t="s">
        <v>203</v>
      </c>
      <c r="H12" s="57" t="s">
        <v>204</v>
      </c>
    </row>
    <row r="13" spans="1:10" s="3" customFormat="1" ht="85.5">
      <c r="A13" s="58">
        <v>1</v>
      </c>
      <c r="B13" s="58">
        <v>11301</v>
      </c>
      <c r="C13" s="59" t="s">
        <v>205</v>
      </c>
      <c r="D13" s="60" t="s">
        <v>206</v>
      </c>
      <c r="E13" s="60" t="s">
        <v>207</v>
      </c>
      <c r="F13" s="59" t="s">
        <v>208</v>
      </c>
      <c r="G13" s="59" t="s">
        <v>208</v>
      </c>
      <c r="H13" s="59" t="s">
        <v>208</v>
      </c>
      <c r="I13" s="24"/>
      <c r="J13" s="24"/>
    </row>
    <row r="14" spans="1:10" s="3" customFormat="1" ht="85.5">
      <c r="A14" s="58">
        <v>2</v>
      </c>
      <c r="B14" s="58">
        <v>12201</v>
      </c>
      <c r="C14" s="61" t="s">
        <v>2</v>
      </c>
      <c r="D14" s="60" t="s">
        <v>209</v>
      </c>
      <c r="E14" s="60" t="s">
        <v>207</v>
      </c>
      <c r="F14" s="59" t="s">
        <v>208</v>
      </c>
      <c r="G14" s="59" t="s">
        <v>208</v>
      </c>
      <c r="H14" s="59" t="s">
        <v>208</v>
      </c>
      <c r="I14" s="24"/>
      <c r="J14" s="24"/>
    </row>
    <row r="15" spans="1:10" s="3" customFormat="1" ht="114">
      <c r="A15" s="58">
        <v>3</v>
      </c>
      <c r="B15" s="58">
        <v>13101</v>
      </c>
      <c r="C15" s="61" t="s">
        <v>210</v>
      </c>
      <c r="D15" s="60" t="s">
        <v>211</v>
      </c>
      <c r="E15" s="60" t="s">
        <v>212</v>
      </c>
      <c r="F15" s="59" t="s">
        <v>208</v>
      </c>
      <c r="G15" s="59" t="s">
        <v>208</v>
      </c>
      <c r="H15" s="59" t="s">
        <v>208</v>
      </c>
      <c r="I15" s="24"/>
      <c r="J15" s="24"/>
    </row>
    <row r="16" spans="1:10" s="3" customFormat="1" ht="57">
      <c r="A16" s="58">
        <v>4</v>
      </c>
      <c r="B16" s="58">
        <v>13201</v>
      </c>
      <c r="C16" s="59" t="s">
        <v>213</v>
      </c>
      <c r="D16" s="60" t="s">
        <v>214</v>
      </c>
      <c r="E16" s="60" t="s">
        <v>215</v>
      </c>
      <c r="F16" s="59" t="s">
        <v>208</v>
      </c>
      <c r="G16" s="59" t="s">
        <v>208</v>
      </c>
      <c r="H16" s="59" t="s">
        <v>208</v>
      </c>
      <c r="I16" s="24"/>
      <c r="J16" s="24"/>
    </row>
    <row r="17" spans="1:10" s="3" customFormat="1" ht="57">
      <c r="A17" s="58">
        <v>5</v>
      </c>
      <c r="B17" s="58">
        <v>13410</v>
      </c>
      <c r="C17" s="61" t="s">
        <v>216</v>
      </c>
      <c r="D17" s="60" t="s">
        <v>217</v>
      </c>
      <c r="E17" s="60" t="s">
        <v>215</v>
      </c>
      <c r="F17" s="59" t="s">
        <v>208</v>
      </c>
      <c r="G17" s="59" t="s">
        <v>208</v>
      </c>
      <c r="H17" s="59" t="s">
        <v>208</v>
      </c>
      <c r="I17" s="24"/>
      <c r="J17" s="24"/>
    </row>
    <row r="18" spans="1:10" s="3" customFormat="1" ht="57">
      <c r="A18" s="58">
        <v>6</v>
      </c>
      <c r="B18" s="58">
        <v>14101</v>
      </c>
      <c r="C18" s="59" t="s">
        <v>218</v>
      </c>
      <c r="D18" s="60" t="s">
        <v>217</v>
      </c>
      <c r="E18" s="60" t="s">
        <v>215</v>
      </c>
      <c r="F18" s="59" t="s">
        <v>208</v>
      </c>
      <c r="G18" s="59" t="s">
        <v>208</v>
      </c>
      <c r="H18" s="59" t="s">
        <v>208</v>
      </c>
      <c r="I18" s="24"/>
      <c r="J18" s="24"/>
    </row>
    <row r="19" spans="1:10" s="3" customFormat="1" ht="71.25">
      <c r="A19" s="58">
        <v>7</v>
      </c>
      <c r="B19" s="58">
        <v>14201</v>
      </c>
      <c r="C19" s="61" t="s">
        <v>3</v>
      </c>
      <c r="D19" s="60" t="s">
        <v>219</v>
      </c>
      <c r="E19" s="60" t="s">
        <v>220</v>
      </c>
      <c r="F19" s="59" t="s">
        <v>208</v>
      </c>
      <c r="G19" s="59" t="s">
        <v>208</v>
      </c>
      <c r="H19" s="59" t="s">
        <v>208</v>
      </c>
      <c r="I19" s="24"/>
      <c r="J19" s="24"/>
    </row>
    <row r="20" spans="1:10" s="3" customFormat="1" ht="71.25">
      <c r="A20" s="58">
        <v>8</v>
      </c>
      <c r="B20" s="58">
        <v>14301</v>
      </c>
      <c r="C20" s="61" t="s">
        <v>4</v>
      </c>
      <c r="D20" s="60" t="s">
        <v>221</v>
      </c>
      <c r="E20" s="60" t="s">
        <v>222</v>
      </c>
      <c r="F20" s="59" t="s">
        <v>208</v>
      </c>
      <c r="G20" s="59" t="s">
        <v>208</v>
      </c>
      <c r="H20" s="59" t="s">
        <v>208</v>
      </c>
      <c r="I20" s="24"/>
      <c r="J20" s="24"/>
    </row>
    <row r="21" spans="1:10" s="3" customFormat="1" ht="128.25">
      <c r="A21" s="58">
        <v>9</v>
      </c>
      <c r="B21" s="58">
        <v>15403</v>
      </c>
      <c r="C21" s="61" t="s">
        <v>223</v>
      </c>
      <c r="D21" s="60" t="s">
        <v>224</v>
      </c>
      <c r="E21" s="60" t="s">
        <v>212</v>
      </c>
      <c r="F21" s="59" t="s">
        <v>208</v>
      </c>
      <c r="G21" s="59" t="s">
        <v>208</v>
      </c>
      <c r="H21" s="59" t="s">
        <v>208</v>
      </c>
      <c r="I21" s="24"/>
      <c r="J21" s="24"/>
    </row>
    <row r="22" spans="1:10" s="3" customFormat="1" ht="85.5">
      <c r="A22" s="58">
        <v>10</v>
      </c>
      <c r="B22" s="58">
        <v>15901</v>
      </c>
      <c r="C22" s="61" t="s">
        <v>225</v>
      </c>
      <c r="D22" s="60" t="s">
        <v>226</v>
      </c>
      <c r="E22" s="60" t="s">
        <v>227</v>
      </c>
      <c r="F22" s="59" t="s">
        <v>208</v>
      </c>
      <c r="G22" s="59" t="s">
        <v>208</v>
      </c>
      <c r="H22" s="59" t="s">
        <v>208</v>
      </c>
      <c r="I22" s="24"/>
      <c r="J22" s="24"/>
    </row>
    <row r="23" spans="1:10" s="3" customFormat="1" ht="71.25">
      <c r="A23" s="58">
        <v>11</v>
      </c>
      <c r="B23" s="58">
        <v>33801</v>
      </c>
      <c r="C23" s="59" t="s">
        <v>10</v>
      </c>
      <c r="D23" s="62" t="s">
        <v>228</v>
      </c>
      <c r="E23" s="60" t="s">
        <v>229</v>
      </c>
      <c r="F23" s="59" t="s">
        <v>230</v>
      </c>
      <c r="G23" s="59" t="s">
        <v>208</v>
      </c>
      <c r="H23" s="59" t="s">
        <v>208</v>
      </c>
      <c r="I23" s="24"/>
      <c r="J23" s="24"/>
    </row>
    <row r="24" spans="1:10" s="3" customFormat="1" ht="71.25">
      <c r="A24" s="58">
        <v>12</v>
      </c>
      <c r="B24" s="58">
        <v>33801</v>
      </c>
      <c r="C24" s="59" t="s">
        <v>10</v>
      </c>
      <c r="D24" s="62" t="s">
        <v>228</v>
      </c>
      <c r="E24" s="60" t="s">
        <v>229</v>
      </c>
      <c r="F24" s="59" t="s">
        <v>231</v>
      </c>
      <c r="G24" s="59" t="s">
        <v>208</v>
      </c>
      <c r="H24" s="59" t="s">
        <v>208</v>
      </c>
      <c r="I24" s="24"/>
      <c r="J24" s="24"/>
    </row>
    <row r="25" spans="1:10" s="3" customFormat="1" ht="85.5">
      <c r="A25" s="58">
        <v>13</v>
      </c>
      <c r="B25" s="58">
        <v>35401</v>
      </c>
      <c r="C25" s="59" t="s">
        <v>11</v>
      </c>
      <c r="D25" s="60" t="s">
        <v>232</v>
      </c>
      <c r="E25" s="60" t="s">
        <v>233</v>
      </c>
      <c r="F25" s="59" t="s">
        <v>234</v>
      </c>
      <c r="G25" s="59" t="s">
        <v>208</v>
      </c>
      <c r="H25" s="59" t="s">
        <v>208</v>
      </c>
      <c r="I25" s="24"/>
      <c r="J25" s="24"/>
    </row>
    <row r="26" spans="1:10" s="3" customFormat="1" ht="85.5">
      <c r="A26" s="58">
        <v>14</v>
      </c>
      <c r="B26" s="58">
        <v>35401</v>
      </c>
      <c r="C26" s="59" t="s">
        <v>11</v>
      </c>
      <c r="D26" s="60" t="s">
        <v>232</v>
      </c>
      <c r="E26" s="60" t="s">
        <v>233</v>
      </c>
      <c r="F26" s="59" t="s">
        <v>235</v>
      </c>
      <c r="G26" s="59" t="s">
        <v>208</v>
      </c>
      <c r="H26" s="59" t="s">
        <v>208</v>
      </c>
      <c r="I26" s="24"/>
      <c r="J26" s="24"/>
    </row>
    <row r="27" spans="1:10" s="3" customFormat="1" ht="85.5">
      <c r="A27" s="58">
        <v>15</v>
      </c>
      <c r="B27" s="58">
        <v>35401</v>
      </c>
      <c r="C27" s="59" t="s">
        <v>11</v>
      </c>
      <c r="D27" s="60" t="s">
        <v>232</v>
      </c>
      <c r="E27" s="60" t="s">
        <v>233</v>
      </c>
      <c r="F27" s="59" t="s">
        <v>236</v>
      </c>
      <c r="G27" s="59" t="s">
        <v>208</v>
      </c>
      <c r="H27" s="59" t="s">
        <v>208</v>
      </c>
      <c r="I27" s="24"/>
      <c r="J27" s="24"/>
    </row>
    <row r="28" spans="1:10" s="3" customFormat="1" ht="85.5">
      <c r="A28" s="58">
        <v>16</v>
      </c>
      <c r="B28" s="58">
        <v>35401</v>
      </c>
      <c r="C28" s="59" t="s">
        <v>11</v>
      </c>
      <c r="D28" s="60" t="s">
        <v>232</v>
      </c>
      <c r="E28" s="60" t="s">
        <v>233</v>
      </c>
      <c r="F28" s="59" t="s">
        <v>237</v>
      </c>
      <c r="G28" s="59" t="s">
        <v>208</v>
      </c>
      <c r="H28" s="59" t="s">
        <v>208</v>
      </c>
      <c r="I28" s="24"/>
      <c r="J28" s="24"/>
    </row>
    <row r="29" spans="1:10" s="3" customFormat="1" ht="85.5">
      <c r="A29" s="58">
        <v>17</v>
      </c>
      <c r="B29" s="58">
        <v>35401</v>
      </c>
      <c r="C29" s="59" t="s">
        <v>11</v>
      </c>
      <c r="D29" s="60" t="s">
        <v>232</v>
      </c>
      <c r="E29" s="60" t="s">
        <v>233</v>
      </c>
      <c r="F29" s="59" t="s">
        <v>238</v>
      </c>
      <c r="G29" s="59" t="s">
        <v>208</v>
      </c>
      <c r="H29" s="59" t="s">
        <v>208</v>
      </c>
      <c r="I29" s="24"/>
      <c r="J29" s="24"/>
    </row>
    <row r="30" spans="1:10" s="3" customFormat="1" ht="85.5">
      <c r="A30" s="58">
        <v>18</v>
      </c>
      <c r="B30" s="58">
        <v>35401</v>
      </c>
      <c r="C30" s="59" t="s">
        <v>11</v>
      </c>
      <c r="D30" s="60" t="s">
        <v>232</v>
      </c>
      <c r="E30" s="60" t="s">
        <v>233</v>
      </c>
      <c r="F30" s="59" t="s">
        <v>239</v>
      </c>
      <c r="G30" s="59" t="s">
        <v>208</v>
      </c>
      <c r="H30" s="59" t="s">
        <v>208</v>
      </c>
      <c r="I30" s="24"/>
      <c r="J30" s="24"/>
    </row>
    <row r="31" spans="1:10" s="3" customFormat="1" ht="85.5">
      <c r="A31" s="58">
        <v>19</v>
      </c>
      <c r="B31" s="58">
        <v>35401</v>
      </c>
      <c r="C31" s="59" t="s">
        <v>11</v>
      </c>
      <c r="D31" s="60" t="s">
        <v>232</v>
      </c>
      <c r="E31" s="60" t="s">
        <v>233</v>
      </c>
      <c r="F31" s="59" t="s">
        <v>240</v>
      </c>
      <c r="G31" s="59" t="s">
        <v>208</v>
      </c>
      <c r="H31" s="59" t="s">
        <v>208</v>
      </c>
      <c r="I31" s="24"/>
      <c r="J31" s="24"/>
    </row>
    <row r="32" spans="1:10" s="3" customFormat="1" ht="85.5">
      <c r="A32" s="58">
        <v>20</v>
      </c>
      <c r="B32" s="58">
        <v>35401</v>
      </c>
      <c r="C32" s="59" t="s">
        <v>11</v>
      </c>
      <c r="D32" s="60" t="s">
        <v>232</v>
      </c>
      <c r="E32" s="60" t="s">
        <v>233</v>
      </c>
      <c r="F32" s="59" t="s">
        <v>241</v>
      </c>
      <c r="G32" s="59" t="s">
        <v>208</v>
      </c>
      <c r="H32" s="59" t="s">
        <v>208</v>
      </c>
      <c r="I32" s="24"/>
      <c r="J32" s="24"/>
    </row>
    <row r="33" spans="1:10" s="3" customFormat="1" ht="85.5">
      <c r="A33" s="58">
        <v>21</v>
      </c>
      <c r="B33" s="58">
        <v>35401</v>
      </c>
      <c r="C33" s="59" t="s">
        <v>11</v>
      </c>
      <c r="D33" s="60" t="s">
        <v>232</v>
      </c>
      <c r="E33" s="60" t="s">
        <v>233</v>
      </c>
      <c r="F33" s="59" t="s">
        <v>242</v>
      </c>
      <c r="G33" s="59" t="s">
        <v>208</v>
      </c>
      <c r="H33" s="59" t="s">
        <v>208</v>
      </c>
      <c r="I33" s="24"/>
      <c r="J33" s="24"/>
    </row>
    <row r="34" spans="1:10" s="3" customFormat="1" ht="85.5">
      <c r="A34" s="58">
        <v>22</v>
      </c>
      <c r="B34" s="58">
        <v>35401</v>
      </c>
      <c r="C34" s="59" t="s">
        <v>11</v>
      </c>
      <c r="D34" s="60" t="s">
        <v>232</v>
      </c>
      <c r="E34" s="60" t="s">
        <v>233</v>
      </c>
      <c r="F34" s="59" t="s">
        <v>243</v>
      </c>
      <c r="G34" s="59" t="s">
        <v>208</v>
      </c>
      <c r="H34" s="59" t="s">
        <v>208</v>
      </c>
      <c r="I34" s="24"/>
      <c r="J34" s="24"/>
    </row>
    <row r="35" spans="1:10" s="3" customFormat="1" ht="85.5">
      <c r="A35" s="58">
        <v>23</v>
      </c>
      <c r="B35" s="58">
        <v>35401</v>
      </c>
      <c r="C35" s="59" t="s">
        <v>11</v>
      </c>
      <c r="D35" s="60" t="s">
        <v>232</v>
      </c>
      <c r="E35" s="60" t="s">
        <v>233</v>
      </c>
      <c r="F35" s="59" t="s">
        <v>244</v>
      </c>
      <c r="G35" s="59" t="s">
        <v>208</v>
      </c>
      <c r="H35" s="59" t="s">
        <v>208</v>
      </c>
      <c r="I35" s="24"/>
      <c r="J35" s="24"/>
    </row>
    <row r="36" spans="1:10" s="3" customFormat="1" ht="85.5">
      <c r="A36" s="58">
        <v>24</v>
      </c>
      <c r="B36" s="58">
        <v>35401</v>
      </c>
      <c r="C36" s="59" t="s">
        <v>11</v>
      </c>
      <c r="D36" s="60" t="s">
        <v>232</v>
      </c>
      <c r="E36" s="60" t="s">
        <v>233</v>
      </c>
      <c r="F36" s="59" t="s">
        <v>245</v>
      </c>
      <c r="G36" s="59" t="s">
        <v>208</v>
      </c>
      <c r="H36" s="59" t="s">
        <v>208</v>
      </c>
      <c r="I36" s="24"/>
      <c r="J36" s="24"/>
    </row>
    <row r="37" spans="1:10" s="3" customFormat="1" ht="85.5">
      <c r="A37" s="58">
        <v>25</v>
      </c>
      <c r="B37" s="58">
        <v>35401</v>
      </c>
      <c r="C37" s="59" t="s">
        <v>11</v>
      </c>
      <c r="D37" s="60" t="s">
        <v>232</v>
      </c>
      <c r="E37" s="60" t="s">
        <v>233</v>
      </c>
      <c r="F37" s="59" t="s">
        <v>246</v>
      </c>
      <c r="G37" s="59" t="s">
        <v>208</v>
      </c>
      <c r="H37" s="59" t="s">
        <v>208</v>
      </c>
      <c r="I37" s="24"/>
      <c r="J37" s="24"/>
    </row>
    <row r="38" spans="1:10" s="3" customFormat="1" ht="85.5">
      <c r="A38" s="58">
        <v>26</v>
      </c>
      <c r="B38" s="58">
        <v>35401</v>
      </c>
      <c r="C38" s="59" t="s">
        <v>11</v>
      </c>
      <c r="D38" s="60" t="s">
        <v>232</v>
      </c>
      <c r="E38" s="60" t="s">
        <v>233</v>
      </c>
      <c r="F38" s="59" t="s">
        <v>247</v>
      </c>
      <c r="G38" s="59" t="s">
        <v>208</v>
      </c>
      <c r="H38" s="59" t="s">
        <v>208</v>
      </c>
      <c r="I38" s="24"/>
      <c r="J38" s="24"/>
    </row>
    <row r="39" spans="1:10" s="3" customFormat="1" ht="85.5">
      <c r="A39" s="58">
        <v>27</v>
      </c>
      <c r="B39" s="58">
        <v>35401</v>
      </c>
      <c r="C39" s="59" t="s">
        <v>11</v>
      </c>
      <c r="D39" s="60" t="s">
        <v>232</v>
      </c>
      <c r="E39" s="60" t="s">
        <v>233</v>
      </c>
      <c r="F39" s="59" t="s">
        <v>248</v>
      </c>
      <c r="G39" s="59" t="s">
        <v>208</v>
      </c>
      <c r="H39" s="59" t="s">
        <v>208</v>
      </c>
      <c r="I39" s="24"/>
      <c r="J39" s="24"/>
    </row>
    <row r="40" spans="1:10" s="3" customFormat="1" ht="85.5">
      <c r="A40" s="58">
        <v>28</v>
      </c>
      <c r="B40" s="58">
        <v>35401</v>
      </c>
      <c r="C40" s="59" t="s">
        <v>11</v>
      </c>
      <c r="D40" s="60" t="s">
        <v>232</v>
      </c>
      <c r="E40" s="60" t="s">
        <v>233</v>
      </c>
      <c r="F40" s="59" t="s">
        <v>249</v>
      </c>
      <c r="G40" s="59" t="s">
        <v>208</v>
      </c>
      <c r="H40" s="59" t="s">
        <v>208</v>
      </c>
      <c r="I40" s="24"/>
      <c r="J40" s="24"/>
    </row>
    <row r="41" spans="1:10" s="3" customFormat="1" ht="85.5">
      <c r="A41" s="58">
        <v>29</v>
      </c>
      <c r="B41" s="58">
        <v>35401</v>
      </c>
      <c r="C41" s="59" t="s">
        <v>11</v>
      </c>
      <c r="D41" s="60" t="s">
        <v>232</v>
      </c>
      <c r="E41" s="60" t="s">
        <v>233</v>
      </c>
      <c r="F41" s="59" t="s">
        <v>250</v>
      </c>
      <c r="G41" s="59" t="s">
        <v>208</v>
      </c>
      <c r="H41" s="59" t="s">
        <v>208</v>
      </c>
      <c r="I41" s="24"/>
      <c r="J41" s="24"/>
    </row>
    <row r="42" spans="1:10" s="3" customFormat="1" ht="85.5">
      <c r="A42" s="58">
        <v>30</v>
      </c>
      <c r="B42" s="58">
        <v>35401</v>
      </c>
      <c r="C42" s="59" t="s">
        <v>11</v>
      </c>
      <c r="D42" s="60" t="s">
        <v>232</v>
      </c>
      <c r="E42" s="60" t="s">
        <v>233</v>
      </c>
      <c r="F42" s="59" t="s">
        <v>251</v>
      </c>
      <c r="G42" s="59" t="s">
        <v>208</v>
      </c>
      <c r="H42" s="59" t="s">
        <v>208</v>
      </c>
      <c r="I42" s="24"/>
      <c r="J42" s="24"/>
    </row>
    <row r="43" spans="1:10" s="3" customFormat="1" ht="85.5">
      <c r="A43" s="58">
        <v>31</v>
      </c>
      <c r="B43" s="58">
        <v>35401</v>
      </c>
      <c r="C43" s="59" t="s">
        <v>11</v>
      </c>
      <c r="D43" s="60" t="s">
        <v>232</v>
      </c>
      <c r="E43" s="60" t="s">
        <v>233</v>
      </c>
      <c r="F43" s="59" t="s">
        <v>252</v>
      </c>
      <c r="G43" s="59" t="s">
        <v>208</v>
      </c>
      <c r="H43" s="59" t="s">
        <v>208</v>
      </c>
      <c r="I43" s="24"/>
      <c r="J43" s="24"/>
    </row>
    <row r="44" spans="1:10" s="3" customFormat="1" ht="85.5">
      <c r="A44" s="58">
        <v>32</v>
      </c>
      <c r="B44" s="58">
        <v>35401</v>
      </c>
      <c r="C44" s="59" t="s">
        <v>11</v>
      </c>
      <c r="D44" s="60" t="s">
        <v>232</v>
      </c>
      <c r="E44" s="60" t="s">
        <v>233</v>
      </c>
      <c r="F44" s="59" t="s">
        <v>253</v>
      </c>
      <c r="G44" s="59" t="s">
        <v>208</v>
      </c>
      <c r="H44" s="59" t="s">
        <v>208</v>
      </c>
      <c r="I44" s="24"/>
      <c r="J44" s="24"/>
    </row>
    <row r="45" spans="1:10" s="3" customFormat="1" ht="85.5">
      <c r="A45" s="58">
        <v>33</v>
      </c>
      <c r="B45" s="58">
        <v>35401</v>
      </c>
      <c r="C45" s="59" t="s">
        <v>11</v>
      </c>
      <c r="D45" s="60" t="s">
        <v>232</v>
      </c>
      <c r="E45" s="60" t="s">
        <v>233</v>
      </c>
      <c r="F45" s="59" t="s">
        <v>254</v>
      </c>
      <c r="G45" s="59" t="s">
        <v>208</v>
      </c>
      <c r="H45" s="59" t="s">
        <v>208</v>
      </c>
      <c r="I45" s="24"/>
      <c r="J45" s="24"/>
    </row>
    <row r="46" spans="1:10" s="3" customFormat="1" ht="85.5">
      <c r="A46" s="58">
        <v>34</v>
      </c>
      <c r="B46" s="58">
        <v>35401</v>
      </c>
      <c r="C46" s="59" t="s">
        <v>11</v>
      </c>
      <c r="D46" s="60" t="s">
        <v>232</v>
      </c>
      <c r="E46" s="60" t="s">
        <v>233</v>
      </c>
      <c r="F46" s="59" t="s">
        <v>255</v>
      </c>
      <c r="G46" s="59" t="s">
        <v>208</v>
      </c>
      <c r="H46" s="59" t="s">
        <v>208</v>
      </c>
      <c r="I46" s="24"/>
      <c r="J46" s="24"/>
    </row>
    <row r="47" spans="1:10" s="3" customFormat="1" ht="85.5">
      <c r="A47" s="58">
        <v>35</v>
      </c>
      <c r="B47" s="58">
        <v>35401</v>
      </c>
      <c r="C47" s="59" t="s">
        <v>11</v>
      </c>
      <c r="D47" s="60" t="s">
        <v>232</v>
      </c>
      <c r="E47" s="60" t="s">
        <v>233</v>
      </c>
      <c r="F47" s="59" t="s">
        <v>256</v>
      </c>
      <c r="G47" s="59" t="s">
        <v>208</v>
      </c>
      <c r="H47" s="59" t="s">
        <v>208</v>
      </c>
      <c r="I47" s="24"/>
      <c r="J47" s="24"/>
    </row>
    <row r="48" spans="1:10" s="3" customFormat="1" ht="85.5">
      <c r="A48" s="58">
        <v>36</v>
      </c>
      <c r="B48" s="58">
        <v>35401</v>
      </c>
      <c r="C48" s="59" t="s">
        <v>11</v>
      </c>
      <c r="D48" s="60" t="s">
        <v>232</v>
      </c>
      <c r="E48" s="60" t="s">
        <v>233</v>
      </c>
      <c r="F48" s="59" t="s">
        <v>257</v>
      </c>
      <c r="G48" s="59" t="s">
        <v>208</v>
      </c>
      <c r="H48" s="59" t="s">
        <v>208</v>
      </c>
      <c r="I48" s="24"/>
      <c r="J48" s="24"/>
    </row>
    <row r="49" spans="1:10" s="3" customFormat="1" ht="85.5">
      <c r="A49" s="58">
        <v>37</v>
      </c>
      <c r="B49" s="58">
        <v>35401</v>
      </c>
      <c r="C49" s="59" t="s">
        <v>11</v>
      </c>
      <c r="D49" s="60" t="s">
        <v>232</v>
      </c>
      <c r="E49" s="60" t="s">
        <v>233</v>
      </c>
      <c r="F49" s="59" t="s">
        <v>258</v>
      </c>
      <c r="G49" s="59" t="s">
        <v>208</v>
      </c>
      <c r="H49" s="59" t="s">
        <v>208</v>
      </c>
      <c r="I49" s="24"/>
      <c r="J49" s="24"/>
    </row>
    <row r="50" spans="1:10" s="3" customFormat="1" ht="85.5">
      <c r="A50" s="58">
        <v>38</v>
      </c>
      <c r="B50" s="58">
        <v>35401</v>
      </c>
      <c r="C50" s="59" t="s">
        <v>11</v>
      </c>
      <c r="D50" s="60" t="s">
        <v>232</v>
      </c>
      <c r="E50" s="60" t="s">
        <v>233</v>
      </c>
      <c r="F50" s="59" t="s">
        <v>259</v>
      </c>
      <c r="G50" s="59" t="s">
        <v>208</v>
      </c>
      <c r="H50" s="59" t="s">
        <v>208</v>
      </c>
      <c r="I50" s="24"/>
      <c r="J50" s="24"/>
    </row>
    <row r="51" spans="1:10" s="3" customFormat="1" ht="85.5">
      <c r="A51" s="58">
        <v>39</v>
      </c>
      <c r="B51" s="58">
        <v>35401</v>
      </c>
      <c r="C51" s="59" t="s">
        <v>11</v>
      </c>
      <c r="D51" s="60" t="s">
        <v>232</v>
      </c>
      <c r="E51" s="60" t="s">
        <v>233</v>
      </c>
      <c r="F51" s="59" t="s">
        <v>260</v>
      </c>
      <c r="G51" s="59" t="s">
        <v>208</v>
      </c>
      <c r="H51" s="59" t="s">
        <v>208</v>
      </c>
      <c r="I51" s="24"/>
      <c r="J51" s="24"/>
    </row>
    <row r="52" spans="1:10" s="3" customFormat="1" ht="85.5">
      <c r="A52" s="58">
        <v>40</v>
      </c>
      <c r="B52" s="58">
        <v>35401</v>
      </c>
      <c r="C52" s="59" t="s">
        <v>11</v>
      </c>
      <c r="D52" s="60" t="s">
        <v>232</v>
      </c>
      <c r="E52" s="60" t="s">
        <v>233</v>
      </c>
      <c r="F52" s="59" t="s">
        <v>261</v>
      </c>
      <c r="G52" s="59" t="s">
        <v>208</v>
      </c>
      <c r="H52" s="59" t="s">
        <v>208</v>
      </c>
      <c r="I52" s="24"/>
      <c r="J52" s="24"/>
    </row>
    <row r="53" spans="1:10" s="3" customFormat="1" ht="85.5">
      <c r="A53" s="58">
        <v>41</v>
      </c>
      <c r="B53" s="58">
        <v>35401</v>
      </c>
      <c r="C53" s="59" t="s">
        <v>11</v>
      </c>
      <c r="D53" s="60" t="s">
        <v>232</v>
      </c>
      <c r="E53" s="60" t="s">
        <v>233</v>
      </c>
      <c r="F53" s="59" t="s">
        <v>262</v>
      </c>
      <c r="G53" s="59" t="s">
        <v>208</v>
      </c>
      <c r="H53" s="59" t="s">
        <v>208</v>
      </c>
      <c r="I53" s="24"/>
      <c r="J53" s="24"/>
    </row>
    <row r="54" spans="1:10" s="3" customFormat="1" ht="85.5">
      <c r="A54" s="58">
        <v>42</v>
      </c>
      <c r="B54" s="58">
        <v>35401</v>
      </c>
      <c r="C54" s="59" t="s">
        <v>11</v>
      </c>
      <c r="D54" s="60" t="s">
        <v>232</v>
      </c>
      <c r="E54" s="60" t="s">
        <v>233</v>
      </c>
      <c r="F54" s="59" t="s">
        <v>263</v>
      </c>
      <c r="G54" s="59" t="s">
        <v>208</v>
      </c>
      <c r="H54" s="59" t="s">
        <v>208</v>
      </c>
      <c r="I54" s="24"/>
      <c r="J54" s="24"/>
    </row>
    <row r="55" spans="1:10" s="3" customFormat="1" ht="85.5">
      <c r="A55" s="58">
        <v>43</v>
      </c>
      <c r="B55" s="58">
        <v>35401</v>
      </c>
      <c r="C55" s="59" t="s">
        <v>11</v>
      </c>
      <c r="D55" s="60" t="s">
        <v>232</v>
      </c>
      <c r="E55" s="60" t="s">
        <v>233</v>
      </c>
      <c r="F55" s="59" t="s">
        <v>264</v>
      </c>
      <c r="G55" s="59" t="s">
        <v>208</v>
      </c>
      <c r="H55" s="59" t="s">
        <v>208</v>
      </c>
      <c r="I55" s="24"/>
      <c r="J55" s="24"/>
    </row>
    <row r="56" spans="1:10" s="3" customFormat="1" ht="85.5">
      <c r="A56" s="58">
        <v>44</v>
      </c>
      <c r="B56" s="58">
        <v>35401</v>
      </c>
      <c r="C56" s="59" t="s">
        <v>11</v>
      </c>
      <c r="D56" s="60" t="s">
        <v>232</v>
      </c>
      <c r="E56" s="60" t="s">
        <v>233</v>
      </c>
      <c r="F56" s="59" t="s">
        <v>265</v>
      </c>
      <c r="G56" s="59" t="s">
        <v>208</v>
      </c>
      <c r="H56" s="59" t="s">
        <v>208</v>
      </c>
      <c r="I56" s="24"/>
      <c r="J56" s="24"/>
    </row>
    <row r="57" spans="1:10" s="3" customFormat="1" ht="85.5">
      <c r="A57" s="58">
        <v>45</v>
      </c>
      <c r="B57" s="58">
        <v>35401</v>
      </c>
      <c r="C57" s="59" t="s">
        <v>11</v>
      </c>
      <c r="D57" s="60" t="s">
        <v>232</v>
      </c>
      <c r="E57" s="60" t="s">
        <v>233</v>
      </c>
      <c r="F57" s="59" t="s">
        <v>266</v>
      </c>
      <c r="G57" s="59" t="s">
        <v>208</v>
      </c>
      <c r="H57" s="59" t="s">
        <v>208</v>
      </c>
      <c r="I57" s="24"/>
      <c r="J57" s="24"/>
    </row>
    <row r="58" spans="1:10" s="3" customFormat="1" ht="85.5">
      <c r="A58" s="58">
        <v>46</v>
      </c>
      <c r="B58" s="58">
        <v>35401</v>
      </c>
      <c r="C58" s="59" t="s">
        <v>11</v>
      </c>
      <c r="D58" s="60" t="s">
        <v>232</v>
      </c>
      <c r="E58" s="60" t="s">
        <v>233</v>
      </c>
      <c r="F58" s="59" t="s">
        <v>267</v>
      </c>
      <c r="G58" s="59" t="s">
        <v>208</v>
      </c>
      <c r="H58" s="59" t="s">
        <v>208</v>
      </c>
      <c r="I58" s="24"/>
      <c r="J58" s="24"/>
    </row>
    <row r="59" spans="1:10" s="3" customFormat="1" ht="85.5">
      <c r="A59" s="58">
        <v>47</v>
      </c>
      <c r="B59" s="58">
        <v>35401</v>
      </c>
      <c r="C59" s="59" t="s">
        <v>11</v>
      </c>
      <c r="D59" s="60" t="s">
        <v>232</v>
      </c>
      <c r="E59" s="60" t="s">
        <v>233</v>
      </c>
      <c r="F59" s="59" t="s">
        <v>268</v>
      </c>
      <c r="G59" s="59" t="s">
        <v>208</v>
      </c>
      <c r="H59" s="59" t="s">
        <v>208</v>
      </c>
      <c r="I59" s="24"/>
      <c r="J59" s="24"/>
    </row>
    <row r="60" spans="1:10" s="3" customFormat="1" ht="85.5">
      <c r="A60" s="58">
        <v>48</v>
      </c>
      <c r="B60" s="58">
        <v>35401</v>
      </c>
      <c r="C60" s="59" t="s">
        <v>11</v>
      </c>
      <c r="D60" s="60" t="s">
        <v>232</v>
      </c>
      <c r="E60" s="60" t="s">
        <v>233</v>
      </c>
      <c r="F60" s="59" t="s">
        <v>269</v>
      </c>
      <c r="G60" s="59" t="s">
        <v>208</v>
      </c>
      <c r="H60" s="59" t="s">
        <v>208</v>
      </c>
      <c r="I60" s="24"/>
      <c r="J60" s="24"/>
    </row>
    <row r="61" spans="1:10" s="3" customFormat="1" ht="99.75">
      <c r="A61" s="58">
        <v>49</v>
      </c>
      <c r="B61" s="58">
        <v>35401</v>
      </c>
      <c r="C61" s="59" t="s">
        <v>11</v>
      </c>
      <c r="D61" s="60" t="s">
        <v>270</v>
      </c>
      <c r="E61" s="60" t="s">
        <v>271</v>
      </c>
      <c r="F61" s="59" t="s">
        <v>272</v>
      </c>
      <c r="G61" s="59" t="s">
        <v>208</v>
      </c>
      <c r="H61" s="59" t="s">
        <v>208</v>
      </c>
      <c r="I61" s="24"/>
      <c r="J61" s="24"/>
    </row>
    <row r="62" spans="1:10" s="3" customFormat="1" ht="85.5">
      <c r="A62" s="58">
        <v>50</v>
      </c>
      <c r="B62" s="58">
        <v>35401</v>
      </c>
      <c r="C62" s="59" t="s">
        <v>11</v>
      </c>
      <c r="D62" s="60" t="s">
        <v>232</v>
      </c>
      <c r="E62" s="60" t="s">
        <v>233</v>
      </c>
      <c r="F62" s="59" t="s">
        <v>273</v>
      </c>
      <c r="G62" s="59" t="s">
        <v>208</v>
      </c>
      <c r="H62" s="59" t="s">
        <v>208</v>
      </c>
      <c r="I62" s="24"/>
      <c r="J62" s="24"/>
    </row>
    <row r="63" spans="1:10" s="3" customFormat="1" ht="71.25">
      <c r="A63" s="58">
        <v>51</v>
      </c>
      <c r="B63" s="58">
        <v>35401</v>
      </c>
      <c r="C63" s="59" t="s">
        <v>11</v>
      </c>
      <c r="D63" s="60" t="s">
        <v>274</v>
      </c>
      <c r="E63" s="60" t="s">
        <v>275</v>
      </c>
      <c r="F63" s="59" t="s">
        <v>276</v>
      </c>
      <c r="G63" s="59" t="s">
        <v>208</v>
      </c>
      <c r="H63" s="59" t="s">
        <v>208</v>
      </c>
      <c r="I63" s="24"/>
      <c r="J63" s="24"/>
    </row>
    <row r="64" spans="1:10" s="3" customFormat="1" ht="85.5">
      <c r="A64" s="58">
        <v>52</v>
      </c>
      <c r="B64" s="58">
        <v>35401</v>
      </c>
      <c r="C64" s="59" t="s">
        <v>11</v>
      </c>
      <c r="D64" s="60" t="s">
        <v>232</v>
      </c>
      <c r="E64" s="60" t="s">
        <v>233</v>
      </c>
      <c r="F64" s="59" t="s">
        <v>277</v>
      </c>
      <c r="G64" s="59" t="s">
        <v>208</v>
      </c>
      <c r="H64" s="59" t="s">
        <v>208</v>
      </c>
      <c r="I64" s="24"/>
      <c r="J64" s="24"/>
    </row>
    <row r="65" spans="1:10" s="3" customFormat="1" ht="171">
      <c r="A65" s="58">
        <v>53</v>
      </c>
      <c r="B65" s="58">
        <v>35401</v>
      </c>
      <c r="C65" s="59" t="s">
        <v>11</v>
      </c>
      <c r="D65" s="60" t="s">
        <v>278</v>
      </c>
      <c r="E65" s="60" t="s">
        <v>279</v>
      </c>
      <c r="F65" s="59" t="s">
        <v>280</v>
      </c>
      <c r="G65" s="59" t="s">
        <v>208</v>
      </c>
      <c r="H65" s="59" t="s">
        <v>208</v>
      </c>
      <c r="I65" s="24"/>
      <c r="J65" s="24"/>
    </row>
    <row r="66" spans="1:10" s="3" customFormat="1" ht="85.5">
      <c r="A66" s="58">
        <v>54</v>
      </c>
      <c r="B66" s="58">
        <v>35401</v>
      </c>
      <c r="C66" s="59" t="s">
        <v>11</v>
      </c>
      <c r="D66" s="60" t="s">
        <v>232</v>
      </c>
      <c r="E66" s="60" t="s">
        <v>233</v>
      </c>
      <c r="F66" s="59" t="s">
        <v>281</v>
      </c>
      <c r="G66" s="59" t="s">
        <v>208</v>
      </c>
      <c r="H66" s="59" t="s">
        <v>208</v>
      </c>
      <c r="I66" s="24"/>
      <c r="J66" s="24"/>
    </row>
    <row r="67" spans="1:10" s="3" customFormat="1" ht="85.5">
      <c r="A67" s="58">
        <v>55</v>
      </c>
      <c r="B67" s="58">
        <v>35401</v>
      </c>
      <c r="C67" s="59" t="s">
        <v>11</v>
      </c>
      <c r="D67" s="60" t="s">
        <v>232</v>
      </c>
      <c r="E67" s="60" t="s">
        <v>233</v>
      </c>
      <c r="F67" s="59" t="s">
        <v>282</v>
      </c>
      <c r="G67" s="59" t="s">
        <v>208</v>
      </c>
      <c r="H67" s="59" t="s">
        <v>208</v>
      </c>
      <c r="I67" s="24"/>
      <c r="J67" s="24"/>
    </row>
    <row r="68" spans="1:10" s="3" customFormat="1" ht="85.5">
      <c r="A68" s="58">
        <v>56</v>
      </c>
      <c r="B68" s="58">
        <v>35401</v>
      </c>
      <c r="C68" s="59" t="s">
        <v>11</v>
      </c>
      <c r="D68" s="60" t="s">
        <v>232</v>
      </c>
      <c r="E68" s="60" t="s">
        <v>233</v>
      </c>
      <c r="F68" s="59" t="s">
        <v>283</v>
      </c>
      <c r="G68" s="59" t="s">
        <v>208</v>
      </c>
      <c r="H68" s="59" t="s">
        <v>208</v>
      </c>
      <c r="I68" s="24"/>
      <c r="J68" s="24"/>
    </row>
    <row r="69" spans="1:10" s="3" customFormat="1" ht="85.5">
      <c r="A69" s="58">
        <v>57</v>
      </c>
      <c r="B69" s="58">
        <v>35401</v>
      </c>
      <c r="C69" s="59" t="s">
        <v>11</v>
      </c>
      <c r="D69" s="60" t="s">
        <v>232</v>
      </c>
      <c r="E69" s="60" t="s">
        <v>233</v>
      </c>
      <c r="F69" s="59" t="s">
        <v>284</v>
      </c>
      <c r="G69" s="59" t="s">
        <v>208</v>
      </c>
      <c r="H69" s="59" t="s">
        <v>208</v>
      </c>
      <c r="I69" s="24"/>
      <c r="J69" s="24"/>
    </row>
    <row r="70" spans="1:10" s="3" customFormat="1" ht="85.5">
      <c r="A70" s="58">
        <v>58</v>
      </c>
      <c r="B70" s="58">
        <v>35401</v>
      </c>
      <c r="C70" s="59" t="s">
        <v>11</v>
      </c>
      <c r="D70" s="60" t="s">
        <v>232</v>
      </c>
      <c r="E70" s="60" t="s">
        <v>233</v>
      </c>
      <c r="F70" s="59" t="s">
        <v>285</v>
      </c>
      <c r="G70" s="59" t="s">
        <v>208</v>
      </c>
      <c r="H70" s="59" t="s">
        <v>208</v>
      </c>
      <c r="I70" s="24"/>
      <c r="J70" s="24"/>
    </row>
    <row r="71" spans="1:10" s="3" customFormat="1" ht="85.5">
      <c r="A71" s="58">
        <v>59</v>
      </c>
      <c r="B71" s="58">
        <v>35401</v>
      </c>
      <c r="C71" s="59" t="s">
        <v>11</v>
      </c>
      <c r="D71" s="60" t="s">
        <v>286</v>
      </c>
      <c r="E71" s="60" t="s">
        <v>233</v>
      </c>
      <c r="F71" s="59" t="s">
        <v>287</v>
      </c>
      <c r="G71" s="59" t="s">
        <v>208</v>
      </c>
      <c r="H71" s="59" t="s">
        <v>208</v>
      </c>
      <c r="I71" s="24"/>
      <c r="J71" s="24"/>
    </row>
    <row r="72" spans="1:10" s="3" customFormat="1" ht="85.5">
      <c r="A72" s="58">
        <v>60</v>
      </c>
      <c r="B72" s="58">
        <v>35701</v>
      </c>
      <c r="C72" s="59" t="s">
        <v>12</v>
      </c>
      <c r="D72" s="60" t="s">
        <v>288</v>
      </c>
      <c r="E72" s="60" t="s">
        <v>233</v>
      </c>
      <c r="F72" s="59" t="s">
        <v>289</v>
      </c>
      <c r="G72" s="59" t="s">
        <v>208</v>
      </c>
      <c r="H72" s="59" t="s">
        <v>208</v>
      </c>
      <c r="I72" s="24"/>
      <c r="J72" s="24"/>
    </row>
    <row r="73" spans="1:10" s="3" customFormat="1" ht="85.5">
      <c r="A73" s="58">
        <v>61</v>
      </c>
      <c r="B73" s="58">
        <v>35701</v>
      </c>
      <c r="C73" s="59" t="s">
        <v>12</v>
      </c>
      <c r="D73" s="60" t="s">
        <v>288</v>
      </c>
      <c r="E73" s="60" t="s">
        <v>233</v>
      </c>
      <c r="F73" s="59" t="s">
        <v>290</v>
      </c>
      <c r="G73" s="59" t="s">
        <v>208</v>
      </c>
      <c r="H73" s="59" t="s">
        <v>208</v>
      </c>
      <c r="I73" s="24"/>
      <c r="J73" s="24"/>
    </row>
    <row r="74" spans="1:10" s="3" customFormat="1" ht="85.5">
      <c r="A74" s="58">
        <v>62</v>
      </c>
      <c r="B74" s="58">
        <v>35701</v>
      </c>
      <c r="C74" s="59" t="s">
        <v>12</v>
      </c>
      <c r="D74" s="60" t="s">
        <v>288</v>
      </c>
      <c r="E74" s="60" t="s">
        <v>233</v>
      </c>
      <c r="F74" s="59" t="s">
        <v>291</v>
      </c>
      <c r="G74" s="59" t="s">
        <v>208</v>
      </c>
      <c r="H74" s="59" t="s">
        <v>208</v>
      </c>
      <c r="I74" s="24"/>
      <c r="J74" s="24"/>
    </row>
    <row r="75" spans="1:10" s="3" customFormat="1" ht="71.25">
      <c r="A75" s="58">
        <v>63</v>
      </c>
      <c r="B75" s="58">
        <v>35701</v>
      </c>
      <c r="C75" s="59" t="s">
        <v>12</v>
      </c>
      <c r="D75" s="60" t="s">
        <v>292</v>
      </c>
      <c r="E75" s="60" t="s">
        <v>293</v>
      </c>
      <c r="F75" s="59" t="s">
        <v>241</v>
      </c>
      <c r="G75" s="59" t="s">
        <v>208</v>
      </c>
      <c r="H75" s="59" t="s">
        <v>208</v>
      </c>
      <c r="I75" s="24"/>
      <c r="J75" s="24"/>
    </row>
    <row r="76" spans="1:10" s="3" customFormat="1" ht="85.5">
      <c r="A76" s="58">
        <v>64</v>
      </c>
      <c r="B76" s="58">
        <v>35701</v>
      </c>
      <c r="C76" s="59" t="s">
        <v>12</v>
      </c>
      <c r="D76" s="60" t="s">
        <v>294</v>
      </c>
      <c r="E76" s="60" t="s">
        <v>233</v>
      </c>
      <c r="F76" s="59" t="s">
        <v>295</v>
      </c>
      <c r="G76" s="59" t="s">
        <v>208</v>
      </c>
      <c r="H76" s="59" t="s">
        <v>208</v>
      </c>
      <c r="I76" s="24"/>
      <c r="J76" s="24"/>
    </row>
    <row r="77" spans="1:10" s="3" customFormat="1" ht="99.75">
      <c r="A77" s="58">
        <v>65</v>
      </c>
      <c r="B77" s="58">
        <v>35701</v>
      </c>
      <c r="C77" s="59" t="s">
        <v>12</v>
      </c>
      <c r="D77" s="60" t="s">
        <v>296</v>
      </c>
      <c r="E77" s="60" t="s">
        <v>297</v>
      </c>
      <c r="F77" s="59" t="s">
        <v>298</v>
      </c>
      <c r="G77" s="59" t="s">
        <v>208</v>
      </c>
      <c r="H77" s="59" t="s">
        <v>208</v>
      </c>
      <c r="I77" s="24"/>
      <c r="J77" s="24"/>
    </row>
    <row r="78" spans="1:10" s="3" customFormat="1" ht="71.25">
      <c r="A78" s="58">
        <v>66</v>
      </c>
      <c r="B78" s="58">
        <v>35701</v>
      </c>
      <c r="C78" s="59" t="s">
        <v>12</v>
      </c>
      <c r="D78" s="60" t="s">
        <v>299</v>
      </c>
      <c r="E78" s="60" t="s">
        <v>300</v>
      </c>
      <c r="F78" s="59" t="s">
        <v>301</v>
      </c>
      <c r="G78" s="59" t="s">
        <v>208</v>
      </c>
      <c r="H78" s="59" t="s">
        <v>208</v>
      </c>
      <c r="I78" s="24"/>
      <c r="J78" s="24"/>
    </row>
    <row r="79" spans="1:10" s="3" customFormat="1" ht="99.75">
      <c r="A79" s="58">
        <v>67</v>
      </c>
      <c r="B79" s="58">
        <v>35701</v>
      </c>
      <c r="C79" s="59" t="s">
        <v>12</v>
      </c>
      <c r="D79" s="60" t="s">
        <v>302</v>
      </c>
      <c r="E79" s="60" t="s">
        <v>303</v>
      </c>
      <c r="F79" s="59" t="s">
        <v>304</v>
      </c>
      <c r="G79" s="59" t="s">
        <v>208</v>
      </c>
      <c r="H79" s="59" t="s">
        <v>208</v>
      </c>
      <c r="I79" s="24"/>
      <c r="J79" s="24"/>
    </row>
    <row r="80" spans="1:10" s="3" customFormat="1" ht="71.25">
      <c r="A80" s="58">
        <v>68</v>
      </c>
      <c r="B80" s="58">
        <v>35701</v>
      </c>
      <c r="C80" s="59" t="s">
        <v>12</v>
      </c>
      <c r="D80" s="60" t="s">
        <v>305</v>
      </c>
      <c r="E80" s="60" t="s">
        <v>306</v>
      </c>
      <c r="F80" s="59" t="s">
        <v>307</v>
      </c>
      <c r="G80" s="59" t="s">
        <v>208</v>
      </c>
      <c r="H80" s="59" t="s">
        <v>208</v>
      </c>
      <c r="I80" s="24"/>
      <c r="J80" s="24"/>
    </row>
    <row r="81" spans="1:10" s="3" customFormat="1" ht="85.5">
      <c r="A81" s="58">
        <v>69</v>
      </c>
      <c r="B81" s="58">
        <v>35701</v>
      </c>
      <c r="C81" s="59" t="s">
        <v>12</v>
      </c>
      <c r="D81" s="60" t="s">
        <v>308</v>
      </c>
      <c r="E81" s="60" t="s">
        <v>309</v>
      </c>
      <c r="F81" s="59" t="s">
        <v>310</v>
      </c>
      <c r="G81" s="59" t="s">
        <v>208</v>
      </c>
      <c r="H81" s="59" t="s">
        <v>208</v>
      </c>
      <c r="I81" s="24"/>
      <c r="J81" s="24"/>
    </row>
    <row r="82" spans="1:10" s="3" customFormat="1" ht="85.5">
      <c r="A82" s="58">
        <v>70</v>
      </c>
      <c r="B82" s="58">
        <v>35701</v>
      </c>
      <c r="C82" s="59" t="s">
        <v>12</v>
      </c>
      <c r="D82" s="60" t="s">
        <v>311</v>
      </c>
      <c r="E82" s="60" t="s">
        <v>312</v>
      </c>
      <c r="F82" s="59" t="s">
        <v>313</v>
      </c>
      <c r="G82" s="59" t="s">
        <v>208</v>
      </c>
      <c r="H82" s="59" t="s">
        <v>208</v>
      </c>
      <c r="I82" s="24"/>
      <c r="J82" s="24"/>
    </row>
    <row r="83" spans="1:10" s="3" customFormat="1" ht="57">
      <c r="A83" s="58">
        <v>71</v>
      </c>
      <c r="B83" s="58">
        <v>35701</v>
      </c>
      <c r="C83" s="59" t="s">
        <v>12</v>
      </c>
      <c r="D83" s="60" t="s">
        <v>314</v>
      </c>
      <c r="E83" s="60" t="s">
        <v>315</v>
      </c>
      <c r="F83" s="59" t="s">
        <v>316</v>
      </c>
      <c r="G83" s="59" t="s">
        <v>208</v>
      </c>
      <c r="H83" s="59" t="s">
        <v>208</v>
      </c>
      <c r="I83" s="24"/>
      <c r="J83" s="24"/>
    </row>
    <row r="84" spans="1:10" s="3" customFormat="1" ht="57">
      <c r="A84" s="58">
        <v>72</v>
      </c>
      <c r="B84" s="58">
        <v>35701</v>
      </c>
      <c r="C84" s="59" t="s">
        <v>12</v>
      </c>
      <c r="D84" s="60" t="s">
        <v>317</v>
      </c>
      <c r="E84" s="60" t="s">
        <v>318</v>
      </c>
      <c r="F84" s="59" t="s">
        <v>265</v>
      </c>
      <c r="G84" s="59" t="s">
        <v>208</v>
      </c>
      <c r="H84" s="59" t="s">
        <v>208</v>
      </c>
      <c r="I84" s="24"/>
      <c r="J84" s="24"/>
    </row>
    <row r="85" spans="1:10" s="3" customFormat="1" ht="57">
      <c r="A85" s="58">
        <v>73</v>
      </c>
      <c r="B85" s="58">
        <v>35701</v>
      </c>
      <c r="C85" s="59" t="s">
        <v>12</v>
      </c>
      <c r="D85" s="60" t="s">
        <v>319</v>
      </c>
      <c r="E85" s="60" t="s">
        <v>318</v>
      </c>
      <c r="F85" s="59" t="s">
        <v>320</v>
      </c>
      <c r="G85" s="59" t="s">
        <v>208</v>
      </c>
      <c r="H85" s="59" t="s">
        <v>208</v>
      </c>
      <c r="I85" s="24"/>
      <c r="J85" s="24"/>
    </row>
    <row r="86" spans="1:10" s="3" customFormat="1" ht="85.5">
      <c r="A86" s="58">
        <v>74</v>
      </c>
      <c r="B86" s="58">
        <v>35701</v>
      </c>
      <c r="C86" s="59" t="s">
        <v>12</v>
      </c>
      <c r="D86" s="60" t="s">
        <v>321</v>
      </c>
      <c r="E86" s="60" t="s">
        <v>233</v>
      </c>
      <c r="F86" s="59" t="s">
        <v>322</v>
      </c>
      <c r="G86" s="59" t="s">
        <v>208</v>
      </c>
      <c r="H86" s="59" t="s">
        <v>208</v>
      </c>
      <c r="I86" s="24"/>
      <c r="J86" s="24"/>
    </row>
    <row r="87" spans="1:10" s="3" customFormat="1" ht="71.25">
      <c r="A87" s="58">
        <v>75</v>
      </c>
      <c r="B87" s="58">
        <v>35701</v>
      </c>
      <c r="C87" s="59" t="s">
        <v>12</v>
      </c>
      <c r="D87" s="60" t="s">
        <v>323</v>
      </c>
      <c r="E87" s="60" t="s">
        <v>324</v>
      </c>
      <c r="F87" s="59" t="s">
        <v>325</v>
      </c>
      <c r="G87" s="59" t="s">
        <v>208</v>
      </c>
      <c r="H87" s="59" t="s">
        <v>208</v>
      </c>
      <c r="I87" s="24"/>
      <c r="J87" s="24"/>
    </row>
    <row r="88" spans="1:10" s="3" customFormat="1" ht="99.75">
      <c r="A88" s="58">
        <v>76</v>
      </c>
      <c r="B88" s="58">
        <v>35701</v>
      </c>
      <c r="C88" s="59" t="s">
        <v>12</v>
      </c>
      <c r="D88" s="60" t="s">
        <v>302</v>
      </c>
      <c r="E88" s="60" t="s">
        <v>303</v>
      </c>
      <c r="F88" s="59" t="s">
        <v>326</v>
      </c>
      <c r="G88" s="59" t="s">
        <v>208</v>
      </c>
      <c r="H88" s="59" t="s">
        <v>208</v>
      </c>
      <c r="I88" s="24"/>
      <c r="J88" s="24"/>
    </row>
    <row r="89" spans="1:10" s="3" customFormat="1" ht="57">
      <c r="A89" s="58">
        <v>77</v>
      </c>
      <c r="B89" s="58">
        <v>35701</v>
      </c>
      <c r="C89" s="59" t="s">
        <v>12</v>
      </c>
      <c r="D89" s="60" t="s">
        <v>327</v>
      </c>
      <c r="E89" s="60" t="s">
        <v>328</v>
      </c>
      <c r="F89" s="59" t="s">
        <v>329</v>
      </c>
      <c r="G89" s="59" t="s">
        <v>208</v>
      </c>
      <c r="H89" s="59" t="s">
        <v>208</v>
      </c>
      <c r="I89" s="24"/>
      <c r="J89" s="24"/>
    </row>
    <row r="90" spans="1:10" s="3" customFormat="1" ht="114">
      <c r="A90" s="58">
        <v>78</v>
      </c>
      <c r="B90" s="58">
        <v>35801</v>
      </c>
      <c r="C90" s="61" t="s">
        <v>13</v>
      </c>
      <c r="D90" s="63" t="s">
        <v>330</v>
      </c>
      <c r="E90" s="63" t="s">
        <v>331</v>
      </c>
      <c r="F90" s="59" t="s">
        <v>332</v>
      </c>
      <c r="G90" s="59" t="s">
        <v>208</v>
      </c>
      <c r="H90" s="59" t="s">
        <v>208</v>
      </c>
      <c r="I90" s="24"/>
      <c r="J90" s="24"/>
    </row>
    <row r="91" spans="1:10" s="3" customFormat="1" ht="114">
      <c r="A91" s="58">
        <v>79</v>
      </c>
      <c r="B91" s="58">
        <v>35801</v>
      </c>
      <c r="C91" s="61" t="s">
        <v>13</v>
      </c>
      <c r="D91" s="63" t="s">
        <v>330</v>
      </c>
      <c r="E91" s="63" t="s">
        <v>331</v>
      </c>
      <c r="F91" s="59" t="s">
        <v>333</v>
      </c>
      <c r="G91" s="59" t="s">
        <v>208</v>
      </c>
      <c r="H91" s="59" t="s">
        <v>208</v>
      </c>
      <c r="I91" s="24"/>
      <c r="J91" s="24"/>
    </row>
    <row r="92" spans="1:10" s="3" customFormat="1" ht="114">
      <c r="A92" s="58">
        <v>80</v>
      </c>
      <c r="B92" s="58">
        <v>35801</v>
      </c>
      <c r="C92" s="61" t="s">
        <v>13</v>
      </c>
      <c r="D92" s="63" t="s">
        <v>330</v>
      </c>
      <c r="E92" s="63" t="s">
        <v>331</v>
      </c>
      <c r="F92" s="59" t="s">
        <v>334</v>
      </c>
      <c r="G92" s="59" t="s">
        <v>208</v>
      </c>
      <c r="H92" s="59" t="s">
        <v>208</v>
      </c>
      <c r="I92" s="24"/>
      <c r="J92" s="24"/>
    </row>
    <row r="93" spans="1:10" s="3" customFormat="1" ht="114">
      <c r="A93" s="58">
        <v>81</v>
      </c>
      <c r="B93" s="58">
        <v>35801</v>
      </c>
      <c r="C93" s="61" t="s">
        <v>13</v>
      </c>
      <c r="D93" s="63" t="s">
        <v>335</v>
      </c>
      <c r="E93" s="63" t="s">
        <v>331</v>
      </c>
      <c r="F93" s="59" t="s">
        <v>336</v>
      </c>
      <c r="G93" s="59" t="s">
        <v>208</v>
      </c>
      <c r="H93" s="59" t="s">
        <v>208</v>
      </c>
      <c r="I93" s="24"/>
      <c r="J93" s="24"/>
    </row>
    <row r="94" spans="1:10">
      <c r="C94" s="64" t="s">
        <v>14</v>
      </c>
    </row>
    <row r="106" spans="4:5" ht="13.5" thickBot="1">
      <c r="D106" s="84"/>
      <c r="E106" s="84"/>
    </row>
    <row r="107" spans="4:5">
      <c r="D107" s="85" t="s">
        <v>337</v>
      </c>
      <c r="E107" s="85"/>
    </row>
  </sheetData>
  <mergeCells count="9">
    <mergeCell ref="D107:E107"/>
    <mergeCell ref="A9:B9"/>
    <mergeCell ref="A11:A12"/>
    <mergeCell ref="B11:C11"/>
    <mergeCell ref="D11:D12"/>
    <mergeCell ref="E11:E12"/>
    <mergeCell ref="F11:F12"/>
    <mergeCell ref="G11:H11"/>
    <mergeCell ref="D106:E106"/>
  </mergeCells>
  <conditionalFormatting sqref="F25:F71">
    <cfRule type="duplicateValues" dxfId="0" priority="1"/>
  </conditionalFormatting>
  <printOptions horizontalCentered="1" verticalCentered="1"/>
  <pageMargins left="0.15748031496062992" right="0.15748031496062992" top="0.19685039370078741" bottom="0.39370078740157483" header="0" footer="0.19685039370078741"/>
  <pageSetup scale="77" fitToHeight="0" orientation="landscape" r:id="rId1"/>
  <headerFooter alignWithMargins="0">
    <oddFooter>&amp;L&amp;10&amp;A&amp;R&amp;10&amp;P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RESUMEN trim</vt:lpstr>
      <vt:lpstr>DESGLOCE trim</vt:lpstr>
      <vt:lpstr>PROVEEDORES</vt:lpstr>
      <vt:lpstr>ACCIONES Y RESULTADOS </vt:lpstr>
      <vt:lpstr>'ACCIONES Y RESULTADOS '!Área_de_impresión</vt:lpstr>
      <vt:lpstr>'DESGLOCE trim'!Área_de_impresión</vt:lpstr>
      <vt:lpstr>PROVEEDORES!Área_de_impresión</vt:lpstr>
      <vt:lpstr>'RESUMEN trim'!Área_de_impresión</vt:lpstr>
      <vt:lpstr>'ACCIONES Y RESULTADOS '!Títulos_a_imprimir</vt:lpstr>
      <vt:lpstr>'DESGLOCE trim'!Títulos_a_imprimir</vt:lpstr>
      <vt:lpstr>PROVEEDORES!Títulos_a_imprimir</vt:lpstr>
      <vt:lpstr>'RESUMEN trim'!Títulos_a_imprimir</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Lizbet Sánchez Arrez</dc:creator>
  <cp:lastModifiedBy>Usuario</cp:lastModifiedBy>
  <cp:lastPrinted>2021-01-28T21:14:57Z</cp:lastPrinted>
  <dcterms:created xsi:type="dcterms:W3CDTF">2020-02-25T17:44:18Z</dcterms:created>
  <dcterms:modified xsi:type="dcterms:W3CDTF">2022-02-28T23:50:00Z</dcterms:modified>
</cp:coreProperties>
</file>