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TRANSPARENCIA DEL GASTO EN SALUD\"/>
    </mc:Choice>
  </mc:AlternateContent>
  <xr:revisionPtr revIDLastSave="0" documentId="8_{CE9B69B2-5254-4E33-8713-2DAC9E2A3342}" xr6:coauthVersionLast="36" xr6:coauthVersionMax="36" xr10:uidLastSave="{00000000-0000-0000-0000-000000000000}"/>
  <bookViews>
    <workbookView xWindow="0" yWindow="0" windowWidth="28800" windowHeight="10125" xr2:uid="{2DA173E1-AC1D-4EC0-92C5-182FDB8F3E7D}"/>
  </bookViews>
  <sheets>
    <sheet name="ESF" sheetId="2" r:id="rId1"/>
    <sheet name="EA" sheetId="1" r:id="rId2"/>
    <sheet name="ECSF" sheetId="4" r:id="rId3"/>
    <sheet name="EAA" sheetId="6" r:id="rId4"/>
    <sheet name="EADOP" sheetId="7" r:id="rId5"/>
    <sheet name="EVHP" sheetId="3" r:id="rId6"/>
    <sheet name="EFE" sheetId="5" r:id="rId7"/>
    <sheet name="IPC" sheetId="8" r:id="rId8"/>
    <sheet name=" NOTAS " sheetId="9" r:id="rId9"/>
    <sheet name="N ESF" sheetId="11" r:id="rId10"/>
    <sheet name="N ACT" sheetId="10" r:id="rId11"/>
    <sheet name="N VHP" sheetId="12" r:id="rId12"/>
    <sheet name="N EFE siret" sheetId="13" r:id="rId13"/>
    <sheet name="N Conciliacion_Ig" sheetId="14" r:id="rId14"/>
    <sheet name="N Conciliacion_Eg" sheetId="15" r:id="rId15"/>
    <sheet name="N Memoria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1" hidden="1">#N/A</definedName>
    <definedName name="_xlnm._FilterDatabase" localSheetId="3" hidden="1">#N/A</definedName>
    <definedName name="_xlnm._FilterDatabase" localSheetId="4" hidden="1">#N/A</definedName>
    <definedName name="_xlnm._FilterDatabase" localSheetId="2" hidden="1">#N/A</definedName>
    <definedName name="_xlnm._FilterDatabase" localSheetId="6" hidden="1">#N/A</definedName>
    <definedName name="_xlnm._FilterDatabase" localSheetId="0" hidden="1">#N/A</definedName>
    <definedName name="_xlnm._FilterDatabase" localSheetId="5" hidden="1">#N/A</definedName>
    <definedName name="A" localSheetId="12">[3]ECABR!#REF!</definedName>
    <definedName name="A">[3]ECABR!#REF!</definedName>
    <definedName name="A_impresión_IM" localSheetId="12">[3]ECABR!#REF!</definedName>
    <definedName name="A_impresión_IM">[3]ECABR!#REF!</definedName>
    <definedName name="abc" localSheetId="12">[4]TOTAL!#REF!</definedName>
    <definedName name="abc">[4]TOTAL!#REF!</definedName>
    <definedName name="ALFONSO" localSheetId="12">[3]ECABR!#REF!</definedName>
    <definedName name="ALFONSO">[3]ECABR!#REF!</definedName>
    <definedName name="_xlnm.Extract" localSheetId="12">[5]EGRESOS!#REF!</definedName>
    <definedName name="_xlnm.Extract">[5]EGRESOS!#REF!</definedName>
    <definedName name="_xlnm.Print_Area" localSheetId="8">' NOTAS '!$A$1:$F$48</definedName>
    <definedName name="_xlnm.Print_Area" localSheetId="1">EA!$A$1:$C$71</definedName>
    <definedName name="_xlnm.Print_Area" localSheetId="4">EADOP!$A$1:$E$37</definedName>
    <definedName name="_xlnm.Print_Area" localSheetId="2">ECSF!$A$1:$C$62</definedName>
    <definedName name="_xlnm.Print_Area" localSheetId="6">EFE!$A$1:$C$68</definedName>
    <definedName name="_xlnm.Print_Area" localSheetId="5">EVHP!$A$1:$F$40</definedName>
    <definedName name="_xlnm.Print_Area" localSheetId="7">IPC!$A$1:$B$34</definedName>
    <definedName name="_xlnm.Print_Area" localSheetId="10">'N ACT'!$A$1:$E$219</definedName>
    <definedName name="_xlnm.Print_Area" localSheetId="14">'N Conciliacion_Eg'!$A$1:$D$42</definedName>
    <definedName name="_xlnm.Print_Area" localSheetId="13">'N Conciliacion_Ig'!$A$1:$C$23</definedName>
    <definedName name="_xlnm.Print_Area" localSheetId="12">'N EFE siret'!$A$1:$E$147</definedName>
    <definedName name="_xlnm.Print_Area" localSheetId="9">'N ESF'!$A$1:$J$172</definedName>
    <definedName name="B" localSheetId="12">[5]EGRESOS!#REF!</definedName>
    <definedName name="B">[5]EGRESOS!#REF!</definedName>
    <definedName name="BASE" localSheetId="12">#REF!</definedName>
    <definedName name="BASE">#REF!</definedName>
    <definedName name="_xlnm.Database" localSheetId="12">[7]REPORTO!#REF!</definedName>
    <definedName name="_xlnm.Database">[7]REPORTO!#REF!</definedName>
    <definedName name="cba" localSheetId="12">[4]TOTAL!#REF!</definedName>
    <definedName name="cba">[4]TOTAL!#REF!</definedName>
    <definedName name="cie" localSheetId="12">[3]ECABR!#REF!</definedName>
    <definedName name="cie">[3]ECABR!#REF!</definedName>
    <definedName name="ELOY" localSheetId="12">#REF!</definedName>
    <definedName name="ELOY">#REF!</definedName>
    <definedName name="ESF" localSheetId="12">#REF!</definedName>
    <definedName name="ESF">#REF!</definedName>
    <definedName name="Fecha" localSheetId="12">#REF!</definedName>
    <definedName name="Fecha">#REF!</definedName>
    <definedName name="HF">[8]T1705HF!$B$20:$B$20</definedName>
    <definedName name="Instituto" localSheetId="12">#REF!</definedName>
    <definedName name="Instituto">#REF!</definedName>
    <definedName name="ju" localSheetId="12">[7]REPORTO!#REF!</definedName>
    <definedName name="ju">[7]REPORTO!#REF!</definedName>
    <definedName name="mao" localSheetId="12">[3]ECABR!#REF!</definedName>
    <definedName name="mao">[3]ECABR!#REF!</definedName>
    <definedName name="N" localSheetId="12">#REF!</definedName>
    <definedName name="N">#REF!</definedName>
    <definedName name="NDM" localSheetId="12">[7]REPORTO!#REF!</definedName>
    <definedName name="NDM">[7]REPORTO!#REF!</definedName>
    <definedName name="REPORTO" localSheetId="12">#REF!</definedName>
    <definedName name="REPORTO">#REF!</definedName>
    <definedName name="TCAIE">[9]CH1902!$B$20:$B$20</definedName>
    <definedName name="TCFEEIS" localSheetId="12">#REF!</definedName>
    <definedName name="TCFEEIS">#REF!</definedName>
    <definedName name="_xlnm.Print_Titles" localSheetId="1">EA!$1:$2</definedName>
    <definedName name="_xlnm.Print_Titles" localSheetId="2">ECSF!$1:$2</definedName>
    <definedName name="_xlnm.Print_Titles" localSheetId="6">EFE!$1:$2</definedName>
    <definedName name="_xlnm.Print_Titles" localSheetId="5">EVHP!$1:$2</definedName>
    <definedName name="_xlnm.Print_Titles" localSheetId="7">IPC!$1:$2</definedName>
    <definedName name="_xlnm.Print_Titles" localSheetId="10">'N ACT'!$1:$3</definedName>
    <definedName name="_xlnm.Print_Titles" localSheetId="12">'N EFE siret'!$1:$3</definedName>
    <definedName name="_xlnm.Print_Titles" localSheetId="9">'N ESF'!$1:$4</definedName>
    <definedName name="TRASP" localSheetId="12">#REF!</definedName>
    <definedName name="TRASP">#REF!</definedName>
    <definedName name="U" localSheetId="12">#REF!</definedName>
    <definedName name="U">#REF!</definedName>
    <definedName name="x" localSheetId="12">#REF!</definedName>
    <definedName name="x">#REF!</definedName>
    <definedName name="Z" localSheetId="1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5" l="1"/>
  <c r="C31" i="15"/>
  <c r="C8" i="15"/>
  <c r="C16" i="14"/>
  <c r="C8" i="14"/>
  <c r="D145" i="13"/>
  <c r="C145" i="13"/>
  <c r="D44" i="13"/>
  <c r="C44" i="13"/>
  <c r="E2" i="13"/>
  <c r="E14" i="11"/>
  <c r="F14" i="11" s="1"/>
  <c r="G14" i="11" s="1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8" i="10"/>
  <c r="D67" i="10"/>
  <c r="D66" i="10"/>
  <c r="D65" i="10"/>
  <c r="D64" i="10"/>
  <c r="D63" i="10"/>
  <c r="D62" i="10"/>
  <c r="D61" i="10"/>
  <c r="D60" i="10"/>
  <c r="D59" i="10"/>
  <c r="D58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E3" i="10"/>
  <c r="E2" i="10"/>
  <c r="E1" i="10"/>
  <c r="E24" i="7"/>
  <c r="D24" i="7"/>
  <c r="E19" i="7"/>
  <c r="E30" i="7" s="1"/>
  <c r="D19" i="7"/>
  <c r="E10" i="7"/>
  <c r="D10" i="7"/>
  <c r="D16" i="7" s="1"/>
  <c r="E5" i="7"/>
  <c r="E16" i="7" s="1"/>
  <c r="D5" i="7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D12" i="6"/>
  <c r="C12" i="6"/>
  <c r="B12" i="6"/>
  <c r="E12" i="6" s="1"/>
  <c r="F12" i="6" s="1"/>
  <c r="E11" i="6"/>
  <c r="E10" i="6"/>
  <c r="F10" i="6" s="1"/>
  <c r="E9" i="6"/>
  <c r="F9" i="6" s="1"/>
  <c r="E8" i="6"/>
  <c r="F8" i="6" s="1"/>
  <c r="E7" i="6"/>
  <c r="F7" i="6" s="1"/>
  <c r="E6" i="6"/>
  <c r="F6" i="6" s="1"/>
  <c r="E5" i="6"/>
  <c r="F5" i="6" s="1"/>
  <c r="D4" i="6"/>
  <c r="C4" i="6"/>
  <c r="C3" i="6" s="1"/>
  <c r="B4" i="6"/>
  <c r="E4" i="6" s="1"/>
  <c r="F4" i="6" s="1"/>
  <c r="D3" i="6"/>
  <c r="C54" i="5"/>
  <c r="B54" i="5"/>
  <c r="C48" i="5"/>
  <c r="B48" i="5"/>
  <c r="B59" i="5" s="1"/>
  <c r="C41" i="5"/>
  <c r="B41" i="5"/>
  <c r="C36" i="5"/>
  <c r="B36" i="5"/>
  <c r="C16" i="5"/>
  <c r="B16" i="5"/>
  <c r="C4" i="5"/>
  <c r="C33" i="5" s="1"/>
  <c r="B4" i="5"/>
  <c r="C57" i="4"/>
  <c r="C43" i="4" s="1"/>
  <c r="B57" i="4"/>
  <c r="C50" i="4"/>
  <c r="B50" i="4"/>
  <c r="C45" i="4"/>
  <c r="B45" i="4"/>
  <c r="B43" i="4" s="1"/>
  <c r="C35" i="4"/>
  <c r="B35" i="4"/>
  <c r="C25" i="4"/>
  <c r="B25" i="4"/>
  <c r="C24" i="4"/>
  <c r="B24" i="4"/>
  <c r="C13" i="4"/>
  <c r="B13" i="4"/>
  <c r="C4" i="4"/>
  <c r="C3" i="4" s="1"/>
  <c r="B4" i="4"/>
  <c r="B3" i="4" s="1"/>
  <c r="F36" i="3"/>
  <c r="F35" i="3"/>
  <c r="E34" i="3"/>
  <c r="F34" i="3" s="1"/>
  <c r="F32" i="3"/>
  <c r="F31" i="3"/>
  <c r="F30" i="3"/>
  <c r="F29" i="3"/>
  <c r="F28" i="3"/>
  <c r="D27" i="3"/>
  <c r="C27" i="3"/>
  <c r="F27" i="3" s="1"/>
  <c r="F25" i="3"/>
  <c r="F24" i="3"/>
  <c r="F23" i="3"/>
  <c r="B22" i="3"/>
  <c r="C20" i="3"/>
  <c r="C38" i="3" s="1"/>
  <c r="F18" i="3"/>
  <c r="F17" i="3"/>
  <c r="F16" i="3" s="1"/>
  <c r="E16" i="3"/>
  <c r="E20" i="3" s="1"/>
  <c r="E38" i="3" s="1"/>
  <c r="F14" i="3"/>
  <c r="F13" i="3"/>
  <c r="F12" i="3"/>
  <c r="F11" i="3"/>
  <c r="F9" i="3" s="1"/>
  <c r="F10" i="3"/>
  <c r="D9" i="3"/>
  <c r="D20" i="3" s="1"/>
  <c r="D38" i="3" s="1"/>
  <c r="C9" i="3"/>
  <c r="F7" i="3"/>
  <c r="F6" i="3"/>
  <c r="F5" i="3"/>
  <c r="B4" i="3"/>
  <c r="F4" i="3" s="1"/>
  <c r="F42" i="2"/>
  <c r="E42" i="2"/>
  <c r="F35" i="2"/>
  <c r="E35" i="2"/>
  <c r="F30" i="2"/>
  <c r="E30" i="2"/>
  <c r="C26" i="2"/>
  <c r="B26" i="2"/>
  <c r="F24" i="2"/>
  <c r="E24" i="2"/>
  <c r="F14" i="2"/>
  <c r="E14" i="2"/>
  <c r="E26" i="2" s="1"/>
  <c r="C13" i="2"/>
  <c r="B13" i="2"/>
  <c r="C61" i="1"/>
  <c r="B61" i="1"/>
  <c r="C55" i="1"/>
  <c r="B55" i="1"/>
  <c r="C48" i="1"/>
  <c r="B48" i="1"/>
  <c r="C43" i="1"/>
  <c r="B43" i="1"/>
  <c r="C32" i="1"/>
  <c r="B32" i="1"/>
  <c r="C27" i="1"/>
  <c r="B27" i="1"/>
  <c r="C17" i="1"/>
  <c r="B17" i="1"/>
  <c r="C13" i="1"/>
  <c r="B13" i="1"/>
  <c r="C4" i="1"/>
  <c r="C24" i="1" s="1"/>
  <c r="B4" i="1"/>
  <c r="B24" i="1" s="1"/>
  <c r="C59" i="5" l="1"/>
  <c r="B33" i="5"/>
  <c r="B45" i="5"/>
  <c r="C45" i="5"/>
  <c r="C61" i="5" s="1"/>
  <c r="F22" i="3"/>
  <c r="E3" i="7"/>
  <c r="E34" i="7" s="1"/>
  <c r="D30" i="7"/>
  <c r="D3" i="7" s="1"/>
  <c r="D34" i="7" s="1"/>
  <c r="B3" i="6"/>
  <c r="E3" i="6" s="1"/>
  <c r="F3" i="6" s="1"/>
  <c r="C64" i="1"/>
  <c r="C66" i="1" s="1"/>
  <c r="B64" i="1"/>
  <c r="F26" i="2"/>
  <c r="C28" i="2"/>
  <c r="E46" i="2"/>
  <c r="E48" i="2" s="1"/>
  <c r="F46" i="2"/>
  <c r="B28" i="2"/>
  <c r="B66" i="1"/>
  <c r="F48" i="2"/>
  <c r="F20" i="3"/>
  <c r="B20" i="3"/>
  <c r="B38" i="3" s="1"/>
  <c r="F38" i="3" s="1"/>
  <c r="B61" i="5" l="1"/>
</calcChain>
</file>

<file path=xl/sharedStrings.xml><?xml version="1.0" encoding="utf-8"?>
<sst xmlns="http://schemas.openxmlformats.org/spreadsheetml/2006/main" count="1195" uniqueCount="714">
  <si>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</si>
  <si>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</si>
  <si>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</si>
  <si>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</si>
  <si>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</si>
  <si>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</si>
  <si>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</si>
  <si>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</si>
  <si>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</si>
  <si>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</si>
  <si>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</si>
  <si>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</si>
  <si>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</si>
  <si>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</si>
  <si>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</si>
  <si>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</si>
  <si>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</si>
  <si>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</si>
  <si>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</si>
  <si>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</si>
  <si>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</si>
  <si>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</si>
  <si>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</si>
  <si>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</si>
  <si>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</si>
  <si>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</si>
  <si>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</si>
  <si>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</si>
  <si>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</si>
  <si>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</si>
  <si>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</si>
  <si>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</si>
  <si>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</si>
  <si>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</si>
  <si>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</si>
  <si>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</si>
  <si>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</si>
  <si>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</si>
  <si>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</si>
  <si>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</si>
  <si>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</si>
  <si>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</si>
  <si>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</si>
  <si>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</si>
  <si>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</si>
  <si>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</si>
  <si>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</si>
  <si>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</si>
  <si>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</si>
  <si>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</si>
  <si>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</si>
  <si>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</si>
  <si>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</si>
  <si>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</si>
  <si>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</si>
  <si>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DE SALUD PUBLICA DEL ESTADO DE GUANAJUATO
Estado de Situación Financiera
Al 31 de Marzo de 2024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</si>
  <si>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</si>
  <si>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</si>
  <si>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</si>
  <si>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</si>
  <si>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</si>
  <si>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</si>
  <si>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</si>
  <si>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</si>
  <si>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</si>
  <si>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</si>
  <si>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</si>
  <si>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</si>
  <si>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</si>
  <si>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</si>
  <si>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</si>
  <si>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</si>
  <si>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</si>
  <si>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</si>
  <si>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</si>
  <si>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</si>
  <si>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</si>
  <si>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</si>
  <si>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</si>
  <si>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</si>
  <si>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</si>
  <si>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</si>
  <si>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</si>
  <si>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</si>
  <si>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</si>
  <si>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</si>
  <si>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</si>
  <si>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</si>
  <si>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</si>
  <si>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</si>
  <si>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</si>
  <si>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</si>
  <si>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</si>
  <si>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</si>
  <si>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</si>
  <si>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</si>
  <si>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</si>
  <si>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</si>
  <si>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</si>
  <si>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</si>
  <si>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</si>
  <si>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</si>
  <si>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</si>
  <si>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</si>
  <si>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</si>
  <si>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</si>
  <si>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</si>
  <si>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</si>
  <si>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</si>
  <si>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</si>
  <si>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</si>
  <si>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</si>
  <si>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</si>
  <si>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INSTITUTO DE SALUD PUBLICA DEL ESTADO DE GUANAJUATO
Estado de Variación en la Hacienda Pública
Del 1 de Enero 31 de Marzo de 2024
(Cifras en Pesos)</t>
  </si>
  <si>
    <t xml:space="preserve">Hacienda Pública / Patrimonio
Contribuido
</t>
  </si>
  <si>
    <t>Hacienda Pública/ Patrimonio
Generado de 
Ejercicios Anteriores</t>
  </si>
  <si>
    <t>Hacienda Pública/ Patrimonio
Generado del Ejercicio</t>
  </si>
  <si>
    <t>Exceso o Insuficiencia en la Actualización de la Hacienda Pública/ Patrimonio</t>
  </si>
  <si>
    <t>Total</t>
  </si>
  <si>
    <t>Hacienda Pública/Patrimonio Contribuido Neto de 2023</t>
  </si>
  <si>
    <t>Hacienda Pública/Patrimonio Generado Neto de 2023</t>
  </si>
  <si>
    <t>Exceso o Insuficiencia en la Actualización de la Hacienda Pública / 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</si>
  <si>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</si>
  <si>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</si>
  <si>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</si>
  <si>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</si>
  <si>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</si>
  <si>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DE SALUD PUBLICA DEL ESTADO DE GUANAJUATO
Estado de Cambios en la Situación Financiera
Del 1 de Enero al 31 de Marzo de 2024
(Cifras en Pesos)</t>
  </si>
  <si>
    <t>Origen</t>
  </si>
  <si>
    <t>Aplicación</t>
  </si>
  <si>
    <t>INSTITUTO DE SALUD PUBLICA DEL ESTADO DE GUANAJUATO
Estado de Flujos de Efectivo
Del 1 de Enero al 31 de Marzo de 2024
(Cifras en Pesos)</t>
  </si>
  <si>
    <t>Flujos de Efectivo de las Actividades de Operación</t>
  </si>
  <si>
    <t>Otros Orígenes de Operación</t>
  </si>
  <si>
    <t>Otras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</si>
  <si>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</si>
  <si>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</si>
  <si>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</si>
  <si>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</si>
  <si>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</si>
  <si>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</si>
  <si>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</si>
  <si>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</si>
  <si>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</si>
  <si>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</si>
  <si>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</si>
  <si>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</si>
  <si>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</si>
  <si>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</si>
  <si>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</si>
  <si>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</si>
  <si>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INSTITUTO DE SALUD PUBLICA DEL ESTADO DE GUANAJUATO
Estado Analítico del Activo
Del 1 de Enero al 31 de Marzo de 2024
(Cifras en Pesos)</t>
  </si>
  <si>
    <t>Saldo Inicial</t>
  </si>
  <si>
    <t>Cargos del Periodo</t>
  </si>
  <si>
    <t>Abonos del Periodo</t>
  </si>
  <si>
    <t>Saldo Final</t>
  </si>
  <si>
    <t>Variación Del Periodo</t>
  </si>
  <si>
    <t>INSTITUTO DE SALUD PUBLICA DEL ESTADO DE GUANAJUATO
Estado Analítico de la Deuda y Otros Pasivos
Del 1 de Enero al 31 de Marzo de 2024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</si>
  <si>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</si>
  <si>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</si>
  <si>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</si>
  <si>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</si>
  <si>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</si>
  <si>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</si>
  <si>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</si>
  <si>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</si>
  <si>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</si>
  <si>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</si>
  <si>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</si>
  <si>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</si>
  <si>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</si>
  <si>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</si>
  <si>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</si>
  <si>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</si>
  <si>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</si>
  <si>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</si>
  <si>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</si>
  <si>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INSTITUTO DE SALUD PUBLICA DEL ESTADO DE GUANAJUATO
Informes sobre Pasivos Contingentes
Al 31 de Marzo de 2024</t>
  </si>
  <si>
    <t>NOMBRE</t>
  </si>
  <si>
    <t>CONCEPTO</t>
  </si>
  <si>
    <t>Juicios</t>
  </si>
  <si>
    <t>SIN INFORMACIÓN POR REVELAR EN EL PRESENTE TRIMESTRE</t>
  </si>
  <si>
    <t>Garantías</t>
  </si>
  <si>
    <t>Avales</t>
  </si>
  <si>
    <t>Deuda Contingente</t>
  </si>
  <si>
    <t>INSTITUTO DE SALUD PÚBLICA DEL ESTADO DE GUANAJUATO</t>
  </si>
  <si>
    <t>Ejercicio</t>
  </si>
  <si>
    <t>Notas de Desglose y Memoria</t>
  </si>
  <si>
    <t>Periodicidad</t>
  </si>
  <si>
    <t>Trimestral</t>
  </si>
  <si>
    <t>Correspondiente del 1 de Enero al 31 de Marzo de 2024</t>
  </si>
  <si>
    <t>Corte</t>
  </si>
  <si>
    <t>(Cifras en Pesos)</t>
  </si>
  <si>
    <t>NOTAS</t>
  </si>
  <si>
    <t>DESCRIPCIÓN</t>
  </si>
  <si>
    <t>I. NOTAS DE DESGLOSE:</t>
  </si>
  <si>
    <t>INFORMACION CONTABLE</t>
  </si>
  <si>
    <t>ACT-01</t>
  </si>
  <si>
    <t>ACT-03</t>
  </si>
  <si>
    <t>GASTOS Y OTRAS PERDIDAS</t>
  </si>
  <si>
    <t>ESF-01</t>
  </si>
  <si>
    <t>FONDOS CON AFECTACION ESPECIFICA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</si>
  <si>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</si>
  <si>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</si>
  <si>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</si>
  <si>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</si>
  <si>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</si>
  <si>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</si>
  <si>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</si>
  <si>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 xml:space="preserve">ALMACENES 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</si>
  <si>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</si>
  <si>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</si>
  <si>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</si>
  <si>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</si>
  <si>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</si>
  <si>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</si>
  <si>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</si>
  <si>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</si>
  <si>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</si>
  <si>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</si>
  <si>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</si>
  <si>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</si>
  <si>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</si>
  <si>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</si>
  <si>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</si>
  <si>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</si>
  <si>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</si>
  <si>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</si>
  <si>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</si>
  <si>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</si>
  <si>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</si>
  <si>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</si>
  <si>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</si>
  <si>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</si>
  <si>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</si>
  <si>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</si>
  <si>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</si>
  <si>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</si>
  <si>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</si>
  <si>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ADS. DE ACT. DE INVERION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</si>
  <si>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</si>
  <si>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</si>
  <si>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</si>
  <si>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</si>
  <si>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</si>
  <si>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</si>
  <si>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</si>
  <si>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</si>
  <si>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</si>
  <si>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</si>
  <si>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</si>
  <si>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</si>
  <si>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Ejercicio:</t>
  </si>
  <si>
    <t>Notas de Desglose Estado de Actividades</t>
  </si>
  <si>
    <t>Periodicidad:</t>
  </si>
  <si>
    <t>Del 1 de Enero al 31 de Marzo de 2024</t>
  </si>
  <si>
    <t>Corte: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</si>
  <si>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</si>
  <si>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</si>
  <si>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</si>
  <si>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</si>
  <si>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</si>
  <si>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</si>
  <si>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</si>
  <si>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</si>
  <si>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</si>
  <si>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</si>
  <si>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</si>
  <si>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</si>
  <si>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</si>
  <si>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</si>
  <si>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</si>
  <si>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</si>
  <si>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</si>
  <si>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</si>
  <si>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</si>
  <si>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</si>
  <si>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</si>
  <si>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</si>
  <si>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</si>
  <si>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</si>
  <si>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</si>
  <si>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</si>
  <si>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</si>
  <si>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</si>
  <si>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</si>
  <si>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 no Comprendidos en la Ley de Ingresos Vigente, Causados en Ejercicios Fiscales Anteriores Pendientes de Liquidación o Pago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</si>
  <si>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</si>
  <si>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</si>
  <si>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</si>
  <si>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</si>
  <si>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</si>
  <si>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</si>
  <si>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</si>
  <si>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</si>
  <si>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</si>
  <si>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</si>
  <si>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</si>
  <si>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</si>
  <si>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</si>
  <si>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</si>
  <si>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</si>
  <si>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</si>
  <si>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</si>
  <si>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</si>
  <si>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</si>
  <si>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</si>
  <si>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</si>
  <si>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Transferencias del Fondo Mexicano del Petróleo para la Estabilización y el Desarrollo</t>
  </si>
  <si>
    <t>OTROS INGRESOS Y BENEFICIOS</t>
  </si>
  <si>
    <t>Intereses Ganados de Títulos, Valores y demás Instrumentos Financieros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</si>
  <si>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</si>
  <si>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</si>
  <si>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</si>
  <si>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</si>
  <si>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</si>
  <si>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</si>
  <si>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Bonificaciones y Descuentos Obtenidos</t>
  </si>
  <si>
    <t>Diferencias por Tipo de Cambio a Favor</t>
  </si>
  <si>
    <t>Diferencias de Cotizaciones a Favor en Valores Negociables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</si>
  <si>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</si>
  <si>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</si>
  <si>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</si>
  <si>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</si>
  <si>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</si>
  <si>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</si>
  <si>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</si>
  <si>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</si>
  <si>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</si>
  <si>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</si>
  <si>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</si>
  <si>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</si>
  <si>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</si>
  <si>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</si>
  <si>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</si>
  <si>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</si>
  <si>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</si>
  <si>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</si>
  <si>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</si>
  <si>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</si>
  <si>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</si>
  <si>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</si>
  <si>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</si>
  <si>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</si>
  <si>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</si>
  <si>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</si>
  <si>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</si>
  <si>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</si>
  <si>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</si>
  <si>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</si>
  <si>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</si>
  <si>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</si>
  <si>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</si>
  <si>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</si>
  <si>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</si>
  <si>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</si>
  <si>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</si>
  <si>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</si>
  <si>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</si>
  <si>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</si>
  <si>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</si>
  <si>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</si>
  <si>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</si>
  <si>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</si>
  <si>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</si>
  <si>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</si>
  <si>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</si>
  <si>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</si>
  <si>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</si>
  <si>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</si>
  <si>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</si>
  <si>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</si>
  <si>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</si>
  <si>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</si>
  <si>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</si>
  <si>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</si>
  <si>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</si>
  <si>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</si>
  <si>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</si>
  <si>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</si>
  <si>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</si>
  <si>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</si>
  <si>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</si>
  <si>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</si>
  <si>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</si>
  <si>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</si>
  <si>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</si>
  <si>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</si>
  <si>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</si>
  <si>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</si>
  <si>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</si>
  <si>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</si>
  <si>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</si>
  <si>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</si>
  <si>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</si>
  <si>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</si>
  <si>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</si>
  <si>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</si>
  <si>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</si>
  <si>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</si>
  <si>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</si>
  <si>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</si>
  <si>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</si>
  <si>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</si>
  <si>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</si>
  <si>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</si>
  <si>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</si>
  <si>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</si>
  <si>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</si>
  <si>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</si>
  <si>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</si>
  <si>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</si>
  <si>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</si>
  <si>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</si>
  <si>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</si>
  <si>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</si>
  <si>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</si>
  <si>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</si>
  <si>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</si>
  <si>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</si>
  <si>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</si>
  <si>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</si>
  <si>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</si>
  <si>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</si>
  <si>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</si>
  <si>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</si>
  <si>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</si>
  <si>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</si>
  <si>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</si>
  <si>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</si>
  <si>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</si>
  <si>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</si>
  <si>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</si>
  <si>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</si>
  <si>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</si>
  <si>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</si>
  <si>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</si>
  <si>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</si>
  <si>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</si>
  <si>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</si>
  <si>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</si>
  <si>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</si>
  <si>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</si>
  <si>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</si>
  <si>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</si>
  <si>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</si>
  <si>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</si>
  <si>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</si>
  <si>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</si>
  <si>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</si>
  <si>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</si>
  <si>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</si>
  <si>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</si>
  <si>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</si>
  <si>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</si>
  <si>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</si>
  <si>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</si>
  <si>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</si>
  <si>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</si>
  <si>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</si>
  <si>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</si>
  <si>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</si>
  <si>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</si>
  <si>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</si>
  <si>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</si>
  <si>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</si>
  <si>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</si>
  <si>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</si>
  <si>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</si>
  <si>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</si>
  <si>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</si>
  <si>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</si>
  <si>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</si>
  <si>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</si>
  <si>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</si>
  <si>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</si>
  <si>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</si>
  <si>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</si>
  <si>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</si>
  <si>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</si>
  <si>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</si>
  <si>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</si>
  <si>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</si>
  <si>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</si>
  <si>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</si>
  <si>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Software</t>
  </si>
  <si>
    <t>Patentes, Marcas y Derechos</t>
  </si>
  <si>
    <t>Concesiones y Franquicias</t>
  </si>
  <si>
    <t>Licencias</t>
  </si>
  <si>
    <t>Otros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</si>
  <si>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</si>
  <si>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</si>
  <si>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</si>
  <si>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</si>
  <si>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</si>
  <si>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</si>
  <si>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</si>
  <si>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Estimaciones para Cuentas Incobrables por Derechos a Recibir Efectivo o Equivalentes</t>
  </si>
  <si>
    <t>Estimación por Deterioro de Inventarios</t>
  </si>
  <si>
    <t>ESF-11 OTROS ACTIVOS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</si>
  <si>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</si>
  <si>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</si>
  <si>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</si>
  <si>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</si>
  <si>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</si>
  <si>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</si>
  <si>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</si>
  <si>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</si>
  <si>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</si>
  <si>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</si>
  <si>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</si>
  <si>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</si>
  <si>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</si>
  <si>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</si>
  <si>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</si>
  <si>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</si>
  <si>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</si>
  <si>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</si>
  <si>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</si>
  <si>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</si>
  <si>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</si>
  <si>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</si>
  <si>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</si>
  <si>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</si>
  <si>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</si>
  <si>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</si>
  <si>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</si>
  <si>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</si>
  <si>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</si>
  <si>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</si>
  <si>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</si>
  <si>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</si>
  <si>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</si>
  <si>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</si>
  <si>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</si>
  <si>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</si>
  <si>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</si>
  <si>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Ingresos Cobrados por Adelantado a Corto Plazo</t>
  </si>
  <si>
    <t>Intereses Cobrados por Adelantado a Corto Plazo</t>
  </si>
  <si>
    <t>Otros Pasivos Diferidos a Corto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</si>
  <si>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</si>
  <si>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</si>
  <si>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</si>
  <si>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</si>
  <si>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Provisión para Demandas y Juicios a Corto Plazo</t>
  </si>
  <si>
    <t>Provisión para contingencias a Corto Plazo</t>
  </si>
  <si>
    <t>Otras Provisiones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</si>
  <si>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</si>
  <si>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</si>
  <si>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</si>
  <si>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</si>
  <si>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</si>
  <si>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</si>
  <si>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</si>
  <si>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</si>
  <si>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</si>
  <si>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</si>
  <si>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VHP-02 PATRIMONIO GENERADO</t>
  </si>
  <si>
    <t>Procedencia</t>
  </si>
  <si>
    <t>Resultado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</si>
  <si>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</si>
  <si>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</si>
  <si>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</si>
  <si>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</si>
  <si>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</si>
  <si>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</si>
  <si>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</si>
  <si>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</si>
  <si>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</si>
  <si>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</si>
  <si>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</si>
  <si>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</si>
  <si>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</si>
  <si>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</si>
  <si>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</si>
  <si>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</si>
  <si>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</si>
  <si>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</si>
  <si>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</si>
  <si>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</si>
  <si>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</si>
  <si>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</si>
  <si>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</si>
  <si>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</si>
  <si>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</si>
  <si>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</si>
  <si>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</si>
  <si>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</si>
  <si>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</si>
  <si>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</si>
  <si>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</si>
  <si>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</si>
  <si>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</si>
  <si>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</si>
  <si>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</si>
  <si>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</si>
  <si>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</si>
  <si>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</si>
  <si>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</si>
  <si>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</si>
  <si>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</si>
  <si>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</si>
  <si>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</si>
  <si>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</si>
  <si>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</si>
  <si>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</si>
  <si>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</si>
  <si>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</si>
  <si>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</si>
  <si>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</si>
  <si>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</si>
  <si>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</si>
  <si>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</si>
  <si>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</si>
  <si>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</si>
  <si>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</si>
  <si>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</si>
  <si>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</si>
  <si>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</si>
  <si>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</si>
  <si>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</si>
  <si>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</si>
  <si>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</si>
  <si>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</si>
  <si>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</si>
  <si>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</si>
  <si>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</si>
  <si>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</si>
  <si>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</si>
  <si>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</si>
  <si>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</si>
  <si>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</si>
  <si>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</si>
  <si>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</si>
  <si>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</si>
  <si>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</si>
  <si>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</si>
  <si>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</si>
  <si>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</si>
  <si>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</si>
  <si>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</si>
  <si>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</si>
  <si>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</si>
  <si>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</si>
  <si>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</si>
  <si>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</si>
  <si>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</si>
  <si>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</si>
  <si>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</si>
  <si>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</si>
  <si>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</si>
  <si>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</si>
  <si>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</si>
  <si>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</si>
  <si>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</si>
  <si>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</si>
  <si>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</si>
  <si>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</si>
  <si>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</si>
  <si>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</si>
  <si>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</si>
  <si>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</si>
  <si>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</si>
  <si>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3.7</t>
  </si>
  <si>
    <t>Otros Gastos Contables No Presupuestarios</t>
  </si>
  <si>
    <t>4. Total de Gastos Contables</t>
  </si>
  <si>
    <t>Notas de Memoria</t>
  </si>
  <si>
    <t>Cargos del Período</t>
  </si>
  <si>
    <t>Abonos del Período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</si>
  <si>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</si>
  <si>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</si>
  <si>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</si>
  <si>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</si>
  <si>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</si>
  <si>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</si>
  <si>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</si>
  <si>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</si>
  <si>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</si>
  <si>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</si>
  <si>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</si>
  <si>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</si>
  <si>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</si>
  <si>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</si>
  <si>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</si>
  <si>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</si>
  <si>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</si>
  <si>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</si>
  <si>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</si>
  <si>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</si>
  <si>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</si>
  <si>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</si>
  <si>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</si>
  <si>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</si>
  <si>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</si>
  <si>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</si>
  <si>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</si>
  <si>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</si>
  <si>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</si>
  <si>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</si>
  <si>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</si>
  <si>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</si>
  <si>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</si>
  <si>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</si>
  <si>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</si>
  <si>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</si>
  <si>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</si>
  <si>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</si>
  <si>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</si>
  <si>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</si>
  <si>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</si>
  <si>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</si>
  <si>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</si>
  <si>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</si>
  <si>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</si>
  <si>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DE SALUD PÚBLICA DEL ESTADO DE GUANAJUATO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</si>
</sst>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#,##0_ ;[Red]\-#,##0\ "/>
    <numFmt numFmtId="166" formatCode="_-* #,##0_-;\-* #,##0_-;_-* &quot;-&quot;??_-;_-@_-"/>
  </numFmts>
  <fonts count="2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u/>
      <sz val="8"/>
      <color theme="1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u/>
      <sz val="11"/>
      <color theme="10"/>
      <name val="Calibri"/>
      <family val="2"/>
      <scheme val="minor"/>
    </font>
    <font>
      <u/>
      <sz val="7"/>
      <color theme="10"/>
      <name val="Arial"/>
      <family val="2"/>
    </font>
    <font>
      <sz val="11"/>
      <name val="Calibri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" fillId="0" borderId="0"/>
    <xf numFmtId="0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</cellStyleXfs>
  <cellXfs count="41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left" vertical="top" wrapText="1" indent="1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3" fillId="0" borderId="8" xfId="1" applyFont="1" applyFill="1" applyBorder="1" applyAlignment="1" applyProtection="1">
      <alignment horizontal="left" vertical="top" wrapText="1" indent="2"/>
      <protection locked="0"/>
    </xf>
    <xf numFmtId="3" fontId="3" fillId="0" borderId="9" xfId="2" applyNumberFormat="1" applyFont="1" applyFill="1" applyBorder="1" applyAlignment="1" applyProtection="1">
      <alignment vertical="top" wrapText="1"/>
      <protection locked="0"/>
    </xf>
    <xf numFmtId="3" fontId="3" fillId="0" borderId="10" xfId="2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 applyProtection="1">
      <alignment horizontal="left" vertical="top" wrapText="1" indent="3"/>
      <protection locked="0"/>
    </xf>
    <xf numFmtId="3" fontId="4" fillId="0" borderId="9" xfId="1" applyNumberFormat="1" applyFont="1" applyFill="1" applyBorder="1" applyAlignment="1" applyProtection="1">
      <alignment horizontal="right"/>
      <protection locked="0"/>
    </xf>
    <xf numFmtId="3" fontId="4" fillId="0" borderId="10" xfId="1" applyNumberFormat="1" applyFont="1" applyFill="1" applyBorder="1" applyAlignment="1" applyProtection="1">
      <alignment horizontal="right"/>
      <protection locked="0"/>
    </xf>
    <xf numFmtId="4" fontId="4" fillId="0" borderId="9" xfId="1" applyNumberFormat="1" applyFont="1" applyFill="1" applyBorder="1" applyAlignment="1" applyProtection="1">
      <alignment horizontal="right"/>
      <protection locked="0"/>
    </xf>
    <xf numFmtId="4" fontId="4" fillId="0" borderId="10" xfId="1" applyNumberFormat="1" applyFont="1" applyFill="1" applyBorder="1" applyAlignment="1" applyProtection="1">
      <alignment horizontal="right"/>
      <protection locked="0"/>
    </xf>
    <xf numFmtId="3" fontId="3" fillId="0" borderId="11" xfId="2" applyNumberFormat="1" applyFont="1" applyFill="1" applyBorder="1" applyAlignment="1" applyProtection="1">
      <alignment vertical="top" wrapText="1"/>
      <protection locked="0"/>
    </xf>
    <xf numFmtId="3" fontId="3" fillId="0" borderId="9" xfId="3" applyNumberFormat="1" applyFont="1" applyFill="1" applyBorder="1" applyAlignment="1" applyProtection="1">
      <alignment vertical="top" wrapText="1"/>
      <protection locked="0"/>
    </xf>
    <xf numFmtId="3" fontId="3" fillId="0" borderId="10" xfId="3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 applyProtection="1">
      <alignment horizontal="left" vertical="top" wrapText="1"/>
      <protection locked="0"/>
    </xf>
    <xf numFmtId="3" fontId="4" fillId="0" borderId="9" xfId="1" applyNumberFormat="1" applyFont="1" applyFill="1" applyBorder="1" applyAlignment="1" applyProtection="1">
      <protection locked="0"/>
    </xf>
    <xf numFmtId="3" fontId="4" fillId="0" borderId="10" xfId="1" applyNumberFormat="1" applyFont="1" applyFill="1" applyBorder="1" applyAlignment="1" applyProtection="1">
      <protection locked="0"/>
    </xf>
    <xf numFmtId="0" fontId="3" fillId="0" borderId="8" xfId="1" applyFont="1" applyFill="1" applyBorder="1" applyAlignment="1" applyProtection="1">
      <alignment horizontal="left" vertical="top" wrapText="1" indent="1"/>
      <protection locked="0"/>
    </xf>
    <xf numFmtId="3" fontId="3" fillId="0" borderId="10" xfId="1" applyNumberFormat="1" applyFont="1" applyFill="1" applyBorder="1" applyAlignment="1" applyProtection="1">
      <alignment vertical="top"/>
      <protection locked="0"/>
    </xf>
    <xf numFmtId="0" fontId="3" fillId="0" borderId="8" xfId="1" applyFont="1" applyFill="1" applyBorder="1" applyAlignment="1" applyProtection="1">
      <alignment horizontal="left" vertical="top" wrapText="1"/>
      <protection locked="0"/>
    </xf>
    <xf numFmtId="3" fontId="3" fillId="0" borderId="9" xfId="2" applyNumberFormat="1" applyFont="1" applyFill="1" applyBorder="1" applyAlignment="1" applyProtection="1">
      <alignment vertical="top"/>
      <protection locked="0"/>
    </xf>
    <xf numFmtId="3" fontId="3" fillId="0" borderId="9" xfId="1" applyNumberFormat="1" applyFont="1" applyFill="1" applyBorder="1" applyAlignment="1" applyProtection="1">
      <alignment horizontal="center" vertical="center"/>
      <protection locked="0"/>
    </xf>
    <xf numFmtId="3" fontId="3" fillId="0" borderId="10" xfId="1" applyNumberFormat="1" applyFont="1" applyFill="1" applyBorder="1" applyAlignment="1" applyProtection="1">
      <alignment horizontal="center" vertical="center"/>
      <protection locked="0"/>
    </xf>
    <xf numFmtId="3" fontId="4" fillId="0" borderId="9" xfId="1" applyNumberFormat="1" applyFont="1" applyFill="1" applyBorder="1" applyAlignment="1" applyProtection="1">
      <alignment horizontal="center" vertical="center"/>
      <protection locked="0"/>
    </xf>
    <xf numFmtId="3" fontId="4" fillId="0" borderId="10" xfId="1" applyNumberFormat="1" applyFont="1" applyFill="1" applyBorder="1" applyAlignment="1" applyProtection="1">
      <alignment horizontal="center" vertical="center"/>
      <protection locked="0"/>
    </xf>
    <xf numFmtId="3" fontId="4" fillId="0" borderId="9" xfId="1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>
      <protection locked="0"/>
    </xf>
    <xf numFmtId="0" fontId="3" fillId="0" borderId="12" xfId="1" applyNumberFormat="1" applyFont="1" applyFill="1" applyBorder="1" applyAlignment="1" applyProtection="1">
      <alignment horizontal="right" vertical="top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3" fontId="4" fillId="0" borderId="14" xfId="1" applyNumberFormat="1" applyFont="1" applyFill="1" applyBorder="1" applyAlignment="1" applyProtection="1">
      <alignment vertical="top"/>
      <protection locked="0"/>
    </xf>
    <xf numFmtId="0" fontId="2" fillId="0" borderId="15" xfId="1" applyBorder="1" applyAlignment="1" applyProtection="1">
      <alignment horizontal="left" vertical="top" wrapText="1"/>
      <protection locked="0"/>
    </xf>
    <xf numFmtId="0" fontId="2" fillId="0" borderId="0" xfId="1" applyBorder="1" applyAlignment="1" applyProtection="1">
      <alignment horizontal="left" vertical="top" wrapText="1"/>
      <protection locked="0"/>
    </xf>
    <xf numFmtId="0" fontId="4" fillId="0" borderId="0" xfId="1" applyNumberFormat="1" applyFont="1" applyFill="1" applyBorder="1" applyAlignment="1" applyProtection="1">
      <alignment horizontal="right" vertical="top"/>
      <protection locked="0"/>
    </xf>
    <xf numFmtId="3" fontId="4" fillId="0" borderId="0" xfId="2" applyNumberFormat="1" applyFont="1" applyFill="1" applyBorder="1" applyAlignment="1" applyProtection="1">
      <alignment vertical="top" wrapText="1"/>
      <protection locked="0"/>
    </xf>
    <xf numFmtId="0" fontId="2" fillId="0" borderId="0" xfId="1" applyNumberFormat="1" applyFont="1" applyFill="1" applyBorder="1" applyAlignment="1" applyProtection="1">
      <alignment horizontal="right" vertical="top"/>
      <protection locked="0"/>
    </xf>
    <xf numFmtId="0" fontId="3" fillId="2" borderId="18" xfId="1" applyFont="1" applyFill="1" applyBorder="1" applyAlignment="1" applyProtection="1">
      <alignment horizontal="center" vertical="center" wrapText="1"/>
      <protection locked="0"/>
    </xf>
    <xf numFmtId="0" fontId="3" fillId="2" borderId="15" xfId="1" applyFont="1" applyFill="1" applyBorder="1" applyAlignment="1" applyProtection="1">
      <alignment horizontal="center" vertical="center" wrapText="1"/>
      <protection locked="0"/>
    </xf>
    <xf numFmtId="0" fontId="3" fillId="2" borderId="19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20" xfId="1" applyFont="1" applyFill="1" applyBorder="1" applyAlignment="1" applyProtection="1">
      <alignment horizontal="center" vertical="center" wrapText="1"/>
      <protection locked="0"/>
    </xf>
    <xf numFmtId="0" fontId="3" fillId="2" borderId="21" xfId="1" applyFont="1" applyFill="1" applyBorder="1" applyAlignment="1" applyProtection="1">
      <alignment horizontal="center" vertical="center" wrapText="1"/>
      <protection locked="0"/>
    </xf>
    <xf numFmtId="0" fontId="3" fillId="2" borderId="22" xfId="1" applyFont="1" applyFill="1" applyBorder="1" applyAlignment="1" applyProtection="1">
      <alignment horizontal="center" vertical="center" wrapText="1"/>
      <protection locked="0"/>
    </xf>
    <xf numFmtId="0" fontId="7" fillId="0" borderId="6" xfId="1" applyFont="1" applyFill="1" applyBorder="1" applyAlignment="1" applyProtection="1">
      <alignment horizontal="left" vertical="center" wrapText="1" indent="4"/>
      <protection locked="0"/>
    </xf>
    <xf numFmtId="0" fontId="3" fillId="0" borderId="6" xfId="1" applyFont="1" applyFill="1" applyBorder="1" applyAlignment="1" applyProtection="1">
      <alignment horizontal="left" vertical="top" wrapText="1" indent="1"/>
      <protection locked="0"/>
    </xf>
    <xf numFmtId="0" fontId="7" fillId="0" borderId="7" xfId="1" applyFont="1" applyFill="1" applyBorder="1" applyAlignment="1" applyProtection="1">
      <alignment horizontal="left" vertical="center" wrapText="1" indent="4"/>
      <protection locked="0"/>
    </xf>
    <xf numFmtId="0" fontId="3" fillId="0" borderId="0" xfId="1" applyFont="1" applyAlignment="1" applyProtection="1">
      <alignment vertical="top"/>
      <protection locked="0"/>
    </xf>
    <xf numFmtId="4" fontId="3" fillId="0" borderId="9" xfId="3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 applyProtection="1">
      <alignment horizontal="left" vertical="top" wrapText="1" indent="2"/>
      <protection locked="0"/>
    </xf>
    <xf numFmtId="3" fontId="4" fillId="0" borderId="10" xfId="4" applyNumberFormat="1" applyFont="1" applyFill="1" applyBorder="1" applyAlignment="1" applyProtection="1">
      <alignment vertical="top" wrapText="1"/>
      <protection locked="0"/>
    </xf>
    <xf numFmtId="3" fontId="4" fillId="0" borderId="9" xfId="3" applyNumberFormat="1" applyFont="1" applyFill="1" applyBorder="1" applyAlignment="1" applyProtection="1">
      <alignment horizontal="right" vertical="top" wrapText="1"/>
      <protection locked="0"/>
    </xf>
    <xf numFmtId="0" fontId="4" fillId="0" borderId="9" xfId="1" applyFont="1" applyFill="1" applyBorder="1" applyAlignment="1" applyProtection="1">
      <alignment horizontal="left" vertical="top" wrapText="1" indent="3"/>
      <protection locked="0"/>
    </xf>
    <xf numFmtId="3" fontId="4" fillId="0" borderId="10" xfId="1" applyNumberFormat="1" applyFont="1" applyFill="1" applyBorder="1" applyAlignment="1" applyProtection="1">
      <alignment horizontal="right" vertical="top"/>
      <protection locked="0"/>
    </xf>
    <xf numFmtId="3" fontId="4" fillId="0" borderId="9" xfId="5" applyNumberFormat="1" applyFont="1" applyFill="1" applyBorder="1" applyAlignment="1" applyProtection="1">
      <alignment vertical="top" wrapText="1"/>
      <protection locked="0"/>
    </xf>
    <xf numFmtId="0" fontId="4" fillId="0" borderId="9" xfId="1" applyFont="1" applyFill="1" applyBorder="1" applyAlignment="1" applyProtection="1">
      <alignment horizontal="left" vertical="top" wrapText="1"/>
      <protection locked="0"/>
    </xf>
    <xf numFmtId="3" fontId="3" fillId="0" borderId="10" xfId="4" applyNumberFormat="1" applyFont="1" applyFill="1" applyBorder="1" applyAlignment="1" applyProtection="1">
      <alignment vertical="top" wrapText="1"/>
      <protection locked="0"/>
    </xf>
    <xf numFmtId="3" fontId="4" fillId="0" borderId="9" xfId="3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 applyProtection="1">
      <alignment horizontal="left" vertical="top" wrapText="1"/>
      <protection locked="0"/>
    </xf>
    <xf numFmtId="3" fontId="4" fillId="0" borderId="9" xfId="4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0" fontId="8" fillId="0" borderId="9" xfId="1" applyFont="1" applyFill="1" applyBorder="1" applyAlignment="1" applyProtection="1">
      <alignment horizontal="left" vertical="top" wrapText="1" indent="2"/>
      <protection locked="0"/>
    </xf>
    <xf numFmtId="3" fontId="4" fillId="0" borderId="9" xfId="0" applyNumberFormat="1" applyFont="1" applyBorder="1"/>
    <xf numFmtId="0" fontId="3" fillId="0" borderId="9" xfId="1" applyFont="1" applyFill="1" applyBorder="1" applyAlignment="1" applyProtection="1">
      <alignment horizontal="left" vertical="top" wrapText="1" indent="1"/>
      <protection locked="0"/>
    </xf>
    <xf numFmtId="0" fontId="4" fillId="0" borderId="8" xfId="1" applyFont="1" applyBorder="1" applyAlignment="1" applyProtection="1">
      <alignment vertical="top" wrapText="1"/>
      <protection locked="0"/>
    </xf>
    <xf numFmtId="3" fontId="4" fillId="0" borderId="9" xfId="1" applyNumberFormat="1" applyFont="1" applyBorder="1" applyAlignment="1" applyProtection="1">
      <alignment vertical="top" wrapText="1"/>
      <protection locked="0"/>
    </xf>
    <xf numFmtId="3" fontId="4" fillId="0" borderId="9" xfId="1" applyNumberFormat="1" applyFont="1" applyBorder="1" applyAlignment="1" applyProtection="1">
      <alignment vertical="top"/>
      <protection locked="0"/>
    </xf>
    <xf numFmtId="0" fontId="4" fillId="0" borderId="8" xfId="1" applyFont="1" applyFill="1" applyBorder="1" applyAlignment="1" applyProtection="1">
      <alignment vertical="top"/>
      <protection locked="0"/>
    </xf>
    <xf numFmtId="0" fontId="2" fillId="0" borderId="8" xfId="1" applyFont="1" applyFill="1" applyBorder="1" applyAlignment="1" applyProtection="1">
      <alignment vertical="top"/>
      <protection locked="0"/>
    </xf>
    <xf numFmtId="3" fontId="4" fillId="0" borderId="0" xfId="1" applyNumberFormat="1" applyFont="1" applyAlignment="1" applyProtection="1">
      <alignment vertical="top"/>
      <protection locked="0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3" fontId="4" fillId="0" borderId="9" xfId="1" applyNumberFormat="1" applyFont="1" applyFill="1" applyBorder="1" applyAlignment="1" applyProtection="1">
      <alignment vertical="top"/>
      <protection locked="0"/>
    </xf>
    <xf numFmtId="0" fontId="2" fillId="0" borderId="8" xfId="1" applyFont="1" applyBorder="1" applyAlignment="1" applyProtection="1">
      <alignment vertical="top" wrapText="1"/>
      <protection locked="0"/>
    </xf>
    <xf numFmtId="0" fontId="4" fillId="0" borderId="12" xfId="1" applyFont="1" applyBorder="1" applyAlignment="1" applyProtection="1">
      <alignment vertical="top" wrapText="1"/>
      <protection locked="0"/>
    </xf>
    <xf numFmtId="3" fontId="4" fillId="0" borderId="13" xfId="1" applyNumberFormat="1" applyFont="1" applyBorder="1" applyAlignment="1" applyProtection="1">
      <alignment vertical="top" wrapText="1"/>
      <protection locked="0"/>
    </xf>
    <xf numFmtId="3" fontId="4" fillId="0" borderId="13" xfId="1" applyNumberFormat="1" applyFont="1" applyBorder="1" applyAlignment="1" applyProtection="1">
      <alignment vertical="top"/>
      <protection locked="0"/>
    </xf>
    <xf numFmtId="4" fontId="4" fillId="0" borderId="13" xfId="1" applyNumberFormat="1" applyFont="1" applyBorder="1" applyAlignment="1" applyProtection="1">
      <alignment vertical="top"/>
      <protection locked="0"/>
    </xf>
    <xf numFmtId="3" fontId="4" fillId="0" borderId="14" xfId="1" applyNumberFormat="1" applyFont="1" applyBorder="1" applyAlignment="1" applyProtection="1">
      <alignment vertical="top"/>
      <protection locked="0"/>
    </xf>
    <xf numFmtId="0" fontId="4" fillId="0" borderId="0" xfId="1" applyFont="1" applyBorder="1" applyAlignment="1" applyProtection="1">
      <alignment vertical="top" wrapText="1"/>
      <protection locked="0"/>
    </xf>
    <xf numFmtId="3" fontId="4" fillId="0" borderId="0" xfId="1" applyNumberFormat="1" applyFont="1" applyBorder="1" applyAlignment="1" applyProtection="1">
      <alignment vertical="top" wrapText="1"/>
      <protection locked="0"/>
    </xf>
    <xf numFmtId="3" fontId="4" fillId="0" borderId="0" xfId="1" applyNumberFormat="1" applyFont="1" applyBorder="1" applyAlignment="1" applyProtection="1">
      <alignment vertical="top"/>
      <protection locked="0"/>
    </xf>
    <xf numFmtId="4" fontId="4" fillId="0" borderId="0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3" fillId="2" borderId="4" xfId="1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164" fontId="3" fillId="2" borderId="3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top" wrapText="1"/>
      <protection locked="0"/>
    </xf>
    <xf numFmtId="0" fontId="3" fillId="0" borderId="5" xfId="1" applyFont="1" applyFill="1" applyBorder="1" applyAlignment="1">
      <alignment horizontal="center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top" wrapText="1" indent="1"/>
    </xf>
    <xf numFmtId="3" fontId="3" fillId="4" borderId="9" xfId="1" applyNumberFormat="1" applyFont="1" applyFill="1" applyBorder="1" applyProtection="1"/>
    <xf numFmtId="3" fontId="3" fillId="4" borderId="9" xfId="1" applyNumberFormat="1" applyFont="1" applyFill="1" applyBorder="1" applyProtection="1">
      <protection locked="0"/>
    </xf>
    <xf numFmtId="3" fontId="3" fillId="0" borderId="10" xfId="1" applyNumberFormat="1" applyFont="1" applyFill="1" applyBorder="1" applyProtection="1">
      <protection locked="0"/>
    </xf>
    <xf numFmtId="0" fontId="4" fillId="0" borderId="8" xfId="1" applyFont="1" applyBorder="1" applyAlignment="1">
      <alignment horizontal="left" vertical="top" wrapText="1" indent="2"/>
    </xf>
    <xf numFmtId="3" fontId="4" fillId="0" borderId="9" xfId="1" applyNumberFormat="1" applyFont="1" applyBorder="1" applyProtection="1">
      <protection locked="0"/>
    </xf>
    <xf numFmtId="3" fontId="4" fillId="4" borderId="9" xfId="1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/>
    <xf numFmtId="3" fontId="4" fillId="0" borderId="0" xfId="1" applyNumberFormat="1" applyFont="1" applyFill="1" applyBorder="1" applyAlignment="1" applyProtection="1">
      <alignment vertical="top"/>
      <protection locked="0"/>
    </xf>
    <xf numFmtId="0" fontId="4" fillId="0" borderId="8" xfId="1" applyFont="1" applyBorder="1" applyAlignment="1">
      <alignment horizontal="left" vertical="top" wrapText="1" indent="1"/>
    </xf>
    <xf numFmtId="3" fontId="4" fillId="0" borderId="0" xfId="1" applyNumberFormat="1" applyFont="1" applyFill="1" applyBorder="1" applyProtection="1">
      <protection locked="0"/>
    </xf>
    <xf numFmtId="3" fontId="4" fillId="4" borderId="9" xfId="1" applyNumberFormat="1" applyFont="1" applyFill="1" applyBorder="1" applyAlignment="1" applyProtection="1">
      <alignment horizontal="right"/>
      <protection locked="0"/>
    </xf>
    <xf numFmtId="3" fontId="3" fillId="0" borderId="9" xfId="1" applyNumberFormat="1" applyFont="1" applyFill="1" applyBorder="1" applyProtection="1"/>
    <xf numFmtId="0" fontId="3" fillId="0" borderId="8" xfId="1" applyFont="1" applyBorder="1" applyAlignment="1">
      <alignment vertical="top" wrapText="1"/>
    </xf>
    <xf numFmtId="3" fontId="3" fillId="0" borderId="9" xfId="1" applyNumberFormat="1" applyFont="1" applyFill="1" applyBorder="1" applyProtection="1">
      <protection locked="0"/>
    </xf>
    <xf numFmtId="3" fontId="4" fillId="0" borderId="9" xfId="4" applyNumberFormat="1" applyFont="1" applyBorder="1" applyAlignment="1">
      <alignment horizontal="center" vertical="center" wrapText="1"/>
    </xf>
    <xf numFmtId="3" fontId="4" fillId="0" borderId="9" xfId="6" applyNumberFormat="1" applyFont="1" applyBorder="1" applyAlignment="1">
      <alignment horizontal="center" vertical="center" wrapText="1"/>
    </xf>
    <xf numFmtId="3" fontId="4" fillId="4" borderId="9" xfId="1" applyNumberFormat="1" applyFont="1" applyFill="1" applyBorder="1" applyAlignment="1" applyProtection="1">
      <alignment vertical="top"/>
      <protection locked="0"/>
    </xf>
    <xf numFmtId="0" fontId="3" fillId="0" borderId="12" xfId="1" applyFont="1" applyBorder="1" applyAlignment="1">
      <alignment horizontal="left" vertical="top" wrapText="1" indent="1"/>
    </xf>
    <xf numFmtId="3" fontId="3" fillId="0" borderId="13" xfId="1" applyNumberFormat="1" applyFont="1" applyFill="1" applyBorder="1" applyAlignment="1" applyProtection="1">
      <alignment vertical="center"/>
    </xf>
    <xf numFmtId="3" fontId="3" fillId="0" borderId="14" xfId="1" applyNumberFormat="1" applyFont="1" applyFill="1" applyBorder="1" applyProtection="1">
      <protection locked="0"/>
    </xf>
    <xf numFmtId="0" fontId="3" fillId="0" borderId="0" xfId="1" applyFont="1" applyBorder="1" applyAlignment="1">
      <alignment horizontal="left" vertical="top" wrapText="1" indent="1"/>
    </xf>
    <xf numFmtId="3" fontId="3" fillId="0" borderId="0" xfId="1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Protection="1">
      <protection locked="0"/>
    </xf>
    <xf numFmtId="0" fontId="2" fillId="0" borderId="0" xfId="1" applyAlignment="1" applyProtection="1">
      <alignment horizontal="left" vertical="top" indent="1"/>
      <protection locked="0"/>
    </xf>
    <xf numFmtId="4" fontId="4" fillId="0" borderId="0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5" xfId="1" applyFont="1" applyFill="1" applyBorder="1" applyAlignment="1">
      <alignment horizontal="left" vertical="top" wrapText="1" indent="1"/>
    </xf>
    <xf numFmtId="3" fontId="3" fillId="0" borderId="6" xfId="3" applyNumberFormat="1" applyFont="1" applyFill="1" applyBorder="1" applyAlignment="1" applyProtection="1">
      <alignment vertical="top" wrapText="1"/>
    </xf>
    <xf numFmtId="3" fontId="3" fillId="0" borderId="7" xfId="3" applyNumberFormat="1" applyFont="1" applyFill="1" applyBorder="1" applyAlignment="1" applyProtection="1">
      <alignment vertical="top" wrapText="1"/>
    </xf>
    <xf numFmtId="165" fontId="3" fillId="0" borderId="0" xfId="1" applyNumberFormat="1" applyFont="1" applyAlignment="1" applyProtection="1">
      <alignment vertical="top"/>
      <protection locked="0"/>
    </xf>
    <xf numFmtId="3" fontId="3" fillId="0" borderId="0" xfId="1" applyNumberFormat="1" applyFont="1" applyAlignment="1" applyProtection="1">
      <alignment vertical="top"/>
      <protection locked="0"/>
    </xf>
    <xf numFmtId="0" fontId="3" fillId="0" borderId="8" xfId="1" applyFont="1" applyFill="1" applyBorder="1" applyAlignment="1">
      <alignment horizontal="left" vertical="top" wrapText="1" indent="2"/>
    </xf>
    <xf numFmtId="3" fontId="3" fillId="0" borderId="9" xfId="3" applyNumberFormat="1" applyFont="1" applyFill="1" applyBorder="1" applyAlignment="1" applyProtection="1">
      <alignment vertical="top" wrapText="1"/>
    </xf>
    <xf numFmtId="3" fontId="3" fillId="0" borderId="10" xfId="3" applyNumberFormat="1" applyFont="1" applyFill="1" applyBorder="1" applyAlignment="1" applyProtection="1">
      <alignment vertical="top" wrapText="1"/>
    </xf>
    <xf numFmtId="0" fontId="4" fillId="0" borderId="8" xfId="1" applyFont="1" applyFill="1" applyBorder="1" applyAlignment="1">
      <alignment horizontal="left" vertical="top" wrapText="1" indent="3"/>
    </xf>
    <xf numFmtId="165" fontId="4" fillId="0" borderId="9" xfId="3" applyNumberFormat="1" applyFont="1" applyFill="1" applyBorder="1" applyAlignment="1" applyProtection="1">
      <alignment vertical="top" wrapText="1"/>
      <protection locked="0"/>
    </xf>
    <xf numFmtId="165" fontId="4" fillId="0" borderId="10" xfId="3" applyNumberFormat="1" applyFont="1" applyFill="1" applyBorder="1" applyAlignment="1" applyProtection="1">
      <alignment vertical="top" wrapText="1"/>
      <protection locked="0"/>
    </xf>
    <xf numFmtId="165" fontId="4" fillId="0" borderId="0" xfId="1" applyNumberFormat="1" applyFont="1" applyAlignment="1" applyProtection="1">
      <alignment vertical="top"/>
      <protection locked="0"/>
    </xf>
    <xf numFmtId="0" fontId="4" fillId="0" borderId="8" xfId="1" applyFont="1" applyFill="1" applyBorder="1" applyAlignment="1">
      <alignment horizontal="left" vertical="top" wrapText="1"/>
    </xf>
    <xf numFmtId="3" fontId="4" fillId="0" borderId="10" xfId="3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>
      <alignment vertical="top" wrapText="1"/>
    </xf>
    <xf numFmtId="0" fontId="3" fillId="0" borderId="8" xfId="1" applyFont="1" applyFill="1" applyBorder="1" applyAlignment="1">
      <alignment horizontal="left" vertical="top" wrapText="1" indent="1"/>
    </xf>
    <xf numFmtId="165" fontId="4" fillId="0" borderId="10" xfId="7" applyNumberFormat="1" applyFont="1" applyFill="1" applyBorder="1" applyAlignment="1" applyProtection="1">
      <alignment vertical="top" wrapText="1"/>
      <protection locked="0"/>
    </xf>
    <xf numFmtId="3" fontId="4" fillId="0" borderId="9" xfId="3" applyNumberFormat="1" applyFont="1" applyBorder="1" applyAlignment="1" applyProtection="1">
      <alignment vertical="top" wrapText="1"/>
      <protection locked="0"/>
    </xf>
    <xf numFmtId="3" fontId="4" fillId="0" borderId="10" xfId="3" applyNumberFormat="1" applyFont="1" applyBorder="1" applyAlignment="1" applyProtection="1">
      <alignment vertical="top" wrapText="1"/>
      <protection locked="0"/>
    </xf>
    <xf numFmtId="0" fontId="4" fillId="0" borderId="12" xfId="1" applyFont="1" applyFill="1" applyBorder="1" applyAlignment="1">
      <alignment horizontal="left" vertical="center" wrapText="1"/>
    </xf>
    <xf numFmtId="3" fontId="4" fillId="0" borderId="13" xfId="4" applyNumberFormat="1" applyFont="1" applyFill="1" applyBorder="1" applyAlignment="1" applyProtection="1">
      <alignment vertical="top" wrapText="1"/>
      <protection locked="0"/>
    </xf>
    <xf numFmtId="3" fontId="4" fillId="0" borderId="14" xfId="4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center" wrapText="1"/>
    </xf>
    <xf numFmtId="3" fontId="4" fillId="0" borderId="0" xfId="4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Border="1" applyAlignment="1">
      <alignment horizontal="left" vertical="center" wrapText="1"/>
    </xf>
    <xf numFmtId="166" fontId="4" fillId="0" borderId="0" xfId="8" applyNumberFormat="1" applyFont="1" applyAlignment="1" applyProtection="1">
      <alignment vertical="top" wrapText="1"/>
      <protection locked="0"/>
    </xf>
    <xf numFmtId="0" fontId="4" fillId="0" borderId="0" xfId="1" applyFont="1" applyFill="1" applyBorder="1" applyProtection="1">
      <protection locked="0"/>
    </xf>
    <xf numFmtId="0" fontId="3" fillId="2" borderId="18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4" fontId="3" fillId="0" borderId="6" xfId="1" applyNumberFormat="1" applyFont="1" applyFill="1" applyBorder="1" applyAlignment="1" applyProtection="1">
      <alignment horizontal="center" vertical="top" wrapText="1"/>
      <protection locked="0"/>
    </xf>
    <xf numFmtId="4" fontId="3" fillId="0" borderId="7" xfId="1" applyNumberFormat="1" applyFont="1" applyFill="1" applyBorder="1" applyAlignment="1" applyProtection="1">
      <alignment horizontal="center" vertical="top" wrapText="1"/>
      <protection locked="0"/>
    </xf>
    <xf numFmtId="3" fontId="3" fillId="0" borderId="9" xfId="1" applyNumberFormat="1" applyFont="1" applyFill="1" applyBorder="1" applyAlignment="1" applyProtection="1">
      <alignment vertical="top" wrapText="1"/>
      <protection locked="0"/>
    </xf>
    <xf numFmtId="3" fontId="3" fillId="0" borderId="10" xfId="1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Fill="1" applyBorder="1" applyAlignment="1">
      <alignment vertical="top" wrapText="1"/>
    </xf>
    <xf numFmtId="3" fontId="4" fillId="0" borderId="9" xfId="1" applyNumberFormat="1" applyFont="1" applyFill="1" applyBorder="1" applyAlignment="1" applyProtection="1">
      <alignment horizontal="center" vertical="top" wrapText="1"/>
      <protection locked="0"/>
    </xf>
    <xf numFmtId="0" fontId="4" fillId="0" borderId="12" xfId="1" applyFont="1" applyFill="1" applyBorder="1" applyAlignment="1">
      <alignment vertical="top" wrapText="1"/>
    </xf>
    <xf numFmtId="4" fontId="4" fillId="0" borderId="13" xfId="1" applyNumberFormat="1" applyFont="1" applyFill="1" applyBorder="1" applyAlignment="1">
      <alignment vertical="top" wrapText="1"/>
    </xf>
    <xf numFmtId="4" fontId="4" fillId="0" borderId="14" xfId="1" applyNumberFormat="1" applyFont="1" applyFill="1" applyBorder="1" applyAlignment="1">
      <alignment vertical="top"/>
    </xf>
    <xf numFmtId="0" fontId="2" fillId="0" borderId="0" xfId="1" applyFont="1" applyFill="1" applyBorder="1" applyAlignment="1" applyProtection="1">
      <alignment horizontal="left" wrapText="1"/>
      <protection locked="0"/>
    </xf>
    <xf numFmtId="4" fontId="4" fillId="0" borderId="0" xfId="1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top" indent="1"/>
    </xf>
    <xf numFmtId="3" fontId="3" fillId="0" borderId="6" xfId="1" applyNumberFormat="1" applyFont="1" applyFill="1" applyBorder="1" applyAlignment="1" applyProtection="1">
      <alignment vertical="top" wrapText="1"/>
      <protection locked="0"/>
    </xf>
    <xf numFmtId="3" fontId="3" fillId="0" borderId="7" xfId="1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Fill="1" applyBorder="1" applyAlignment="1">
      <alignment horizontal="left" vertical="top" indent="2"/>
    </xf>
    <xf numFmtId="0" fontId="4" fillId="0" borderId="8" xfId="1" applyFont="1" applyFill="1" applyBorder="1" applyAlignment="1">
      <alignment horizontal="left" vertical="top" indent="2"/>
    </xf>
    <xf numFmtId="3" fontId="4" fillId="0" borderId="9" xfId="1" applyNumberFormat="1" applyFont="1" applyFill="1" applyBorder="1" applyAlignment="1" applyProtection="1">
      <alignment wrapText="1"/>
      <protection locked="0"/>
    </xf>
    <xf numFmtId="3" fontId="4" fillId="0" borderId="10" xfId="1" applyNumberFormat="1" applyFont="1" applyFill="1" applyBorder="1" applyAlignment="1" applyProtection="1">
      <alignment wrapText="1"/>
      <protection locked="0"/>
    </xf>
    <xf numFmtId="0" fontId="4" fillId="0" borderId="12" xfId="1" applyFont="1" applyFill="1" applyBorder="1" applyAlignment="1">
      <alignment horizontal="left" vertical="top" indent="2"/>
    </xf>
    <xf numFmtId="3" fontId="4" fillId="0" borderId="13" xfId="1" applyNumberFormat="1" applyFont="1" applyFill="1" applyBorder="1" applyAlignment="1" applyProtection="1">
      <alignment vertical="top" wrapText="1"/>
      <protection locked="0"/>
    </xf>
    <xf numFmtId="3" fontId="4" fillId="0" borderId="14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3" fillId="2" borderId="20" xfId="1" applyFont="1" applyFill="1" applyBorder="1" applyAlignment="1">
      <alignment horizontal="center" vertical="center" wrapText="1"/>
    </xf>
    <xf numFmtId="4" fontId="3" fillId="2" borderId="21" xfId="1" applyNumberFormat="1" applyFont="1" applyFill="1" applyBorder="1" applyAlignment="1">
      <alignment horizontal="center" vertical="center" wrapText="1"/>
    </xf>
    <xf numFmtId="4" fontId="3" fillId="2" borderId="22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 applyProtection="1">
      <alignment horizontal="left" vertical="top" wrapText="1" inden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Protection="1">
      <protection locked="0"/>
    </xf>
    <xf numFmtId="0" fontId="3" fillId="0" borderId="8" xfId="1" applyFont="1" applyFill="1" applyBorder="1" applyAlignment="1" applyProtection="1">
      <alignment horizontal="center" vertical="top" wrapText="1"/>
    </xf>
    <xf numFmtId="4" fontId="4" fillId="0" borderId="9" xfId="1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Fill="1" applyBorder="1" applyAlignment="1" applyProtection="1">
      <alignment horizontal="left" vertical="top" wrapText="1" indent="2"/>
    </xf>
    <xf numFmtId="4" fontId="3" fillId="0" borderId="9" xfId="1" applyNumberFormat="1" applyFont="1" applyFill="1" applyBorder="1" applyAlignment="1" applyProtection="1">
      <alignment vertical="top" wrapText="1"/>
      <protection locked="0"/>
    </xf>
    <xf numFmtId="4" fontId="4" fillId="0" borderId="8" xfId="1" applyNumberFormat="1" applyFont="1" applyFill="1" applyBorder="1" applyAlignment="1" applyProtection="1">
      <alignment horizontal="left" vertical="top" wrapText="1" indent="3"/>
    </xf>
    <xf numFmtId="4" fontId="4" fillId="0" borderId="9" xfId="1" applyNumberFormat="1" applyFont="1" applyFill="1" applyBorder="1" applyAlignment="1" applyProtection="1">
      <alignment horizontal="center" vertical="top" wrapText="1"/>
      <protection locked="0"/>
    </xf>
    <xf numFmtId="4" fontId="4" fillId="0" borderId="8" xfId="1" applyNumberFormat="1" applyFont="1" applyFill="1" applyBorder="1" applyAlignment="1" applyProtection="1">
      <alignment horizontal="left" vertical="top" wrapText="1"/>
    </xf>
    <xf numFmtId="4" fontId="3" fillId="0" borderId="9" xfId="1" applyNumberFormat="1" applyFont="1" applyFill="1" applyBorder="1" applyAlignment="1" applyProtection="1">
      <alignment horizontal="center" vertical="top" wrapText="1"/>
      <protection locked="0"/>
    </xf>
    <xf numFmtId="0" fontId="3" fillId="0" borderId="8" xfId="1" applyFont="1" applyFill="1" applyBorder="1" applyAlignment="1" applyProtection="1">
      <alignment vertical="top" wrapText="1"/>
    </xf>
    <xf numFmtId="0" fontId="4" fillId="0" borderId="8" xfId="1" applyFont="1" applyFill="1" applyBorder="1" applyAlignment="1" applyProtection="1">
      <alignment vertical="top" wrapText="1"/>
    </xf>
    <xf numFmtId="0" fontId="3" fillId="0" borderId="8" xfId="1" applyFont="1" applyFill="1" applyBorder="1" applyAlignment="1" applyProtection="1">
      <alignment horizontal="left" vertical="top" wrapText="1"/>
    </xf>
    <xf numFmtId="3" fontId="4" fillId="0" borderId="10" xfId="1" applyNumberFormat="1" applyFont="1" applyFill="1" applyBorder="1" applyAlignment="1" applyProtection="1">
      <alignment horizontal="center" vertical="top" wrapText="1"/>
      <protection locked="0"/>
    </xf>
    <xf numFmtId="4" fontId="4" fillId="0" borderId="14" xfId="1" applyNumberFormat="1" applyFont="1" applyFill="1" applyBorder="1" applyAlignment="1">
      <alignment vertical="top" wrapText="1"/>
    </xf>
    <xf numFmtId="0" fontId="4" fillId="0" borderId="0" xfId="1" applyFont="1" applyFill="1" applyBorder="1" applyAlignment="1" applyProtection="1">
      <alignment horizontal="left" vertical="center" shrinkToFit="1"/>
      <protection locked="0"/>
    </xf>
    <xf numFmtId="0" fontId="2" fillId="0" borderId="0" xfId="1" applyFont="1" applyFill="1" applyBorder="1" applyAlignment="1" applyProtection="1">
      <alignment horizontal="left" vertical="top" wrapText="1"/>
      <protection locked="0"/>
    </xf>
    <xf numFmtId="4" fontId="4" fillId="0" borderId="0" xfId="1" applyNumberFormat="1" applyFont="1" applyFill="1" applyBorder="1" applyAlignment="1" applyProtection="1">
      <alignment vertical="top" wrapText="1"/>
      <protection locked="0"/>
    </xf>
    <xf numFmtId="0" fontId="3" fillId="2" borderId="25" xfId="1" applyFont="1" applyFill="1" applyBorder="1" applyAlignment="1" applyProtection="1">
      <alignment horizontal="center" vertical="center" wrapText="1"/>
      <protection locked="0"/>
    </xf>
    <xf numFmtId="0" fontId="3" fillId="2" borderId="26" xfId="1" applyFont="1" applyFill="1" applyBorder="1" applyAlignment="1" applyProtection="1">
      <alignment horizontal="center" vertical="center"/>
      <protection locked="0"/>
    </xf>
    <xf numFmtId="0" fontId="3" fillId="2" borderId="22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3" fillId="0" borderId="7" xfId="1" applyFont="1" applyFill="1" applyBorder="1" applyAlignment="1" applyProtection="1">
      <alignment horizontal="center"/>
      <protection locked="0"/>
    </xf>
    <xf numFmtId="0" fontId="10" fillId="0" borderId="8" xfId="0" applyFont="1" applyBorder="1" applyAlignment="1">
      <alignment vertical="center"/>
    </xf>
    <xf numFmtId="0" fontId="3" fillId="0" borderId="10" xfId="1" applyFont="1" applyFill="1" applyBorder="1" applyAlignment="1" applyProtection="1">
      <alignment horizontal="center"/>
      <protection locked="0"/>
    </xf>
    <xf numFmtId="0" fontId="5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4" fillId="0" borderId="8" xfId="1" applyFont="1" applyFill="1" applyBorder="1"/>
    <xf numFmtId="0" fontId="4" fillId="0" borderId="10" xfId="1" applyFont="1" applyFill="1" applyBorder="1" applyAlignment="1" applyProtection="1">
      <alignment wrapText="1"/>
      <protection locked="0"/>
    </xf>
    <xf numFmtId="0" fontId="4" fillId="0" borderId="10" xfId="1" applyFont="1" applyFill="1" applyBorder="1" applyProtection="1">
      <protection locked="0"/>
    </xf>
    <xf numFmtId="0" fontId="4" fillId="0" borderId="12" xfId="1" applyFont="1" applyFill="1" applyBorder="1" applyProtection="1">
      <protection locked="0"/>
    </xf>
    <xf numFmtId="0" fontId="4" fillId="0" borderId="14" xfId="1" applyFont="1" applyFill="1" applyBorder="1" applyProtection="1">
      <protection locked="0"/>
    </xf>
    <xf numFmtId="0" fontId="15" fillId="5" borderId="18" xfId="10" applyFont="1" applyFill="1" applyBorder="1" applyAlignment="1">
      <alignment horizontal="center" vertical="center"/>
    </xf>
    <xf numFmtId="0" fontId="15" fillId="5" borderId="15" xfId="10" applyFont="1" applyFill="1" applyBorder="1" applyAlignment="1">
      <alignment horizontal="center" vertical="center"/>
    </xf>
    <xf numFmtId="0" fontId="15" fillId="5" borderId="15" xfId="10" applyFont="1" applyFill="1" applyBorder="1" applyAlignment="1">
      <alignment vertical="center"/>
    </xf>
    <xf numFmtId="0" fontId="10" fillId="5" borderId="15" xfId="10" applyFont="1" applyFill="1" applyBorder="1" applyAlignment="1">
      <alignment horizontal="right" vertical="center"/>
    </xf>
    <xf numFmtId="0" fontId="15" fillId="5" borderId="19" xfId="10" applyFont="1" applyFill="1" applyBorder="1" applyAlignment="1">
      <alignment horizontal="left" vertical="center"/>
    </xf>
    <xf numFmtId="0" fontId="4" fillId="3" borderId="0" xfId="11" applyFont="1" applyFill="1" applyProtection="1">
      <protection locked="0"/>
    </xf>
    <xf numFmtId="0" fontId="10" fillId="5" borderId="27" xfId="10" applyFont="1" applyFill="1" applyBorder="1" applyAlignment="1">
      <alignment horizontal="center" vertical="center"/>
    </xf>
    <xf numFmtId="0" fontId="10" fillId="5" borderId="0" xfId="10" applyFont="1" applyFill="1" applyBorder="1" applyAlignment="1">
      <alignment horizontal="center" vertical="center"/>
    </xf>
    <xf numFmtId="0" fontId="10" fillId="5" borderId="0" xfId="10" applyFont="1" applyFill="1" applyBorder="1" applyAlignment="1">
      <alignment vertical="center"/>
    </xf>
    <xf numFmtId="0" fontId="10" fillId="5" borderId="0" xfId="10" applyFont="1" applyFill="1" applyBorder="1" applyAlignment="1">
      <alignment horizontal="right" vertical="center"/>
    </xf>
    <xf numFmtId="0" fontId="15" fillId="5" borderId="28" xfId="10" applyFont="1" applyFill="1" applyBorder="1" applyAlignment="1">
      <alignment vertical="center"/>
    </xf>
    <xf numFmtId="0" fontId="15" fillId="5" borderId="27" xfId="10" applyFont="1" applyFill="1" applyBorder="1" applyAlignment="1">
      <alignment horizontal="center" vertical="center"/>
    </xf>
    <xf numFmtId="0" fontId="15" fillId="5" borderId="0" xfId="10" applyFont="1" applyFill="1" applyBorder="1" applyAlignment="1">
      <alignment horizontal="center" vertical="center"/>
    </xf>
    <xf numFmtId="0" fontId="15" fillId="5" borderId="0" xfId="10" applyFont="1" applyFill="1" applyBorder="1" applyAlignment="1">
      <alignment vertical="center"/>
    </xf>
    <xf numFmtId="0" fontId="15" fillId="5" borderId="28" xfId="10" applyFont="1" applyFill="1" applyBorder="1" applyAlignment="1">
      <alignment horizontal="left" vertical="center"/>
    </xf>
    <xf numFmtId="0" fontId="15" fillId="5" borderId="29" xfId="10" applyFont="1" applyFill="1" applyBorder="1" applyAlignment="1">
      <alignment horizontal="center" vertical="center"/>
    </xf>
    <xf numFmtId="0" fontId="15" fillId="5" borderId="30" xfId="10" applyFont="1" applyFill="1" applyBorder="1" applyAlignment="1">
      <alignment horizontal="center" vertical="center"/>
    </xf>
    <xf numFmtId="0" fontId="15" fillId="5" borderId="31" xfId="10" applyFont="1" applyFill="1" applyBorder="1" applyAlignment="1">
      <alignment horizontal="center" vertical="center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4" fillId="3" borderId="0" xfId="11" applyFont="1" applyFill="1" applyBorder="1" applyProtection="1"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4" fillId="0" borderId="35" xfId="0" applyFont="1" applyFill="1" applyBorder="1" applyProtection="1">
      <protection locked="0"/>
    </xf>
    <xf numFmtId="0" fontId="3" fillId="0" borderId="27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 applyProtection="1">
      <alignment horizontal="center"/>
      <protection locked="0"/>
    </xf>
    <xf numFmtId="0" fontId="10" fillId="0" borderId="36" xfId="0" applyFont="1" applyBorder="1" applyAlignment="1">
      <alignment horizontal="center"/>
    </xf>
    <xf numFmtId="0" fontId="3" fillId="0" borderId="28" xfId="0" applyFont="1" applyFill="1" applyBorder="1" applyAlignment="1" applyProtection="1">
      <alignment horizontal="left" indent="1"/>
      <protection locked="0"/>
    </xf>
    <xf numFmtId="0" fontId="13" fillId="0" borderId="36" xfId="9" applyBorder="1" applyAlignment="1">
      <alignment horizontal="center"/>
    </xf>
    <xf numFmtId="0" fontId="13" fillId="0" borderId="28" xfId="12" applyFont="1" applyFill="1" applyBorder="1" applyProtection="1">
      <protection locked="0"/>
    </xf>
    <xf numFmtId="0" fontId="13" fillId="0" borderId="27" xfId="12" applyFont="1" applyFill="1" applyBorder="1" applyAlignment="1" applyProtection="1">
      <alignment horizontal="center"/>
      <protection locked="0"/>
    </xf>
    <xf numFmtId="0" fontId="4" fillId="0" borderId="28" xfId="0" applyFont="1" applyFill="1" applyBorder="1" applyProtection="1">
      <protection locked="0"/>
    </xf>
    <xf numFmtId="0" fontId="17" fillId="0" borderId="37" xfId="9" applyFont="1" applyBorder="1" applyAlignment="1">
      <alignment horizontal="left"/>
    </xf>
    <xf numFmtId="0" fontId="3" fillId="0" borderId="29" xfId="0" applyFont="1" applyFill="1" applyBorder="1" applyAlignment="1" applyProtection="1">
      <alignment horizontal="center"/>
      <protection locked="0"/>
    </xf>
    <xf numFmtId="0" fontId="4" fillId="0" borderId="31" xfId="0" applyFont="1" applyBorder="1" applyProtection="1">
      <protection locked="0"/>
    </xf>
    <xf numFmtId="0" fontId="4" fillId="0" borderId="0" xfId="11" applyFont="1" applyProtection="1">
      <protection locked="0"/>
    </xf>
    <xf numFmtId="0" fontId="10" fillId="6" borderId="0" xfId="0" applyFont="1" applyFill="1" applyBorder="1" applyAlignment="1">
      <alignment horizontal="center" vertical="center"/>
    </xf>
    <xf numFmtId="0" fontId="18" fillId="0" borderId="0" xfId="0" applyFont="1" applyBorder="1" applyAlignment="1"/>
    <xf numFmtId="10" fontId="10" fillId="6" borderId="0" xfId="0" applyNumberFormat="1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left" vertical="center"/>
    </xf>
    <xf numFmtId="0" fontId="19" fillId="0" borderId="0" xfId="10" applyFont="1" applyAlignment="1">
      <alignment horizontal="center" vertical="center"/>
    </xf>
    <xf numFmtId="0" fontId="19" fillId="0" borderId="0" xfId="10" applyFont="1" applyAlignment="1">
      <alignment vertical="center"/>
    </xf>
    <xf numFmtId="0" fontId="10" fillId="6" borderId="0" xfId="0" applyFont="1" applyFill="1" applyBorder="1" applyAlignment="1">
      <alignment vertical="center"/>
    </xf>
    <xf numFmtId="0" fontId="19" fillId="0" borderId="0" xfId="10" applyFont="1"/>
    <xf numFmtId="0" fontId="15" fillId="7" borderId="0" xfId="0" applyFont="1" applyFill="1" applyBorder="1" applyAlignment="1">
      <alignment horizontal="center" vertical="center"/>
    </xf>
    <xf numFmtId="0" fontId="15" fillId="7" borderId="0" xfId="0" applyFont="1" applyFill="1" applyBorder="1"/>
    <xf numFmtId="10" fontId="15" fillId="7" borderId="0" xfId="0" applyNumberFormat="1" applyFont="1" applyFill="1" applyBorder="1"/>
    <xf numFmtId="0" fontId="19" fillId="0" borderId="0" xfId="0" applyFont="1"/>
    <xf numFmtId="10" fontId="19" fillId="0" borderId="0" xfId="0" applyNumberFormat="1" applyFont="1"/>
    <xf numFmtId="0" fontId="20" fillId="8" borderId="0" xfId="0" applyFont="1" applyFill="1" applyBorder="1"/>
    <xf numFmtId="0" fontId="20" fillId="8" borderId="0" xfId="0" applyFont="1" applyFill="1" applyBorder="1" applyAlignment="1">
      <alignment horizontal="center"/>
    </xf>
    <xf numFmtId="10" fontId="20" fillId="8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4" fontId="11" fillId="0" borderId="0" xfId="0" applyNumberFormat="1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14" applyFont="1" applyFill="1" applyAlignment="1">
      <alignment horizontal="center"/>
    </xf>
    <xf numFmtId="0" fontId="4" fillId="0" borderId="0" xfId="14" applyFont="1" applyFill="1"/>
    <xf numFmtId="3" fontId="4" fillId="0" borderId="0" xfId="14" applyNumberFormat="1" applyFont="1"/>
    <xf numFmtId="9" fontId="4" fillId="0" borderId="0" xfId="14" applyNumberFormat="1" applyFont="1"/>
    <xf numFmtId="0" fontId="4" fillId="0" borderId="0" xfId="14" applyFont="1"/>
    <xf numFmtId="0" fontId="3" fillId="5" borderId="0" xfId="10" applyFont="1" applyFill="1" applyAlignment="1">
      <alignment horizontal="center" vertical="center"/>
    </xf>
    <xf numFmtId="0" fontId="3" fillId="5" borderId="0" xfId="10" applyFont="1" applyFill="1" applyAlignment="1">
      <alignment vertical="center"/>
    </xf>
    <xf numFmtId="0" fontId="10" fillId="5" borderId="0" xfId="10" applyFont="1" applyFill="1" applyAlignment="1">
      <alignment horizontal="right" vertical="center"/>
    </xf>
    <xf numFmtId="0" fontId="3" fillId="5" borderId="0" xfId="10" applyFont="1" applyFill="1" applyAlignment="1">
      <alignment horizontal="left" vertical="center"/>
    </xf>
    <xf numFmtId="0" fontId="19" fillId="0" borderId="0" xfId="0" applyFont="1" applyAlignment="1">
      <alignment horizontal="center"/>
    </xf>
    <xf numFmtId="4" fontId="19" fillId="0" borderId="0" xfId="0" applyNumberFormat="1" applyFont="1"/>
    <xf numFmtId="4" fontId="19" fillId="9" borderId="0" xfId="0" applyNumberFormat="1" applyFont="1" applyFill="1" applyBorder="1"/>
    <xf numFmtId="0" fontId="20" fillId="10" borderId="0" xfId="0" applyFont="1" applyFill="1" applyBorder="1"/>
    <xf numFmtId="0" fontId="10" fillId="5" borderId="0" xfId="15" applyFont="1" applyFill="1" applyAlignment="1">
      <alignment horizontal="center" vertical="center"/>
    </xf>
    <xf numFmtId="0" fontId="10" fillId="5" borderId="0" xfId="15" applyFont="1" applyFill="1" applyAlignment="1">
      <alignment horizontal="right" vertical="center"/>
    </xf>
    <xf numFmtId="0" fontId="3" fillId="5" borderId="0" xfId="15" applyFont="1" applyFill="1" applyAlignment="1">
      <alignment horizontal="left" vertical="center"/>
    </xf>
    <xf numFmtId="0" fontId="19" fillId="0" borderId="0" xfId="15" applyFont="1"/>
    <xf numFmtId="0" fontId="10" fillId="5" borderId="0" xfId="15" applyFont="1" applyFill="1" applyAlignment="1">
      <alignment horizontal="center" vertical="center"/>
    </xf>
    <xf numFmtId="0" fontId="15" fillId="11" borderId="0" xfId="15" applyFont="1" applyFill="1" applyAlignment="1">
      <alignment horizontal="center" vertical="center"/>
    </xf>
    <xf numFmtId="0" fontId="15" fillId="11" borderId="0" xfId="15" applyFont="1" applyFill="1"/>
    <xf numFmtId="0" fontId="20" fillId="12" borderId="0" xfId="15" applyFont="1" applyFill="1"/>
    <xf numFmtId="0" fontId="19" fillId="0" borderId="0" xfId="15" applyFont="1" applyAlignment="1">
      <alignment horizontal="center"/>
    </xf>
    <xf numFmtId="3" fontId="19" fillId="0" borderId="0" xfId="15" applyNumberFormat="1" applyFont="1"/>
    <xf numFmtId="3" fontId="19" fillId="0" borderId="0" xfId="10" applyNumberFormat="1" applyFont="1"/>
    <xf numFmtId="0" fontId="19" fillId="0" borderId="0" xfId="15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0" fontId="10" fillId="0" borderId="0" xfId="0" applyFont="1"/>
    <xf numFmtId="4" fontId="19" fillId="0" borderId="0" xfId="15" applyNumberFormat="1" applyFont="1"/>
    <xf numFmtId="0" fontId="19" fillId="0" borderId="0" xfId="15" applyFont="1" applyFill="1"/>
    <xf numFmtId="0" fontId="11" fillId="0" borderId="0" xfId="0" applyFont="1"/>
    <xf numFmtId="0" fontId="19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4" fontId="0" fillId="0" borderId="0" xfId="0" applyNumberFormat="1"/>
    <xf numFmtId="0" fontId="11" fillId="13" borderId="25" xfId="16" applyFont="1" applyFill="1" applyBorder="1" applyAlignment="1">
      <alignment horizontal="center" vertical="center"/>
    </xf>
    <xf numFmtId="0" fontId="11" fillId="13" borderId="17" xfId="16" applyFont="1" applyFill="1" applyBorder="1" applyAlignment="1">
      <alignment horizontal="center" vertical="center"/>
    </xf>
    <xf numFmtId="0" fontId="11" fillId="13" borderId="26" xfId="16" applyFont="1" applyFill="1" applyBorder="1" applyAlignment="1">
      <alignment horizontal="center" vertical="center"/>
    </xf>
    <xf numFmtId="0" fontId="5" fillId="0" borderId="0" xfId="16" applyFont="1" applyBorder="1" applyAlignment="1">
      <alignment vertical="center"/>
    </xf>
    <xf numFmtId="0" fontId="11" fillId="13" borderId="38" xfId="16" applyFont="1" applyFill="1" applyBorder="1" applyAlignment="1">
      <alignment horizontal="center" vertical="center"/>
    </xf>
    <xf numFmtId="0" fontId="11" fillId="13" borderId="0" xfId="16" applyFont="1" applyFill="1" applyAlignment="1">
      <alignment horizontal="center" vertical="center"/>
    </xf>
    <xf numFmtId="0" fontId="11" fillId="13" borderId="39" xfId="16" applyFont="1" applyFill="1" applyBorder="1" applyAlignment="1">
      <alignment horizontal="center" vertical="center"/>
    </xf>
    <xf numFmtId="0" fontId="11" fillId="13" borderId="0" xfId="16" applyFont="1" applyFill="1" applyBorder="1" applyAlignment="1">
      <alignment horizontal="center" vertical="center"/>
    </xf>
    <xf numFmtId="0" fontId="11" fillId="13" borderId="40" xfId="16" applyFont="1" applyFill="1" applyBorder="1" applyAlignment="1">
      <alignment horizontal="center" vertical="center"/>
    </xf>
    <xf numFmtId="0" fontId="11" fillId="13" borderId="16" xfId="16" applyFont="1" applyFill="1" applyBorder="1" applyAlignment="1">
      <alignment horizontal="center" vertical="center"/>
    </xf>
    <xf numFmtId="0" fontId="11" fillId="13" borderId="41" xfId="16" applyFont="1" applyFill="1" applyBorder="1" applyAlignment="1">
      <alignment horizontal="center" vertical="center"/>
    </xf>
    <xf numFmtId="0" fontId="11" fillId="0" borderId="0" xfId="16" applyFont="1" applyBorder="1"/>
    <xf numFmtId="0" fontId="11" fillId="13" borderId="40" xfId="16" applyFont="1" applyFill="1" applyBorder="1" applyAlignment="1">
      <alignment horizontal="center" vertical="center"/>
    </xf>
    <xf numFmtId="0" fontId="11" fillId="13" borderId="16" xfId="16" applyFont="1" applyFill="1" applyBorder="1" applyAlignment="1">
      <alignment horizontal="center" vertical="center"/>
    </xf>
    <xf numFmtId="0" fontId="11" fillId="13" borderId="9" xfId="16" applyFont="1" applyFill="1" applyBorder="1" applyAlignment="1">
      <alignment horizontal="center" vertical="center"/>
    </xf>
    <xf numFmtId="0" fontId="10" fillId="13" borderId="42" xfId="16" applyFont="1" applyFill="1" applyBorder="1" applyAlignment="1">
      <alignment vertical="center"/>
    </xf>
    <xf numFmtId="3" fontId="10" fillId="13" borderId="9" xfId="16" applyNumberFormat="1" applyFont="1" applyFill="1" applyBorder="1" applyAlignment="1">
      <alignment horizontal="right" vertical="center" wrapText="1" indent="1"/>
    </xf>
    <xf numFmtId="0" fontId="5" fillId="0" borderId="0" xfId="16" applyFont="1" applyFill="1"/>
    <xf numFmtId="0" fontId="5" fillId="0" borderId="0" xfId="16" applyFont="1"/>
    <xf numFmtId="0" fontId="10" fillId="0" borderId="43" xfId="16" applyFont="1" applyFill="1" applyBorder="1" applyAlignment="1">
      <alignment vertical="center"/>
    </xf>
    <xf numFmtId="0" fontId="10" fillId="0" borderId="43" xfId="16" applyFont="1" applyFill="1" applyBorder="1" applyAlignment="1">
      <alignment horizontal="right" vertical="center"/>
    </xf>
    <xf numFmtId="0" fontId="10" fillId="0" borderId="42" xfId="16" applyFont="1" applyFill="1" applyBorder="1" applyAlignment="1">
      <alignment vertical="center"/>
    </xf>
    <xf numFmtId="3" fontId="10" fillId="0" borderId="9" xfId="16" applyNumberFormat="1" applyFont="1" applyFill="1" applyBorder="1" applyAlignment="1">
      <alignment horizontal="right" vertical="center" wrapText="1" indent="1"/>
    </xf>
    <xf numFmtId="0" fontId="4" fillId="0" borderId="42" xfId="16" applyFont="1" applyFill="1" applyBorder="1" applyAlignment="1">
      <alignment vertical="center"/>
    </xf>
    <xf numFmtId="0" fontId="4" fillId="0" borderId="43" xfId="16" applyFont="1" applyFill="1" applyBorder="1" applyAlignment="1">
      <alignment horizontal="left" vertical="center" indent="1"/>
    </xf>
    <xf numFmtId="3" fontId="19" fillId="0" borderId="9" xfId="16" applyNumberFormat="1" applyFont="1" applyFill="1" applyBorder="1" applyAlignment="1">
      <alignment horizontal="right" vertical="center" wrapText="1" indent="1"/>
    </xf>
    <xf numFmtId="0" fontId="5" fillId="0" borderId="42" xfId="16" applyFont="1" applyBorder="1"/>
    <xf numFmtId="0" fontId="19" fillId="0" borderId="44" xfId="16" applyFont="1" applyFill="1" applyBorder="1" applyAlignment="1">
      <alignment horizontal="left" vertical="center" wrapText="1" indent="1"/>
    </xf>
    <xf numFmtId="0" fontId="19" fillId="0" borderId="42" xfId="16" applyFont="1" applyFill="1" applyBorder="1" applyAlignment="1">
      <alignment horizontal="left" vertical="center"/>
    </xf>
    <xf numFmtId="0" fontId="19" fillId="0" borderId="43" xfId="16" applyFont="1" applyFill="1" applyBorder="1" applyAlignment="1">
      <alignment horizontal="left" vertical="center" indent="1"/>
    </xf>
    <xf numFmtId="0" fontId="5" fillId="0" borderId="0" xfId="16" applyFont="1" applyFill="1" applyBorder="1"/>
    <xf numFmtId="0" fontId="19" fillId="0" borderId="43" xfId="16" applyFont="1" applyFill="1" applyBorder="1" applyAlignment="1">
      <alignment horizontal="left" vertical="center" wrapText="1"/>
    </xf>
    <xf numFmtId="4" fontId="19" fillId="0" borderId="43" xfId="16" applyNumberFormat="1" applyFont="1" applyFill="1" applyBorder="1" applyAlignment="1">
      <alignment horizontal="right" vertical="center" wrapText="1" indent="1"/>
    </xf>
    <xf numFmtId="0" fontId="4" fillId="0" borderId="42" xfId="16" applyFont="1" applyFill="1" applyBorder="1" applyAlignment="1">
      <alignment horizontal="left" vertical="center"/>
    </xf>
    <xf numFmtId="0" fontId="4" fillId="0" borderId="42" xfId="16" applyFont="1" applyBorder="1" applyAlignment="1">
      <alignment horizontal="left"/>
    </xf>
    <xf numFmtId="3" fontId="19" fillId="0" borderId="9" xfId="16" applyNumberFormat="1" applyFont="1" applyFill="1" applyBorder="1" applyAlignment="1">
      <alignment horizontal="right" vertical="center" indent="1"/>
    </xf>
    <xf numFmtId="0" fontId="19" fillId="0" borderId="43" xfId="16" applyFont="1" applyFill="1" applyBorder="1" applyAlignment="1">
      <alignment horizontal="left" vertical="center"/>
    </xf>
    <xf numFmtId="4" fontId="19" fillId="0" borderId="17" xfId="16" applyNumberFormat="1" applyFont="1" applyFill="1" applyBorder="1" applyAlignment="1">
      <alignment horizontal="right" vertical="center" indent="1"/>
    </xf>
    <xf numFmtId="0" fontId="10" fillId="13" borderId="9" xfId="16" applyFont="1" applyFill="1" applyBorder="1" applyAlignment="1">
      <alignment vertical="center"/>
    </xf>
    <xf numFmtId="0" fontId="5" fillId="0" borderId="0" xfId="16" applyFont="1" applyAlignment="1">
      <alignment horizontal="left" vertical="center" wrapText="1"/>
    </xf>
    <xf numFmtId="3" fontId="5" fillId="0" borderId="0" xfId="16" applyNumberFormat="1" applyFont="1"/>
    <xf numFmtId="0" fontId="3" fillId="13" borderId="25" xfId="16" applyFont="1" applyFill="1" applyBorder="1" applyAlignment="1" applyProtection="1">
      <alignment horizontal="center" vertical="center" wrapText="1"/>
      <protection locked="0"/>
    </xf>
    <xf numFmtId="0" fontId="3" fillId="13" borderId="17" xfId="16" applyFont="1" applyFill="1" applyBorder="1" applyAlignment="1" applyProtection="1">
      <alignment horizontal="center" vertical="center" wrapText="1"/>
      <protection locked="0"/>
    </xf>
    <xf numFmtId="0" fontId="3" fillId="13" borderId="26" xfId="16" applyFont="1" applyFill="1" applyBorder="1" applyAlignment="1" applyProtection="1">
      <alignment horizontal="center" vertical="center" wrapText="1"/>
      <protection locked="0"/>
    </xf>
    <xf numFmtId="0" fontId="5" fillId="0" borderId="0" xfId="16" applyFont="1" applyBorder="1" applyAlignment="1">
      <alignment horizontal="center" vertical="center"/>
    </xf>
    <xf numFmtId="0" fontId="3" fillId="13" borderId="38" xfId="16" applyFont="1" applyFill="1" applyBorder="1" applyAlignment="1" applyProtection="1">
      <alignment horizontal="center" vertical="center" wrapText="1"/>
      <protection locked="0"/>
    </xf>
    <xf numFmtId="0" fontId="3" fillId="13" borderId="0" xfId="16" applyFont="1" applyFill="1" applyAlignment="1" applyProtection="1">
      <alignment horizontal="center" vertical="center" wrapText="1"/>
      <protection locked="0"/>
    </xf>
    <xf numFmtId="0" fontId="3" fillId="13" borderId="39" xfId="16" applyFont="1" applyFill="1" applyBorder="1" applyAlignment="1" applyProtection="1">
      <alignment horizontal="center" vertical="center" wrapText="1"/>
      <protection locked="0"/>
    </xf>
    <xf numFmtId="0" fontId="3" fillId="13" borderId="0" xfId="16" applyFont="1" applyFill="1" applyBorder="1" applyAlignment="1" applyProtection="1">
      <alignment horizontal="center" vertical="center" wrapText="1"/>
      <protection locked="0"/>
    </xf>
    <xf numFmtId="0" fontId="11" fillId="13" borderId="41" xfId="16" applyFont="1" applyFill="1" applyBorder="1" applyAlignment="1">
      <alignment horizontal="center" vertical="center"/>
    </xf>
    <xf numFmtId="0" fontId="10" fillId="13" borderId="40" xfId="16" applyFont="1" applyFill="1" applyBorder="1" applyAlignment="1">
      <alignment vertical="center"/>
    </xf>
    <xf numFmtId="3" fontId="10" fillId="13" borderId="9" xfId="16" applyNumberFormat="1" applyFont="1" applyFill="1" applyBorder="1" applyAlignment="1">
      <alignment horizontal="right" vertical="center"/>
    </xf>
    <xf numFmtId="0" fontId="5" fillId="0" borderId="43" xfId="16" applyFont="1" applyBorder="1"/>
    <xf numFmtId="4" fontId="10" fillId="0" borderId="43" xfId="16" applyNumberFormat="1" applyFont="1" applyFill="1" applyBorder="1" applyAlignment="1">
      <alignment horizontal="right" vertical="center"/>
    </xf>
    <xf numFmtId="0" fontId="10" fillId="0" borderId="44" xfId="16" applyFont="1" applyFill="1" applyBorder="1" applyAlignment="1">
      <alignment vertical="center"/>
    </xf>
    <xf numFmtId="49" fontId="4" fillId="0" borderId="42" xfId="16" applyNumberFormat="1" applyFont="1" applyFill="1" applyBorder="1" applyAlignment="1">
      <alignment vertical="center"/>
    </xf>
    <xf numFmtId="0" fontId="4" fillId="0" borderId="44" xfId="16" applyFont="1" applyFill="1" applyBorder="1" applyAlignment="1">
      <alignment horizontal="left" vertical="center" indent="1"/>
    </xf>
    <xf numFmtId="3" fontId="4" fillId="0" borderId="9" xfId="16" applyNumberFormat="1" applyFont="1" applyFill="1" applyBorder="1" applyAlignment="1">
      <alignment horizontal="right" vertical="center" wrapText="1" indent="1"/>
    </xf>
    <xf numFmtId="49" fontId="4" fillId="0" borderId="42" xfId="16" applyNumberFormat="1" applyFont="1" applyFill="1" applyBorder="1"/>
    <xf numFmtId="0" fontId="4" fillId="0" borderId="44" xfId="16" applyFont="1" applyFill="1" applyBorder="1" applyAlignment="1">
      <alignment horizontal="left" vertical="center" wrapText="1" indent="1"/>
    </xf>
    <xf numFmtId="0" fontId="0" fillId="0" borderId="0" xfId="16" applyFont="1"/>
    <xf numFmtId="0" fontId="4" fillId="0" borderId="43" xfId="16" applyFont="1" applyFill="1" applyBorder="1"/>
    <xf numFmtId="0" fontId="4" fillId="0" borderId="43" xfId="16" applyFont="1" applyFill="1" applyBorder="1" applyAlignment="1">
      <alignment vertical="center"/>
    </xf>
    <xf numFmtId="4" fontId="4" fillId="0" borderId="43" xfId="16" applyNumberFormat="1" applyFont="1" applyFill="1" applyBorder="1" applyAlignment="1">
      <alignment horizontal="right" vertical="center"/>
    </xf>
    <xf numFmtId="0" fontId="3" fillId="0" borderId="42" xfId="16" applyFont="1" applyFill="1" applyBorder="1" applyAlignment="1">
      <alignment vertical="center"/>
    </xf>
    <xf numFmtId="0" fontId="3" fillId="0" borderId="44" xfId="16" applyFont="1" applyFill="1" applyBorder="1" applyAlignment="1">
      <alignment vertical="center"/>
    </xf>
    <xf numFmtId="3" fontId="3" fillId="0" borderId="9" xfId="16" applyNumberFormat="1" applyFont="1" applyFill="1" applyBorder="1" applyAlignment="1">
      <alignment horizontal="right" vertical="center" wrapText="1" indent="1"/>
    </xf>
    <xf numFmtId="49" fontId="5" fillId="0" borderId="45" xfId="0" applyNumberFormat="1" applyFont="1" applyBorder="1"/>
    <xf numFmtId="0" fontId="5" fillId="0" borderId="46" xfId="0" applyFont="1" applyBorder="1" applyAlignment="1">
      <alignment horizontal="left" vertical="center" wrapText="1"/>
    </xf>
    <xf numFmtId="3" fontId="4" fillId="0" borderId="9" xfId="16" applyNumberFormat="1" applyFont="1" applyFill="1" applyBorder="1" applyAlignment="1">
      <alignment horizontal="right" vertical="center" indent="1"/>
    </xf>
    <xf numFmtId="0" fontId="19" fillId="0" borderId="43" xfId="16" applyFont="1" applyFill="1" applyBorder="1" applyAlignment="1">
      <alignment vertical="center"/>
    </xf>
    <xf numFmtId="4" fontId="19" fillId="0" borderId="43" xfId="16" applyNumberFormat="1" applyFont="1" applyFill="1" applyBorder="1" applyAlignment="1">
      <alignment horizontal="right" vertical="center"/>
    </xf>
    <xf numFmtId="0" fontId="10" fillId="2" borderId="42" xfId="16" applyFont="1" applyFill="1" applyBorder="1" applyAlignment="1">
      <alignment vertical="center"/>
    </xf>
    <xf numFmtId="3" fontId="5" fillId="0" borderId="0" xfId="16" applyNumberFormat="1" applyFont="1" applyFill="1"/>
    <xf numFmtId="0" fontId="5" fillId="0" borderId="0" xfId="16" applyFont="1" applyAlignment="1">
      <alignment horizontal="left" wrapText="1"/>
    </xf>
    <xf numFmtId="0" fontId="5" fillId="0" borderId="0" xfId="16" applyFont="1" applyAlignment="1"/>
    <xf numFmtId="0" fontId="10" fillId="5" borderId="0" xfId="15" applyFont="1" applyFill="1" applyAlignment="1">
      <alignment vertical="center"/>
    </xf>
    <xf numFmtId="0" fontId="10" fillId="5" borderId="0" xfId="15" applyFont="1" applyFill="1" applyAlignment="1">
      <alignment horizontal="center"/>
    </xf>
    <xf numFmtId="0" fontId="10" fillId="5" borderId="0" xfId="15" applyFont="1" applyFill="1"/>
    <xf numFmtId="0" fontId="10" fillId="0" borderId="0" xfId="15" applyFont="1"/>
    <xf numFmtId="0" fontId="21" fillId="14" borderId="47" xfId="0" applyFont="1" applyFill="1" applyBorder="1" applyAlignment="1">
      <alignment horizontal="center" vertical="center" wrapText="1"/>
    </xf>
    <xf numFmtId="0" fontId="18" fillId="0" borderId="48" xfId="0" applyFont="1" applyBorder="1" applyAlignment="1"/>
    <xf numFmtId="0" fontId="21" fillId="14" borderId="49" xfId="0" applyFont="1" applyFill="1" applyBorder="1" applyAlignment="1">
      <alignment horizontal="center" vertical="center" wrapText="1"/>
    </xf>
    <xf numFmtId="0" fontId="21" fillId="14" borderId="50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left" vertical="center" wrapText="1"/>
    </xf>
    <xf numFmtId="4" fontId="5" fillId="0" borderId="50" xfId="0" applyNumberFormat="1" applyFont="1" applyBorder="1" applyAlignment="1">
      <alignment horizontal="right" wrapText="1"/>
    </xf>
    <xf numFmtId="0" fontId="5" fillId="0" borderId="51" xfId="0" applyFont="1" applyBorder="1" applyAlignment="1">
      <alignment horizontal="left" vertical="center" wrapText="1"/>
    </xf>
    <xf numFmtId="4" fontId="5" fillId="0" borderId="52" xfId="0" applyNumberFormat="1" applyFont="1" applyBorder="1" applyAlignment="1">
      <alignment horizontal="right" wrapText="1"/>
    </xf>
    <xf numFmtId="4" fontId="5" fillId="0" borderId="50" xfId="0" applyNumberFormat="1" applyFont="1" applyBorder="1" applyAlignment="1">
      <alignment vertical="center" wrapText="1"/>
    </xf>
    <xf numFmtId="4" fontId="5" fillId="0" borderId="52" xfId="0" applyNumberFormat="1" applyFont="1" applyBorder="1" applyAlignment="1">
      <alignment vertical="center" wrapText="1"/>
    </xf>
    <xf numFmtId="0" fontId="4" fillId="3" borderId="0" xfId="1" applyFont="1" applyFill="1" applyBorder="1" applyProtection="1">
      <protection locked="0"/>
    </xf>
  </cellXfs>
  <cellStyles count="17">
    <cellStyle name="Hipervínculo" xfId="9" builtinId="8"/>
    <cellStyle name="Hipervínculo 2" xfId="12" xr:uid="{59BC30E0-3161-4F3C-9375-E36D6AD1B58C}"/>
    <cellStyle name="Millares 2 22 6" xfId="4" xr:uid="{6A1504DC-6345-4A6C-9D15-761F78C43096}"/>
    <cellStyle name="Millares 2 23 4" xfId="5" xr:uid="{8D2F5527-2F51-47F7-8800-3D7288B4F2A4}"/>
    <cellStyle name="Millares 2 32" xfId="6" xr:uid="{47AE66EB-9D5F-44FD-B660-4151685215EE}"/>
    <cellStyle name="Millares 2 4 10" xfId="7" xr:uid="{45015C29-B8E4-4361-8736-F371F581E7FD}"/>
    <cellStyle name="Millares 2 4 2 5" xfId="3" xr:uid="{3C6074BC-3BE3-4F50-92E9-EC74E18EFBA9}"/>
    <cellStyle name="Millares 2 5 5" xfId="2" xr:uid="{B9EFC063-CD28-4D90-A190-0C17352CF5C3}"/>
    <cellStyle name="Millares 3 17 2" xfId="13" xr:uid="{4DAF6AEC-665D-45B9-9FCE-12476458111E}"/>
    <cellStyle name="Millares 4" xfId="8" xr:uid="{1A2FE72E-08B3-4D2F-8BB8-2C4D89DDA31B}"/>
    <cellStyle name="Normal" xfId="0" builtinId="0"/>
    <cellStyle name="Normal 2 2" xfId="1" xr:uid="{78A326EF-E2AF-453D-807B-2BE455973CFF}"/>
    <cellStyle name="Normal 2 3 13" xfId="15" xr:uid="{687FABF9-B28C-44E4-8F5A-BE91CE7621BC}"/>
    <cellStyle name="Normal 3 2 2 11" xfId="16" xr:uid="{69B1F996-ED31-463E-B3B8-15A45F3BA706}"/>
    <cellStyle name="Normal 3 23" xfId="10" xr:uid="{4A2BA7D2-CE6A-4FCD-9BD4-3D5AB52E9654}"/>
    <cellStyle name="Normal 3 3 3" xfId="14" xr:uid="{0F0AB33A-C58A-4A2E-B0EE-8E6D581E20D7}"/>
    <cellStyle name="Normal 74" xfId="11" xr:uid="{4FC4EC20-7CC6-44C1-8394-D3E4776245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0319_NDM_CodigoSujeto_CodigoEntidad_CodigoPeriod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ers\Usuario\Downloads\0319_NDM_CodigoSujeto_CodigoEntidad_CodigoPeriod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4/CUENTA%20P&#218;BLICA/PRIMER%20TRIMESTRE%202024/EDOS%20FINANCIERO%20EDITABLES/3019%20ISAPEG%20CP%201T%201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  <row r="3">
          <cell r="D3">
            <v>1</v>
          </cell>
        </row>
      </sheetData>
      <sheetData sheetId="1"/>
      <sheetData sheetId="2">
        <row r="1">
          <cell r="A1" t="str">
            <v>Nombre del Ente Público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>
        <row r="1">
          <cell r="D1">
            <v>2023</v>
          </cell>
        </row>
        <row r="2">
          <cell r="D2" t="str">
            <v>Trimestral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"/>
      <sheetName val="N ACT"/>
      <sheetName val="N ESF"/>
      <sheetName val="N VHP"/>
      <sheetName val="N EFE siret"/>
      <sheetName val="N Conciliacion_Ig"/>
      <sheetName val="N Conciliacion_Eg"/>
      <sheetName val="N Memoria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GCP"/>
      <sheetName val="PPI SIRET"/>
      <sheetName val="PPI (2)"/>
      <sheetName val="IR DGPD F SIRET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DFDA4-355E-4E77-AAE2-FF2323C24BD6}">
  <sheetPr>
    <tabColor theme="6" tint="-0.499984740745262"/>
  </sheetPr>
  <dimension ref="A1:G93"/>
  <sheetViews>
    <sheetView showGridLines="0" tabSelected="1" zoomScaleSheetLayoutView="100" workbookViewId="0">
      <selection activeCell="A57" sqref="A57"/>
    </sheetView>
  </sheetViews>
  <sheetFormatPr baseColWidth="10" defaultColWidth="12" defaultRowHeight="11.25" x14ac:dyDescent="0.2"/>
  <cols>
    <col min="1" max="1" width="61.83203125" style="90" customWidth="1"/>
    <col min="2" max="2" width="18.33203125" style="90" bestFit="1" customWidth="1"/>
    <col min="3" max="3" width="18.33203125" style="91" bestFit="1" customWidth="1"/>
    <col min="4" max="4" width="69" style="91" customWidth="1"/>
    <col min="5" max="5" width="16.33203125" style="91" customWidth="1"/>
    <col min="6" max="6" width="16.33203125" style="91" bestFit="1" customWidth="1"/>
    <col min="7" max="7" width="3.1640625" style="47" customWidth="1"/>
    <col min="8" max="16384" width="12" style="47"/>
  </cols>
  <sheetData>
    <row r="1" spans="1:6" ht="46.5" customHeight="1" thickBot="1" x14ac:dyDescent="0.25">
      <c r="A1" s="44" t="s">
        <v>55</v>
      </c>
      <c r="B1" s="45"/>
      <c r="C1" s="45"/>
      <c r="D1" s="45"/>
      <c r="E1" s="45"/>
      <c r="F1" s="46"/>
    </row>
    <row r="2" spans="1:6" ht="15.75" customHeight="1" thickBot="1" x14ac:dyDescent="0.25">
      <c r="A2" s="48" t="s">
        <v>0</v>
      </c>
      <c r="B2" s="49">
        <v>2024</v>
      </c>
      <c r="C2" s="49">
        <v>2023</v>
      </c>
      <c r="D2" s="49" t="s">
        <v>0</v>
      </c>
      <c r="E2" s="49">
        <v>2024</v>
      </c>
      <c r="F2" s="50">
        <v>2023</v>
      </c>
    </row>
    <row r="3" spans="1:6" s="54" customFormat="1" ht="15" x14ac:dyDescent="0.2">
      <c r="A3" s="8" t="s">
        <v>56</v>
      </c>
      <c r="B3" s="51"/>
      <c r="C3" s="51"/>
      <c r="D3" s="52" t="s">
        <v>57</v>
      </c>
      <c r="E3" s="51"/>
      <c r="F3" s="53"/>
    </row>
    <row r="4" spans="1:6" x14ac:dyDescent="0.2">
      <c r="A4" s="12" t="s">
        <v>58</v>
      </c>
      <c r="B4" s="55"/>
      <c r="C4" s="55"/>
      <c r="D4" s="56" t="s">
        <v>59</v>
      </c>
      <c r="E4" s="55"/>
      <c r="F4" s="57"/>
    </row>
    <row r="5" spans="1:6" x14ac:dyDescent="0.2">
      <c r="A5" s="15" t="s">
        <v>60</v>
      </c>
      <c r="B5" s="58">
        <v>1396038559.6400001</v>
      </c>
      <c r="C5" s="58">
        <v>957761593.91999996</v>
      </c>
      <c r="D5" s="59" t="s">
        <v>61</v>
      </c>
      <c r="E5" s="58">
        <v>795452172.26999998</v>
      </c>
      <c r="F5" s="60">
        <v>725012754.10000002</v>
      </c>
    </row>
    <row r="6" spans="1:6" x14ac:dyDescent="0.2">
      <c r="A6" s="15" t="s">
        <v>62</v>
      </c>
      <c r="B6" s="58">
        <v>1017286012.42</v>
      </c>
      <c r="C6" s="58">
        <v>345755346.17000002</v>
      </c>
      <c r="D6" s="59" t="s">
        <v>63</v>
      </c>
      <c r="E6" s="58">
        <v>0</v>
      </c>
      <c r="F6" s="60">
        <v>0</v>
      </c>
    </row>
    <row r="7" spans="1:6" x14ac:dyDescent="0.2">
      <c r="A7" s="15" t="s">
        <v>64</v>
      </c>
      <c r="B7" s="58">
        <v>83493358.689999998</v>
      </c>
      <c r="C7" s="58">
        <v>80653043.310000002</v>
      </c>
      <c r="D7" s="59" t="s">
        <v>65</v>
      </c>
      <c r="E7" s="58">
        <v>0</v>
      </c>
      <c r="F7" s="60">
        <v>0</v>
      </c>
    </row>
    <row r="8" spans="1:6" x14ac:dyDescent="0.2">
      <c r="A8" s="15" t="s">
        <v>66</v>
      </c>
      <c r="B8" s="58">
        <v>145536499.19</v>
      </c>
      <c r="C8" s="58">
        <v>108462426.12</v>
      </c>
      <c r="D8" s="59" t="s">
        <v>67</v>
      </c>
      <c r="E8" s="58">
        <v>0</v>
      </c>
      <c r="F8" s="60">
        <v>0</v>
      </c>
    </row>
    <row r="9" spans="1:6" x14ac:dyDescent="0.2">
      <c r="A9" s="15" t="s">
        <v>68</v>
      </c>
      <c r="B9" s="58">
        <v>0</v>
      </c>
      <c r="C9" s="58">
        <v>0</v>
      </c>
      <c r="D9" s="59" t="s">
        <v>69</v>
      </c>
      <c r="E9" s="58">
        <v>0</v>
      </c>
      <c r="F9" s="60">
        <v>0</v>
      </c>
    </row>
    <row r="10" spans="1:6" x14ac:dyDescent="0.2">
      <c r="A10" s="15" t="s">
        <v>70</v>
      </c>
      <c r="B10" s="58">
        <v>0</v>
      </c>
      <c r="C10" s="58">
        <v>0</v>
      </c>
      <c r="D10" s="59" t="s">
        <v>71</v>
      </c>
      <c r="E10" s="58">
        <v>0</v>
      </c>
      <c r="F10" s="60">
        <v>0</v>
      </c>
    </row>
    <row r="11" spans="1:6" x14ac:dyDescent="0.2">
      <c r="A11" s="15" t="s">
        <v>72</v>
      </c>
      <c r="B11" s="58">
        <v>0</v>
      </c>
      <c r="C11" s="58">
        <v>0</v>
      </c>
      <c r="D11" s="59" t="s">
        <v>73</v>
      </c>
      <c r="E11" s="58">
        <v>0</v>
      </c>
      <c r="F11" s="60">
        <v>0</v>
      </c>
    </row>
    <row r="12" spans="1:6" x14ac:dyDescent="0.2">
      <c r="A12" s="23"/>
      <c r="B12" s="61"/>
      <c r="C12" s="61"/>
      <c r="D12" s="59" t="s">
        <v>74</v>
      </c>
      <c r="E12" s="58">
        <v>70876330.030000001</v>
      </c>
      <c r="F12" s="60">
        <v>70112311.75</v>
      </c>
    </row>
    <row r="13" spans="1:6" x14ac:dyDescent="0.2">
      <c r="A13" s="12" t="s">
        <v>75</v>
      </c>
      <c r="B13" s="21">
        <f>SUM(B5:B12)</f>
        <v>2642354429.9400001</v>
      </c>
      <c r="C13" s="21">
        <f>SUM(C5:C12)</f>
        <v>1492632409.52</v>
      </c>
      <c r="D13" s="62"/>
      <c r="E13" s="21"/>
      <c r="F13" s="57"/>
    </row>
    <row r="14" spans="1:6" x14ac:dyDescent="0.2">
      <c r="A14" s="28"/>
      <c r="B14" s="21"/>
      <c r="C14" s="21"/>
      <c r="D14" s="56" t="s">
        <v>76</v>
      </c>
      <c r="E14" s="21">
        <f>SUM(E5:E13)</f>
        <v>866328502.29999995</v>
      </c>
      <c r="F14" s="63">
        <f>SUM(F5:F13)</f>
        <v>795125065.85000002</v>
      </c>
    </row>
    <row r="15" spans="1:6" x14ac:dyDescent="0.2">
      <c r="A15" s="12" t="s">
        <v>77</v>
      </c>
      <c r="B15" s="64"/>
      <c r="C15" s="64"/>
      <c r="D15" s="65"/>
      <c r="E15" s="21"/>
      <c r="F15" s="57"/>
    </row>
    <row r="16" spans="1:6" x14ac:dyDescent="0.2">
      <c r="A16" s="15" t="s">
        <v>78</v>
      </c>
      <c r="B16" s="58">
        <v>0</v>
      </c>
      <c r="C16" s="58">
        <v>0</v>
      </c>
      <c r="D16" s="56" t="s">
        <v>79</v>
      </c>
      <c r="E16" s="66"/>
      <c r="F16" s="57"/>
    </row>
    <row r="17" spans="1:6" x14ac:dyDescent="0.2">
      <c r="A17" s="15" t="s">
        <v>80</v>
      </c>
      <c r="B17" s="58">
        <v>0</v>
      </c>
      <c r="C17" s="58">
        <v>0</v>
      </c>
      <c r="D17" s="59" t="s">
        <v>81</v>
      </c>
      <c r="E17" s="66">
        <v>0</v>
      </c>
      <c r="F17" s="57">
        <v>0</v>
      </c>
    </row>
    <row r="18" spans="1:6" x14ac:dyDescent="0.2">
      <c r="A18" s="15" t="s">
        <v>82</v>
      </c>
      <c r="B18" s="58">
        <v>5882793776.5200005</v>
      </c>
      <c r="C18" s="58">
        <v>5876183273.29</v>
      </c>
      <c r="D18" s="59" t="s">
        <v>83</v>
      </c>
      <c r="E18" s="66">
        <v>0</v>
      </c>
      <c r="F18" s="57">
        <v>0</v>
      </c>
    </row>
    <row r="19" spans="1:6" x14ac:dyDescent="0.2">
      <c r="A19" s="15" t="s">
        <v>84</v>
      </c>
      <c r="B19" s="58">
        <v>4634462016.8299999</v>
      </c>
      <c r="C19" s="58">
        <v>4629189600.6300001</v>
      </c>
      <c r="D19" s="59" t="s">
        <v>85</v>
      </c>
      <c r="E19" s="66">
        <v>0</v>
      </c>
      <c r="F19" s="57">
        <v>0</v>
      </c>
    </row>
    <row r="20" spans="1:6" x14ac:dyDescent="0.2">
      <c r="A20" s="15" t="s">
        <v>86</v>
      </c>
      <c r="B20" s="58">
        <v>0</v>
      </c>
      <c r="C20" s="58">
        <v>0</v>
      </c>
      <c r="D20" s="59" t="s">
        <v>87</v>
      </c>
      <c r="E20" s="66">
        <v>0</v>
      </c>
      <c r="F20" s="57">
        <v>0</v>
      </c>
    </row>
    <row r="21" spans="1:6" x14ac:dyDescent="0.2">
      <c r="A21" s="15" t="s">
        <v>88</v>
      </c>
      <c r="B21" s="58">
        <v>-3212596833.8099999</v>
      </c>
      <c r="C21" s="58">
        <v>-3219368727</v>
      </c>
      <c r="D21" s="59" t="s">
        <v>89</v>
      </c>
      <c r="E21" s="66">
        <v>0</v>
      </c>
      <c r="F21" s="57">
        <v>0</v>
      </c>
    </row>
    <row r="22" spans="1:6" x14ac:dyDescent="0.2">
      <c r="A22" s="15" t="s">
        <v>90</v>
      </c>
      <c r="B22" s="58">
        <v>0</v>
      </c>
      <c r="C22" s="58">
        <v>0</v>
      </c>
      <c r="D22" s="59" t="s">
        <v>91</v>
      </c>
      <c r="E22" s="66">
        <v>0</v>
      </c>
      <c r="F22" s="57">
        <v>0</v>
      </c>
    </row>
    <row r="23" spans="1:6" x14ac:dyDescent="0.2">
      <c r="A23" s="15" t="s">
        <v>92</v>
      </c>
      <c r="B23" s="58">
        <v>0</v>
      </c>
      <c r="C23" s="58">
        <v>0</v>
      </c>
      <c r="D23" s="62"/>
      <c r="E23" s="64"/>
      <c r="F23" s="67"/>
    </row>
    <row r="24" spans="1:6" x14ac:dyDescent="0.2">
      <c r="A24" s="15" t="s">
        <v>93</v>
      </c>
      <c r="B24" s="58">
        <v>0</v>
      </c>
      <c r="C24" s="58">
        <v>0</v>
      </c>
      <c r="D24" s="56" t="s">
        <v>94</v>
      </c>
      <c r="E24" s="21">
        <f>SUM(E17:E23)</f>
        <v>0</v>
      </c>
      <c r="F24" s="27">
        <f>SUM(F17:F23)</f>
        <v>0</v>
      </c>
    </row>
    <row r="25" spans="1:6" s="54" customFormat="1" x14ac:dyDescent="0.2">
      <c r="A25" s="23"/>
      <c r="B25" s="64"/>
      <c r="C25" s="64"/>
      <c r="D25" s="62"/>
      <c r="E25" s="21"/>
      <c r="F25" s="27"/>
    </row>
    <row r="26" spans="1:6" x14ac:dyDescent="0.2">
      <c r="A26" s="12" t="s">
        <v>95</v>
      </c>
      <c r="B26" s="21">
        <f>SUM(B16:B25)</f>
        <v>7304658959.5400009</v>
      </c>
      <c r="C26" s="21">
        <f>SUM(C16:C25)</f>
        <v>7286004146.9200001</v>
      </c>
      <c r="D26" s="68" t="s">
        <v>96</v>
      </c>
      <c r="E26" s="21">
        <f>+E14+E24</f>
        <v>866328502.29999995</v>
      </c>
      <c r="F26" s="27">
        <f>+F14+F24</f>
        <v>795125065.85000002</v>
      </c>
    </row>
    <row r="27" spans="1:6" x14ac:dyDescent="0.2">
      <c r="A27" s="28"/>
      <c r="B27" s="69"/>
      <c r="C27" s="69"/>
      <c r="D27" s="65"/>
      <c r="E27" s="21"/>
      <c r="F27" s="27"/>
    </row>
    <row r="28" spans="1:6" x14ac:dyDescent="0.2">
      <c r="A28" s="12" t="s">
        <v>97</v>
      </c>
      <c r="B28" s="21">
        <f>+B13+B26</f>
        <v>9947013389.4800014</v>
      </c>
      <c r="C28" s="21">
        <f>+C13+C26</f>
        <v>8778636556.4400005</v>
      </c>
      <c r="D28" s="70" t="s">
        <v>98</v>
      </c>
      <c r="E28" s="21"/>
      <c r="F28" s="22"/>
    </row>
    <row r="29" spans="1:6" x14ac:dyDescent="0.2">
      <c r="A29" s="71"/>
      <c r="B29" s="72"/>
      <c r="C29" s="73"/>
      <c r="D29" s="65"/>
      <c r="E29" s="21"/>
      <c r="F29" s="22"/>
    </row>
    <row r="30" spans="1:6" x14ac:dyDescent="0.2">
      <c r="A30" s="74"/>
      <c r="B30" s="64"/>
      <c r="C30" s="64"/>
      <c r="D30" s="56" t="s">
        <v>99</v>
      </c>
      <c r="E30" s="21">
        <f>SUM(E31:E33)</f>
        <v>8319903999.7900009</v>
      </c>
      <c r="F30" s="27">
        <f>SUM(F31:F33)</f>
        <v>8283792917.9000006</v>
      </c>
    </row>
    <row r="31" spans="1:6" x14ac:dyDescent="0.2">
      <c r="A31" s="74"/>
      <c r="B31" s="64"/>
      <c r="C31" s="64"/>
      <c r="D31" s="59" t="s">
        <v>37</v>
      </c>
      <c r="E31" s="58">
        <v>8271909851.1400003</v>
      </c>
      <c r="F31" s="60">
        <v>8235811637.9200001</v>
      </c>
    </row>
    <row r="32" spans="1:6" x14ac:dyDescent="0.2">
      <c r="A32" s="74"/>
      <c r="B32" s="64"/>
      <c r="C32" s="64"/>
      <c r="D32" s="59" t="s">
        <v>100</v>
      </c>
      <c r="E32" s="58">
        <v>38884548.549999997</v>
      </c>
      <c r="F32" s="60">
        <v>38871679.880000003</v>
      </c>
    </row>
    <row r="33" spans="1:7" x14ac:dyDescent="0.2">
      <c r="A33" s="74"/>
      <c r="B33" s="64"/>
      <c r="C33" s="64"/>
      <c r="D33" s="59" t="s">
        <v>101</v>
      </c>
      <c r="E33" s="58">
        <v>9109600.0999999996</v>
      </c>
      <c r="F33" s="60">
        <v>9109600.0999999996</v>
      </c>
    </row>
    <row r="34" spans="1:7" x14ac:dyDescent="0.2">
      <c r="A34" s="74"/>
      <c r="B34" s="64"/>
      <c r="C34" s="64"/>
      <c r="D34" s="62"/>
      <c r="E34" s="66"/>
      <c r="F34" s="57"/>
    </row>
    <row r="35" spans="1:7" x14ac:dyDescent="0.2">
      <c r="A35" s="74"/>
      <c r="B35" s="64"/>
      <c r="C35" s="64"/>
      <c r="D35" s="56" t="s">
        <v>102</v>
      </c>
      <c r="E35" s="21">
        <f>SUM(E36:E40)</f>
        <v>760780887.38999999</v>
      </c>
      <c r="F35" s="27">
        <f>SUM(F36:F40)</f>
        <v>-300281427.31</v>
      </c>
    </row>
    <row r="36" spans="1:7" ht="12.75" x14ac:dyDescent="0.2">
      <c r="A36" s="75"/>
      <c r="B36" s="64"/>
      <c r="C36" s="64"/>
      <c r="D36" s="59" t="s">
        <v>103</v>
      </c>
      <c r="E36" s="58">
        <v>1143318634.54</v>
      </c>
      <c r="F36" s="60">
        <v>-332645575.98000002</v>
      </c>
    </row>
    <row r="37" spans="1:7" x14ac:dyDescent="0.2">
      <c r="A37" s="74"/>
      <c r="B37" s="64"/>
      <c r="C37" s="64"/>
      <c r="D37" s="59" t="s">
        <v>104</v>
      </c>
      <c r="E37" s="58">
        <v>-382537747.14999998</v>
      </c>
      <c r="F37" s="60">
        <v>32364148.670000002</v>
      </c>
    </row>
    <row r="38" spans="1:7" x14ac:dyDescent="0.2">
      <c r="A38" s="74"/>
      <c r="B38" s="21"/>
      <c r="C38" s="21"/>
      <c r="D38" s="59" t="s">
        <v>105</v>
      </c>
      <c r="E38" s="58">
        <v>0</v>
      </c>
      <c r="F38" s="60">
        <v>0</v>
      </c>
      <c r="G38" s="76"/>
    </row>
    <row r="39" spans="1:7" x14ac:dyDescent="0.2">
      <c r="A39" s="74"/>
      <c r="B39" s="64"/>
      <c r="C39" s="64"/>
      <c r="D39" s="59" t="s">
        <v>106</v>
      </c>
      <c r="E39" s="58">
        <v>0</v>
      </c>
      <c r="F39" s="60">
        <v>0</v>
      </c>
    </row>
    <row r="40" spans="1:7" x14ac:dyDescent="0.2">
      <c r="A40" s="74"/>
      <c r="B40" s="64"/>
      <c r="C40" s="64"/>
      <c r="D40" s="59" t="s">
        <v>107</v>
      </c>
      <c r="E40" s="58">
        <v>0</v>
      </c>
      <c r="F40" s="60">
        <v>0</v>
      </c>
    </row>
    <row r="41" spans="1:7" x14ac:dyDescent="0.2">
      <c r="A41" s="74"/>
      <c r="B41" s="64"/>
      <c r="C41" s="64"/>
      <c r="D41" s="62"/>
      <c r="E41" s="64"/>
      <c r="F41" s="67"/>
    </row>
    <row r="42" spans="1:7" ht="22.5" x14ac:dyDescent="0.2">
      <c r="A42" s="74"/>
      <c r="B42" s="77"/>
      <c r="C42" s="78"/>
      <c r="D42" s="56" t="s">
        <v>108</v>
      </c>
      <c r="E42" s="21">
        <f>SUM(E43:E44)</f>
        <v>0</v>
      </c>
      <c r="F42" s="27">
        <f>SUM(F43:F44)</f>
        <v>0</v>
      </c>
    </row>
    <row r="43" spans="1:7" x14ac:dyDescent="0.2">
      <c r="A43" s="71"/>
      <c r="B43" s="72"/>
      <c r="C43" s="73"/>
      <c r="D43" s="59" t="s">
        <v>109</v>
      </c>
      <c r="E43" s="66">
        <v>0</v>
      </c>
      <c r="F43" s="57">
        <v>0</v>
      </c>
    </row>
    <row r="44" spans="1:7" ht="12.75" x14ac:dyDescent="0.2">
      <c r="A44" s="79"/>
      <c r="B44" s="72"/>
      <c r="C44" s="73"/>
      <c r="D44" s="59" t="s">
        <v>110</v>
      </c>
      <c r="E44" s="66">
        <v>0</v>
      </c>
      <c r="F44" s="57">
        <v>0</v>
      </c>
    </row>
    <row r="45" spans="1:7" x14ac:dyDescent="0.2">
      <c r="A45" s="71"/>
      <c r="B45" s="72"/>
      <c r="C45" s="73"/>
      <c r="D45" s="62"/>
      <c r="E45" s="64"/>
      <c r="F45" s="67"/>
    </row>
    <row r="46" spans="1:7" x14ac:dyDescent="0.2">
      <c r="A46" s="71"/>
      <c r="B46" s="72"/>
      <c r="C46" s="73"/>
      <c r="D46" s="56" t="s">
        <v>111</v>
      </c>
      <c r="E46" s="21">
        <f>+E30+E35+E42</f>
        <v>9080684887.1800003</v>
      </c>
      <c r="F46" s="27">
        <f>+F30+F35+F42</f>
        <v>7983511490.5900002</v>
      </c>
    </row>
    <row r="47" spans="1:7" x14ac:dyDescent="0.2">
      <c r="A47" s="71"/>
      <c r="B47" s="72"/>
      <c r="C47" s="73"/>
      <c r="D47" s="65"/>
      <c r="E47" s="21"/>
      <c r="F47" s="27"/>
    </row>
    <row r="48" spans="1:7" x14ac:dyDescent="0.2">
      <c r="A48" s="71"/>
      <c r="B48" s="72"/>
      <c r="C48" s="73"/>
      <c r="D48" s="56" t="s">
        <v>112</v>
      </c>
      <c r="E48" s="21">
        <f>+E46+E26</f>
        <v>9947013389.4799995</v>
      </c>
      <c r="F48" s="22">
        <f>+F46+F26</f>
        <v>8778636556.4400005</v>
      </c>
    </row>
    <row r="49" spans="1:7" ht="12" thickBot="1" x14ac:dyDescent="0.25">
      <c r="A49" s="80"/>
      <c r="B49" s="81"/>
      <c r="C49" s="82"/>
      <c r="D49" s="83"/>
      <c r="E49" s="82"/>
      <c r="F49" s="84"/>
    </row>
    <row r="50" spans="1:7" x14ac:dyDescent="0.2">
      <c r="A50" s="85"/>
      <c r="B50" s="86"/>
      <c r="C50" s="87"/>
      <c r="D50" s="88"/>
      <c r="E50" s="87"/>
      <c r="F50" s="87"/>
    </row>
    <row r="51" spans="1:7" ht="12.75" x14ac:dyDescent="0.2">
      <c r="A51" s="89" t="s">
        <v>54</v>
      </c>
    </row>
    <row r="52" spans="1:7" x14ac:dyDescent="0.2">
      <c r="G52" s="91"/>
    </row>
    <row r="53" spans="1:7" x14ac:dyDescent="0.2">
      <c r="G53" s="91"/>
    </row>
    <row r="59" spans="1:7" s="90" customFormat="1" ht="12.75" x14ac:dyDescent="0.2">
      <c r="A59" s="92"/>
      <c r="C59" s="91"/>
      <c r="D59" s="91"/>
      <c r="E59" s="91"/>
      <c r="F59" s="91"/>
      <c r="G59" s="47"/>
    </row>
    <row r="67" spans="1:7" s="90" customFormat="1" ht="12.75" x14ac:dyDescent="0.2">
      <c r="A67" s="92"/>
      <c r="C67" s="91"/>
      <c r="D67" s="91"/>
      <c r="E67" s="91"/>
      <c r="F67" s="91"/>
      <c r="G67" s="47"/>
    </row>
    <row r="75" spans="1:7" s="90" customFormat="1" ht="12.75" x14ac:dyDescent="0.2">
      <c r="A75" s="92"/>
      <c r="C75" s="91"/>
      <c r="D75" s="91"/>
      <c r="E75" s="91"/>
      <c r="F75" s="91"/>
      <c r="G75" s="47"/>
    </row>
    <row r="84" spans="1:7" s="90" customFormat="1" ht="12.75" x14ac:dyDescent="0.2">
      <c r="A84" s="92"/>
      <c r="C84" s="91"/>
      <c r="D84" s="91"/>
      <c r="E84" s="91"/>
      <c r="F84" s="91"/>
      <c r="G84" s="47"/>
    </row>
    <row r="93" spans="1:7" s="90" customFormat="1" ht="12.75" x14ac:dyDescent="0.2">
      <c r="A93" s="92"/>
      <c r="C93" s="91"/>
      <c r="D93" s="91"/>
      <c r="E93" s="91"/>
      <c r="F93" s="91"/>
      <c r="G93" s="47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92F19-B62A-404E-8330-E18E41356C96}">
  <sheetPr>
    <tabColor rgb="FFFFC000"/>
    <pageSetUpPr fitToPage="1"/>
  </sheetPr>
  <dimension ref="A1:J187"/>
  <sheetViews>
    <sheetView showGridLines="0" zoomScale="106" zoomScaleNormal="106" workbookViewId="0">
      <selection activeCell="A57" sqref="A57"/>
    </sheetView>
  </sheetViews>
  <sheetFormatPr baseColWidth="10" defaultColWidth="10.6640625" defaultRowHeight="11.25" x14ac:dyDescent="0.2"/>
  <cols>
    <col min="1" max="1" width="11.6640625" style="272" customWidth="1"/>
    <col min="2" max="2" width="75.33203125" style="272" bestFit="1" customWidth="1"/>
    <col min="3" max="3" width="19.1640625" style="272" bestFit="1" customWidth="1"/>
    <col min="4" max="4" width="22.33203125" style="272" customWidth="1"/>
    <col min="5" max="5" width="23.6640625" style="272" customWidth="1"/>
    <col min="6" max="6" width="26.5" style="272" customWidth="1"/>
    <col min="7" max="8" width="19.5" style="272" customWidth="1"/>
    <col min="9" max="9" width="13.83203125" style="272" bestFit="1" customWidth="1"/>
    <col min="10" max="16384" width="10.6640625" style="272"/>
  </cols>
  <sheetData>
    <row r="1" spans="1:10" s="270" customFormat="1" ht="12" customHeight="1" x14ac:dyDescent="0.2">
      <c r="A1" s="297" t="s">
        <v>184</v>
      </c>
      <c r="B1" s="298"/>
      <c r="C1" s="298"/>
      <c r="D1" s="298"/>
      <c r="E1" s="298"/>
      <c r="F1" s="298"/>
      <c r="G1" s="299" t="s">
        <v>251</v>
      </c>
      <c r="H1" s="300">
        <v>2024</v>
      </c>
    </row>
    <row r="2" spans="1:10" s="270" customFormat="1" ht="12" customHeight="1" x14ac:dyDescent="0.2">
      <c r="A2" s="297" t="s">
        <v>413</v>
      </c>
      <c r="B2" s="298"/>
      <c r="C2" s="298"/>
      <c r="D2" s="298"/>
      <c r="E2" s="298"/>
      <c r="F2" s="298"/>
      <c r="G2" s="299" t="s">
        <v>253</v>
      </c>
      <c r="H2" s="300" t="s">
        <v>188</v>
      </c>
    </row>
    <row r="3" spans="1:10" s="270" customFormat="1" ht="12" customHeight="1" x14ac:dyDescent="0.2">
      <c r="A3" s="297" t="s">
        <v>189</v>
      </c>
      <c r="B3" s="298"/>
      <c r="C3" s="298"/>
      <c r="D3" s="298"/>
      <c r="E3" s="298"/>
      <c r="F3" s="298"/>
      <c r="G3" s="299"/>
      <c r="H3" s="300"/>
    </row>
    <row r="4" spans="1:10" s="270" customFormat="1" ht="12" customHeight="1" x14ac:dyDescent="0.2">
      <c r="A4" s="297" t="s">
        <v>191</v>
      </c>
      <c r="B4" s="298"/>
      <c r="C4" s="298"/>
      <c r="D4" s="298"/>
      <c r="E4" s="298"/>
      <c r="F4" s="298"/>
      <c r="G4" s="299" t="s">
        <v>255</v>
      </c>
      <c r="H4" s="300">
        <v>1</v>
      </c>
    </row>
    <row r="5" spans="1:10" x14ac:dyDescent="0.2">
      <c r="A5" s="273" t="s">
        <v>256</v>
      </c>
      <c r="B5" s="274"/>
      <c r="C5" s="274"/>
      <c r="D5" s="274"/>
      <c r="E5" s="274"/>
      <c r="F5" s="274"/>
      <c r="G5" s="274"/>
      <c r="H5" s="274"/>
      <c r="I5"/>
      <c r="J5"/>
    </row>
    <row r="6" spans="1:10" x14ac:dyDescent="0.2">
      <c r="A6" s="276"/>
      <c r="B6" s="276"/>
      <c r="C6" s="276"/>
      <c r="D6" s="276"/>
      <c r="E6" s="276"/>
      <c r="F6" s="276"/>
      <c r="G6" s="276"/>
      <c r="H6" s="276"/>
      <c r="I6"/>
      <c r="J6"/>
    </row>
    <row r="7" spans="1:10" x14ac:dyDescent="0.2">
      <c r="A7" s="274" t="s">
        <v>414</v>
      </c>
      <c r="B7" s="274"/>
      <c r="C7" s="274"/>
      <c r="D7" s="274"/>
      <c r="E7" s="274"/>
      <c r="F7" s="274"/>
      <c r="G7" s="274"/>
      <c r="H7" s="274"/>
      <c r="I7"/>
      <c r="J7"/>
    </row>
    <row r="8" spans="1:10" x14ac:dyDescent="0.2">
      <c r="A8" s="278" t="s">
        <v>258</v>
      </c>
      <c r="B8" s="278" t="s">
        <v>259</v>
      </c>
      <c r="C8" s="278" t="s">
        <v>260</v>
      </c>
      <c r="D8" s="278" t="s">
        <v>415</v>
      </c>
      <c r="E8" s="278"/>
      <c r="F8" s="278"/>
      <c r="G8" s="278"/>
      <c r="H8" s="278"/>
      <c r="I8"/>
      <c r="J8"/>
    </row>
    <row r="9" spans="1:10" x14ac:dyDescent="0.2">
      <c r="A9" s="301">
        <v>1114</v>
      </c>
      <c r="B9" s="276" t="s">
        <v>416</v>
      </c>
      <c r="C9" s="302">
        <v>0</v>
      </c>
      <c r="D9" s="276"/>
      <c r="E9" s="276"/>
      <c r="F9" s="276"/>
      <c r="G9" s="276"/>
      <c r="H9" s="276"/>
      <c r="I9"/>
      <c r="J9"/>
    </row>
    <row r="10" spans="1:10" x14ac:dyDescent="0.2">
      <c r="A10" s="301">
        <v>1115</v>
      </c>
      <c r="B10" s="276" t="s">
        <v>417</v>
      </c>
      <c r="C10" s="302">
        <v>0</v>
      </c>
      <c r="D10" s="276"/>
      <c r="E10" s="276"/>
      <c r="F10" s="276"/>
      <c r="G10" s="276"/>
      <c r="H10" s="276"/>
      <c r="I10"/>
      <c r="J10"/>
    </row>
    <row r="11" spans="1:10" x14ac:dyDescent="0.2">
      <c r="A11" s="301">
        <v>1121</v>
      </c>
      <c r="B11" s="276" t="s">
        <v>418</v>
      </c>
      <c r="C11" s="302">
        <v>0</v>
      </c>
      <c r="D11" s="276"/>
      <c r="E11" s="276"/>
      <c r="F11" s="276"/>
      <c r="G11" s="276"/>
      <c r="H11" s="276"/>
      <c r="I11"/>
      <c r="J11"/>
    </row>
    <row r="12" spans="1:10" x14ac:dyDescent="0.2">
      <c r="A12" s="276"/>
      <c r="B12" s="276"/>
      <c r="C12" s="276"/>
      <c r="D12" s="276"/>
      <c r="E12" s="276"/>
      <c r="F12" s="276"/>
      <c r="G12" s="276"/>
      <c r="H12" s="276"/>
      <c r="I12"/>
      <c r="J12"/>
    </row>
    <row r="13" spans="1:10" x14ac:dyDescent="0.2">
      <c r="A13" s="274" t="s">
        <v>419</v>
      </c>
      <c r="B13" s="274"/>
      <c r="C13" s="274"/>
      <c r="D13" s="274"/>
      <c r="E13" s="274"/>
      <c r="F13" s="274"/>
      <c r="G13" s="274"/>
      <c r="H13" s="274"/>
      <c r="I13"/>
      <c r="J13"/>
    </row>
    <row r="14" spans="1:10" x14ac:dyDescent="0.2">
      <c r="A14" s="278" t="s">
        <v>258</v>
      </c>
      <c r="B14" s="278" t="s">
        <v>259</v>
      </c>
      <c r="C14" s="278" t="s">
        <v>260</v>
      </c>
      <c r="D14" s="278">
        <v>2023</v>
      </c>
      <c r="E14" s="278">
        <f t="shared" ref="E14:G14" si="0">D14-1</f>
        <v>2022</v>
      </c>
      <c r="F14" s="278">
        <f t="shared" si="0"/>
        <v>2021</v>
      </c>
      <c r="G14" s="278">
        <f t="shared" si="0"/>
        <v>2020</v>
      </c>
      <c r="H14" s="278" t="s">
        <v>420</v>
      </c>
      <c r="I14"/>
      <c r="J14"/>
    </row>
    <row r="15" spans="1:10" x14ac:dyDescent="0.2">
      <c r="A15" s="301">
        <v>1122</v>
      </c>
      <c r="B15" s="276" t="s">
        <v>421</v>
      </c>
      <c r="C15" s="302">
        <v>90926925.730000004</v>
      </c>
      <c r="D15" s="302">
        <v>91242159.079999998</v>
      </c>
      <c r="E15" s="302">
        <v>91815559.159999996</v>
      </c>
      <c r="F15" s="302">
        <v>107241281.23</v>
      </c>
      <c r="G15" s="302">
        <v>189434890.75</v>
      </c>
      <c r="H15" s="276"/>
      <c r="I15"/>
      <c r="J15"/>
    </row>
    <row r="16" spans="1:10" x14ac:dyDescent="0.2">
      <c r="A16" s="301">
        <v>1124</v>
      </c>
      <c r="B16" s="276" t="s">
        <v>422</v>
      </c>
      <c r="C16" s="302">
        <v>0</v>
      </c>
      <c r="D16" s="302">
        <v>0</v>
      </c>
      <c r="E16" s="302">
        <v>0</v>
      </c>
      <c r="F16" s="302">
        <v>0</v>
      </c>
      <c r="G16" s="302">
        <v>0</v>
      </c>
      <c r="H16" s="276"/>
      <c r="I16"/>
      <c r="J16"/>
    </row>
    <row r="17" spans="1:10" x14ac:dyDescent="0.2">
      <c r="A17"/>
      <c r="B17"/>
      <c r="C17"/>
      <c r="D17"/>
      <c r="E17"/>
      <c r="F17"/>
      <c r="G17"/>
      <c r="H17"/>
      <c r="I17"/>
      <c r="J17"/>
    </row>
    <row r="18" spans="1:10" x14ac:dyDescent="0.2">
      <c r="A18" s="274" t="s">
        <v>423</v>
      </c>
      <c r="B18" s="274"/>
      <c r="C18" s="274"/>
      <c r="D18" s="274"/>
      <c r="E18" s="274"/>
      <c r="F18" s="274"/>
      <c r="G18" s="274"/>
      <c r="H18" s="274"/>
      <c r="I18"/>
      <c r="J18"/>
    </row>
    <row r="19" spans="1:10" x14ac:dyDescent="0.2">
      <c r="A19" s="278" t="s">
        <v>258</v>
      </c>
      <c r="B19" s="278" t="s">
        <v>259</v>
      </c>
      <c r="C19" s="278" t="s">
        <v>260</v>
      </c>
      <c r="D19" s="278" t="s">
        <v>424</v>
      </c>
      <c r="E19" s="278" t="s">
        <v>425</v>
      </c>
      <c r="F19" s="278" t="s">
        <v>426</v>
      </c>
      <c r="G19" s="278" t="s">
        <v>427</v>
      </c>
      <c r="H19" s="278" t="s">
        <v>428</v>
      </c>
      <c r="I19"/>
      <c r="J19"/>
    </row>
    <row r="20" spans="1:10" x14ac:dyDescent="0.2">
      <c r="A20" s="301">
        <v>1123</v>
      </c>
      <c r="B20" s="276" t="s">
        <v>429</v>
      </c>
      <c r="C20" s="302">
        <v>6124549.8099999996</v>
      </c>
      <c r="D20" s="302">
        <v>6124549.8099999996</v>
      </c>
      <c r="E20" s="302">
        <v>0</v>
      </c>
      <c r="F20" s="302">
        <v>0</v>
      </c>
      <c r="G20" s="302">
        <v>0</v>
      </c>
      <c r="H20" s="276"/>
      <c r="I20"/>
      <c r="J20"/>
    </row>
    <row r="21" spans="1:10" x14ac:dyDescent="0.2">
      <c r="A21" s="301">
        <v>1125</v>
      </c>
      <c r="B21" s="276" t="s">
        <v>430</v>
      </c>
      <c r="C21" s="302">
        <v>50000</v>
      </c>
      <c r="D21" s="302">
        <v>50000</v>
      </c>
      <c r="E21" s="302">
        <v>0</v>
      </c>
      <c r="F21" s="302">
        <v>0</v>
      </c>
      <c r="G21" s="302">
        <v>0</v>
      </c>
      <c r="H21" s="276"/>
      <c r="I21"/>
      <c r="J21"/>
    </row>
    <row r="22" spans="1:10" x14ac:dyDescent="0.2">
      <c r="A22" s="291">
        <v>1126</v>
      </c>
      <c r="B22" s="286" t="s">
        <v>431</v>
      </c>
      <c r="C22" s="302">
        <v>0</v>
      </c>
      <c r="D22" s="302">
        <v>0</v>
      </c>
      <c r="E22" s="302">
        <v>0</v>
      </c>
      <c r="F22" s="302">
        <v>0</v>
      </c>
      <c r="G22" s="302">
        <v>0</v>
      </c>
      <c r="H22" s="276"/>
      <c r="I22"/>
      <c r="J22"/>
    </row>
    <row r="23" spans="1:10" x14ac:dyDescent="0.2">
      <c r="A23" s="291">
        <v>1129</v>
      </c>
      <c r="B23" s="286" t="s">
        <v>432</v>
      </c>
      <c r="C23" s="302">
        <v>920184536.88</v>
      </c>
      <c r="D23" s="302">
        <v>920184536.88</v>
      </c>
      <c r="E23" s="302">
        <v>0</v>
      </c>
      <c r="F23" s="302">
        <v>0</v>
      </c>
      <c r="G23" s="302">
        <v>0</v>
      </c>
      <c r="H23" s="276"/>
      <c r="I23"/>
      <c r="J23"/>
    </row>
    <row r="24" spans="1:10" x14ac:dyDescent="0.2">
      <c r="A24" s="301">
        <v>1131</v>
      </c>
      <c r="B24" s="276" t="s">
        <v>433</v>
      </c>
      <c r="C24" s="302">
        <v>819150.81</v>
      </c>
      <c r="D24" s="302">
        <v>819150.81</v>
      </c>
      <c r="E24" s="302">
        <v>0</v>
      </c>
      <c r="F24" s="302">
        <v>0</v>
      </c>
      <c r="G24" s="302">
        <v>0</v>
      </c>
      <c r="H24" s="276"/>
      <c r="I24"/>
      <c r="J24"/>
    </row>
    <row r="25" spans="1:10" x14ac:dyDescent="0.2">
      <c r="A25" s="301">
        <v>1132</v>
      </c>
      <c r="B25" s="276" t="s">
        <v>434</v>
      </c>
      <c r="C25" s="302">
        <v>0</v>
      </c>
      <c r="D25" s="302">
        <v>0</v>
      </c>
      <c r="E25" s="302">
        <v>0</v>
      </c>
      <c r="F25" s="302">
        <v>0</v>
      </c>
      <c r="G25" s="302">
        <v>0</v>
      </c>
      <c r="H25" s="276"/>
      <c r="I25"/>
      <c r="J25"/>
    </row>
    <row r="26" spans="1:10" x14ac:dyDescent="0.2">
      <c r="A26" s="301">
        <v>1133</v>
      </c>
      <c r="B26" s="276" t="s">
        <v>435</v>
      </c>
      <c r="C26" s="302">
        <v>0</v>
      </c>
      <c r="D26" s="302">
        <v>0</v>
      </c>
      <c r="E26" s="302">
        <v>0</v>
      </c>
      <c r="F26" s="302">
        <v>0</v>
      </c>
      <c r="G26" s="302">
        <v>0</v>
      </c>
      <c r="H26" s="276"/>
      <c r="I26"/>
      <c r="J26"/>
    </row>
    <row r="27" spans="1:10" x14ac:dyDescent="0.2">
      <c r="A27" s="301">
        <v>1134</v>
      </c>
      <c r="B27" s="276" t="s">
        <v>436</v>
      </c>
      <c r="C27" s="302">
        <v>82674207.879999995</v>
      </c>
      <c r="D27" s="302">
        <v>82674207.879999995</v>
      </c>
      <c r="E27" s="302">
        <v>0</v>
      </c>
      <c r="F27" s="302">
        <v>0</v>
      </c>
      <c r="G27" s="302">
        <v>0</v>
      </c>
      <c r="H27" s="276"/>
      <c r="I27"/>
      <c r="J27"/>
    </row>
    <row r="28" spans="1:10" x14ac:dyDescent="0.2">
      <c r="A28" s="301">
        <v>1139</v>
      </c>
      <c r="B28" s="276" t="s">
        <v>437</v>
      </c>
      <c r="C28" s="302">
        <v>0</v>
      </c>
      <c r="D28" s="302">
        <v>0</v>
      </c>
      <c r="E28" s="302">
        <v>0</v>
      </c>
      <c r="F28" s="302">
        <v>0</v>
      </c>
      <c r="G28" s="302">
        <v>0</v>
      </c>
      <c r="H28" s="276"/>
      <c r="I28"/>
      <c r="J28"/>
    </row>
    <row r="29" spans="1:10" x14ac:dyDescent="0.2">
      <c r="A29" s="276"/>
      <c r="B29" s="276"/>
      <c r="C29" s="276"/>
      <c r="D29" s="276"/>
      <c r="E29" s="276"/>
      <c r="F29" s="276"/>
      <c r="G29" s="276"/>
      <c r="H29" s="276"/>
      <c r="I29"/>
      <c r="J29"/>
    </row>
    <row r="30" spans="1:10" x14ac:dyDescent="0.2">
      <c r="A30" s="274" t="s">
        <v>438</v>
      </c>
      <c r="B30" s="274"/>
      <c r="C30" s="274"/>
      <c r="D30" s="274"/>
      <c r="E30" s="274"/>
      <c r="F30" s="274"/>
      <c r="G30" s="274"/>
      <c r="H30" s="274"/>
      <c r="I30"/>
      <c r="J30"/>
    </row>
    <row r="31" spans="1:10" x14ac:dyDescent="0.2">
      <c r="A31" s="278" t="s">
        <v>258</v>
      </c>
      <c r="B31" s="278" t="s">
        <v>259</v>
      </c>
      <c r="C31" s="278" t="s">
        <v>260</v>
      </c>
      <c r="D31" s="278" t="s">
        <v>439</v>
      </c>
      <c r="E31" s="278" t="s">
        <v>440</v>
      </c>
      <c r="F31" s="278" t="s">
        <v>441</v>
      </c>
      <c r="G31" s="278"/>
      <c r="H31" s="278"/>
      <c r="I31"/>
      <c r="J31"/>
    </row>
    <row r="32" spans="1:10" x14ac:dyDescent="0.2">
      <c r="A32" s="301">
        <v>1140</v>
      </c>
      <c r="B32" s="276" t="s">
        <v>66</v>
      </c>
      <c r="C32" s="302">
        <v>145536499.19</v>
      </c>
      <c r="D32" s="276"/>
      <c r="E32" s="276"/>
      <c r="F32" s="276"/>
      <c r="G32" s="276"/>
      <c r="H32" s="276"/>
      <c r="I32"/>
      <c r="J32"/>
    </row>
    <row r="33" spans="1:10" x14ac:dyDescent="0.2">
      <c r="A33" s="301">
        <v>1141</v>
      </c>
      <c r="B33" s="276" t="s">
        <v>442</v>
      </c>
      <c r="C33" s="302">
        <v>145536499.19</v>
      </c>
      <c r="D33" s="276"/>
      <c r="E33" s="276"/>
      <c r="F33" s="276"/>
      <c r="G33"/>
      <c r="H33"/>
      <c r="I33"/>
      <c r="J33"/>
    </row>
    <row r="34" spans="1:10" x14ac:dyDescent="0.2">
      <c r="A34" s="301">
        <v>1142</v>
      </c>
      <c r="B34" s="276" t="s">
        <v>443</v>
      </c>
      <c r="C34" s="302">
        <v>0</v>
      </c>
      <c r="D34" s="276"/>
      <c r="E34" s="276"/>
      <c r="F34" s="276"/>
      <c r="G34"/>
      <c r="H34"/>
      <c r="I34"/>
      <c r="J34"/>
    </row>
    <row r="35" spans="1:10" x14ac:dyDescent="0.2">
      <c r="A35" s="301">
        <v>1143</v>
      </c>
      <c r="B35" s="276" t="s">
        <v>444</v>
      </c>
      <c r="C35" s="302">
        <v>0</v>
      </c>
      <c r="D35" s="276"/>
      <c r="E35" s="276"/>
      <c r="F35" s="276"/>
      <c r="G35"/>
      <c r="H35"/>
      <c r="I35"/>
      <c r="J35"/>
    </row>
    <row r="36" spans="1:10" x14ac:dyDescent="0.2">
      <c r="A36" s="301">
        <v>1144</v>
      </c>
      <c r="B36" s="276" t="s">
        <v>445</v>
      </c>
      <c r="C36" s="302">
        <v>0</v>
      </c>
      <c r="D36" s="276"/>
      <c r="E36" s="276"/>
      <c r="F36" s="276"/>
      <c r="G36"/>
      <c r="H36"/>
      <c r="I36"/>
      <c r="J36"/>
    </row>
    <row r="37" spans="1:10" x14ac:dyDescent="0.2">
      <c r="A37" s="301">
        <v>1145</v>
      </c>
      <c r="B37" s="276" t="s">
        <v>446</v>
      </c>
      <c r="C37" s="302">
        <v>0</v>
      </c>
      <c r="D37" s="276"/>
      <c r="E37" s="276"/>
      <c r="F37" s="276"/>
      <c r="G37"/>
      <c r="H37"/>
      <c r="I37"/>
      <c r="J37"/>
    </row>
    <row r="38" spans="1:10" x14ac:dyDescent="0.2">
      <c r="A38" s="276"/>
      <c r="B38" s="276"/>
      <c r="C38" s="276"/>
      <c r="D38" s="276"/>
      <c r="E38" s="276"/>
      <c r="F38" s="276"/>
      <c r="G38"/>
      <c r="H38"/>
      <c r="I38"/>
      <c r="J38"/>
    </row>
    <row r="39" spans="1:10" x14ac:dyDescent="0.2">
      <c r="A39" s="274" t="s">
        <v>447</v>
      </c>
      <c r="B39" s="274"/>
      <c r="C39" s="274"/>
      <c r="D39" s="274"/>
      <c r="E39" s="274"/>
      <c r="F39" s="274"/>
      <c r="G39"/>
      <c r="H39"/>
      <c r="I39"/>
      <c r="J39"/>
    </row>
    <row r="40" spans="1:10" x14ac:dyDescent="0.2">
      <c r="A40" s="278" t="s">
        <v>258</v>
      </c>
      <c r="B40" s="278" t="s">
        <v>259</v>
      </c>
      <c r="C40" s="278" t="s">
        <v>260</v>
      </c>
      <c r="D40" s="278" t="s">
        <v>440</v>
      </c>
      <c r="E40" s="278" t="s">
        <v>448</v>
      </c>
      <c r="F40" s="278" t="s">
        <v>441</v>
      </c>
      <c r="G40"/>
      <c r="H40"/>
      <c r="I40"/>
      <c r="J40"/>
    </row>
    <row r="41" spans="1:10" x14ac:dyDescent="0.2">
      <c r="A41" s="301">
        <v>1150</v>
      </c>
      <c r="B41" s="276" t="s">
        <v>68</v>
      </c>
      <c r="C41" s="302">
        <v>0</v>
      </c>
      <c r="D41" s="276"/>
      <c r="E41" s="276"/>
      <c r="F41" s="276"/>
      <c r="G41"/>
      <c r="H41"/>
      <c r="I41"/>
      <c r="J41"/>
    </row>
    <row r="42" spans="1:10" x14ac:dyDescent="0.2">
      <c r="A42" s="301">
        <v>1151</v>
      </c>
      <c r="B42" s="276" t="s">
        <v>449</v>
      </c>
      <c r="C42" s="302">
        <v>0</v>
      </c>
      <c r="D42" s="276"/>
      <c r="E42" s="276"/>
      <c r="F42" s="276"/>
      <c r="G42"/>
      <c r="H42"/>
      <c r="I42"/>
      <c r="J42"/>
    </row>
    <row r="43" spans="1:10" x14ac:dyDescent="0.2">
      <c r="A43" s="276"/>
      <c r="B43" s="276"/>
      <c r="C43" s="276"/>
      <c r="D43" s="276"/>
      <c r="E43" s="276"/>
      <c r="F43" s="276"/>
      <c r="G43"/>
      <c r="H43"/>
      <c r="I43"/>
      <c r="J43"/>
    </row>
    <row r="44" spans="1:10" x14ac:dyDescent="0.2">
      <c r="A44" s="274" t="s">
        <v>450</v>
      </c>
      <c r="B44" s="274"/>
      <c r="C44" s="274"/>
      <c r="D44" s="274"/>
      <c r="E44" s="274"/>
      <c r="F44" s="274"/>
      <c r="G44"/>
      <c r="H44"/>
      <c r="I44"/>
      <c r="J44"/>
    </row>
    <row r="45" spans="1:10" x14ac:dyDescent="0.2">
      <c r="A45" s="278" t="s">
        <v>258</v>
      </c>
      <c r="B45" s="278" t="s">
        <v>259</v>
      </c>
      <c r="C45" s="278" t="s">
        <v>260</v>
      </c>
      <c r="D45" s="278" t="s">
        <v>415</v>
      </c>
      <c r="E45" s="278" t="s">
        <v>428</v>
      </c>
      <c r="F45" s="278"/>
      <c r="G45"/>
      <c r="H45"/>
      <c r="I45"/>
      <c r="J45"/>
    </row>
    <row r="46" spans="1:10" x14ac:dyDescent="0.2">
      <c r="A46" s="301">
        <v>1213</v>
      </c>
      <c r="B46" s="276" t="s">
        <v>451</v>
      </c>
      <c r="C46" s="302">
        <v>0</v>
      </c>
      <c r="D46" s="276"/>
      <c r="E46" s="276"/>
      <c r="F46" s="276"/>
      <c r="G46"/>
      <c r="H46"/>
      <c r="I46"/>
      <c r="J46"/>
    </row>
    <row r="47" spans="1:10" x14ac:dyDescent="0.2">
      <c r="A47" s="276"/>
      <c r="B47" s="276"/>
      <c r="C47" s="276"/>
      <c r="D47" s="276"/>
      <c r="E47" s="276"/>
      <c r="F47" s="276"/>
      <c r="G47"/>
      <c r="H47"/>
      <c r="I47"/>
      <c r="J47"/>
    </row>
    <row r="48" spans="1:10" x14ac:dyDescent="0.2">
      <c r="A48" s="274" t="s">
        <v>452</v>
      </c>
      <c r="B48" s="274"/>
      <c r="C48" s="274"/>
      <c r="D48" s="274"/>
      <c r="E48" s="274"/>
      <c r="F48" s="274"/>
      <c r="G48"/>
      <c r="H48"/>
      <c r="I48"/>
      <c r="J48"/>
    </row>
    <row r="49" spans="1:10" x14ac:dyDescent="0.2">
      <c r="A49" s="278" t="s">
        <v>258</v>
      </c>
      <c r="B49" s="278" t="s">
        <v>259</v>
      </c>
      <c r="C49" s="278" t="s">
        <v>260</v>
      </c>
      <c r="D49" s="278"/>
      <c r="E49" s="278"/>
      <c r="F49" s="278"/>
      <c r="G49" s="278"/>
      <c r="H49" s="278"/>
      <c r="I49" s="276"/>
      <c r="J49" s="276"/>
    </row>
    <row r="50" spans="1:10" x14ac:dyDescent="0.2">
      <c r="A50" s="301">
        <v>1211</v>
      </c>
      <c r="B50" s="276" t="s">
        <v>453</v>
      </c>
      <c r="C50" s="302">
        <v>0</v>
      </c>
      <c r="D50" s="276"/>
      <c r="E50" s="276"/>
      <c r="F50" s="276"/>
      <c r="G50" s="276"/>
      <c r="H50" s="276"/>
      <c r="I50" s="276"/>
      <c r="J50" s="276"/>
    </row>
    <row r="51" spans="1:10" x14ac:dyDescent="0.2">
      <c r="A51" s="301">
        <v>1212</v>
      </c>
      <c r="B51" s="276" t="s">
        <v>454</v>
      </c>
      <c r="C51" s="302">
        <v>0</v>
      </c>
      <c r="D51" s="276"/>
      <c r="E51" s="276"/>
      <c r="F51" s="276"/>
      <c r="G51" s="276"/>
      <c r="H51" s="276"/>
      <c r="I51" s="276"/>
      <c r="J51" s="276"/>
    </row>
    <row r="52" spans="1:10" x14ac:dyDescent="0.2">
      <c r="A52" s="301">
        <v>1214</v>
      </c>
      <c r="B52" s="276" t="s">
        <v>455</v>
      </c>
      <c r="C52" s="302">
        <v>0</v>
      </c>
      <c r="D52" s="276"/>
      <c r="E52" s="276"/>
      <c r="F52" s="276"/>
      <c r="G52" s="276"/>
      <c r="H52" s="276"/>
      <c r="I52" s="276"/>
      <c r="J52" s="276"/>
    </row>
    <row r="53" spans="1:10" x14ac:dyDescent="0.2">
      <c r="A53" s="276"/>
      <c r="B53" s="276"/>
      <c r="C53" s="276"/>
      <c r="D53" s="276"/>
      <c r="E53" s="276"/>
      <c r="F53" s="276"/>
      <c r="G53" s="276"/>
      <c r="H53" s="276"/>
      <c r="I53" s="276"/>
      <c r="J53" s="276"/>
    </row>
    <row r="54" spans="1:10" x14ac:dyDescent="0.2">
      <c r="A54" s="274" t="s">
        <v>456</v>
      </c>
      <c r="B54" s="274"/>
      <c r="C54" s="274"/>
      <c r="D54" s="274"/>
      <c r="E54" s="274"/>
      <c r="F54" s="274"/>
      <c r="G54" s="274"/>
      <c r="H54" s="274"/>
      <c r="I54" s="274"/>
      <c r="J54" s="274"/>
    </row>
    <row r="55" spans="1:10" x14ac:dyDescent="0.2">
      <c r="A55" s="278" t="s">
        <v>258</v>
      </c>
      <c r="B55" s="278" t="s">
        <v>259</v>
      </c>
      <c r="C55" s="278" t="s">
        <v>260</v>
      </c>
      <c r="D55" s="278" t="s">
        <v>457</v>
      </c>
      <c r="E55" s="278" t="s">
        <v>458</v>
      </c>
      <c r="F55" s="278" t="s">
        <v>459</v>
      </c>
      <c r="G55" s="278" t="s">
        <v>460</v>
      </c>
      <c r="H55" s="278" t="s">
        <v>461</v>
      </c>
      <c r="I55" s="278" t="s">
        <v>462</v>
      </c>
      <c r="J55" s="278" t="s">
        <v>463</v>
      </c>
    </row>
    <row r="56" spans="1:10" x14ac:dyDescent="0.2">
      <c r="A56" s="301">
        <v>1230</v>
      </c>
      <c r="B56" s="276" t="s">
        <v>82</v>
      </c>
      <c r="C56" s="302">
        <v>5882793776.5199995</v>
      </c>
      <c r="D56" s="302">
        <v>0</v>
      </c>
      <c r="E56" s="302">
        <v>0</v>
      </c>
      <c r="F56" s="276"/>
      <c r="G56" s="276"/>
      <c r="H56" s="276"/>
      <c r="I56" s="276"/>
      <c r="J56" s="276"/>
    </row>
    <row r="57" spans="1:10" x14ac:dyDescent="0.2">
      <c r="A57" s="301">
        <v>1231</v>
      </c>
      <c r="B57" s="276" t="s">
        <v>464</v>
      </c>
      <c r="C57" s="302">
        <v>1062000</v>
      </c>
      <c r="D57" s="303"/>
      <c r="E57" s="303"/>
      <c r="F57" s="276"/>
      <c r="G57" s="276"/>
      <c r="H57" s="276"/>
      <c r="I57" s="276"/>
      <c r="J57" s="276"/>
    </row>
    <row r="58" spans="1:10" x14ac:dyDescent="0.2">
      <c r="A58" s="301">
        <v>1232</v>
      </c>
      <c r="B58" s="276" t="s">
        <v>465</v>
      </c>
      <c r="C58" s="302">
        <v>0</v>
      </c>
      <c r="D58" s="302">
        <v>0</v>
      </c>
      <c r="E58" s="302">
        <v>0</v>
      </c>
      <c r="F58" s="276"/>
      <c r="G58" s="276"/>
      <c r="H58" s="276"/>
      <c r="I58" s="276"/>
      <c r="J58" s="276"/>
    </row>
    <row r="59" spans="1:10" x14ac:dyDescent="0.2">
      <c r="A59" s="301">
        <v>1233</v>
      </c>
      <c r="B59" s="276" t="s">
        <v>466</v>
      </c>
      <c r="C59" s="302">
        <v>517082568.24000001</v>
      </c>
      <c r="D59" s="302">
        <v>0</v>
      </c>
      <c r="E59" s="302">
        <v>0</v>
      </c>
      <c r="F59" s="276"/>
      <c r="G59" s="276"/>
      <c r="H59" s="276"/>
      <c r="I59" s="276"/>
      <c r="J59" s="276"/>
    </row>
    <row r="60" spans="1:10" x14ac:dyDescent="0.2">
      <c r="A60" s="301">
        <v>1234</v>
      </c>
      <c r="B60" s="276" t="s">
        <v>467</v>
      </c>
      <c r="C60" s="302">
        <v>0</v>
      </c>
      <c r="D60" s="302">
        <v>0</v>
      </c>
      <c r="E60" s="302">
        <v>0</v>
      </c>
      <c r="F60" s="276"/>
      <c r="G60" s="276"/>
      <c r="H60" s="276"/>
      <c r="I60" s="276"/>
      <c r="J60" s="276"/>
    </row>
    <row r="61" spans="1:10" x14ac:dyDescent="0.2">
      <c r="A61" s="301">
        <v>1235</v>
      </c>
      <c r="B61" s="276" t="s">
        <v>468</v>
      </c>
      <c r="C61" s="302">
        <v>16578046.949999999</v>
      </c>
      <c r="D61" s="302">
        <v>0</v>
      </c>
      <c r="E61" s="302">
        <v>0</v>
      </c>
      <c r="F61" s="276"/>
      <c r="G61" s="276"/>
      <c r="H61" s="276"/>
      <c r="I61" s="276"/>
      <c r="J61" s="276"/>
    </row>
    <row r="62" spans="1:10" x14ac:dyDescent="0.2">
      <c r="A62" s="301">
        <v>1236</v>
      </c>
      <c r="B62" s="276" t="s">
        <v>469</v>
      </c>
      <c r="C62" s="302">
        <v>5348071161.3299999</v>
      </c>
      <c r="D62" s="302">
        <v>0</v>
      </c>
      <c r="E62" s="302">
        <v>0</v>
      </c>
      <c r="F62" s="276"/>
      <c r="G62" s="276"/>
      <c r="H62" s="276"/>
      <c r="I62" s="276"/>
      <c r="J62" s="276"/>
    </row>
    <row r="63" spans="1:10" x14ac:dyDescent="0.2">
      <c r="A63" s="301">
        <v>1239</v>
      </c>
      <c r="B63" s="276" t="s">
        <v>470</v>
      </c>
      <c r="C63" s="302">
        <v>0</v>
      </c>
      <c r="D63" s="302">
        <v>0</v>
      </c>
      <c r="E63" s="302">
        <v>0</v>
      </c>
      <c r="F63" s="276"/>
      <c r="G63" s="276"/>
      <c r="H63" s="276"/>
      <c r="I63" s="276"/>
      <c r="J63" s="276"/>
    </row>
    <row r="64" spans="1:10" x14ac:dyDescent="0.2">
      <c r="A64" s="301">
        <v>1240</v>
      </c>
      <c r="B64" s="276" t="s">
        <v>84</v>
      </c>
      <c r="C64" s="302">
        <v>4634462016.8300009</v>
      </c>
      <c r="D64" s="302">
        <v>0</v>
      </c>
      <c r="E64" s="302">
        <v>0</v>
      </c>
      <c r="F64" s="276"/>
      <c r="G64" s="276"/>
      <c r="H64" s="276"/>
      <c r="I64" s="276"/>
      <c r="J64" s="276"/>
    </row>
    <row r="65" spans="1:10" x14ac:dyDescent="0.2">
      <c r="A65" s="301">
        <v>1241</v>
      </c>
      <c r="B65" s="276" t="s">
        <v>471</v>
      </c>
      <c r="C65" s="302">
        <v>594577354.00999999</v>
      </c>
      <c r="D65" s="302">
        <v>0</v>
      </c>
      <c r="E65" s="302">
        <v>0</v>
      </c>
      <c r="F65" s="276"/>
      <c r="G65" s="276"/>
      <c r="H65" s="276"/>
      <c r="I65" s="276"/>
      <c r="J65" s="276"/>
    </row>
    <row r="66" spans="1:10" x14ac:dyDescent="0.2">
      <c r="A66" s="301">
        <v>1242</v>
      </c>
      <c r="B66" s="276" t="s">
        <v>472</v>
      </c>
      <c r="C66" s="302">
        <v>20144579.350000001</v>
      </c>
      <c r="D66" s="302">
        <v>0</v>
      </c>
      <c r="E66" s="302">
        <v>0</v>
      </c>
      <c r="F66" s="276"/>
      <c r="G66" s="276"/>
      <c r="H66" s="276"/>
      <c r="I66" s="276"/>
      <c r="J66" s="276"/>
    </row>
    <row r="67" spans="1:10" x14ac:dyDescent="0.2">
      <c r="A67" s="301">
        <v>1243</v>
      </c>
      <c r="B67" s="276" t="s">
        <v>473</v>
      </c>
      <c r="C67" s="302">
        <v>3269125626.73</v>
      </c>
      <c r="D67" s="302">
        <v>0</v>
      </c>
      <c r="E67" s="302">
        <v>0</v>
      </c>
      <c r="F67" s="276"/>
      <c r="G67" s="276"/>
      <c r="H67" s="276"/>
      <c r="I67" s="276"/>
      <c r="J67" s="276"/>
    </row>
    <row r="68" spans="1:10" x14ac:dyDescent="0.2">
      <c r="A68" s="301">
        <v>1244</v>
      </c>
      <c r="B68" s="276" t="s">
        <v>474</v>
      </c>
      <c r="C68" s="302">
        <v>336187813.74000001</v>
      </c>
      <c r="D68" s="302">
        <v>0</v>
      </c>
      <c r="E68" s="302">
        <v>0</v>
      </c>
      <c r="F68" s="276"/>
      <c r="G68" s="276"/>
      <c r="H68" s="276"/>
      <c r="I68" s="276"/>
      <c r="J68" s="276"/>
    </row>
    <row r="69" spans="1:10" x14ac:dyDescent="0.2">
      <c r="A69" s="301">
        <v>1245</v>
      </c>
      <c r="B69" s="276" t="s">
        <v>475</v>
      </c>
      <c r="C69" s="302">
        <v>721878.3</v>
      </c>
      <c r="D69" s="302">
        <v>0</v>
      </c>
      <c r="E69" s="302">
        <v>0</v>
      </c>
      <c r="F69" s="276"/>
      <c r="G69" s="276"/>
      <c r="H69" s="276"/>
      <c r="I69" s="276"/>
      <c r="J69" s="276"/>
    </row>
    <row r="70" spans="1:10" x14ac:dyDescent="0.2">
      <c r="A70" s="301">
        <v>1246</v>
      </c>
      <c r="B70" s="276" t="s">
        <v>476</v>
      </c>
      <c r="C70" s="302">
        <v>413624401.13999999</v>
      </c>
      <c r="D70" s="302">
        <v>0</v>
      </c>
      <c r="E70" s="302">
        <v>0</v>
      </c>
      <c r="F70" s="276"/>
      <c r="G70" s="276"/>
      <c r="H70" s="276"/>
      <c r="I70" s="276"/>
      <c r="J70" s="276"/>
    </row>
    <row r="71" spans="1:10" x14ac:dyDescent="0.2">
      <c r="A71" s="301">
        <v>1247</v>
      </c>
      <c r="B71" s="276" t="s">
        <v>477</v>
      </c>
      <c r="C71" s="302">
        <v>80363.56</v>
      </c>
      <c r="D71" s="302">
        <v>0</v>
      </c>
      <c r="E71" s="302">
        <v>0</v>
      </c>
      <c r="F71" s="276"/>
      <c r="G71" s="276"/>
      <c r="H71" s="276"/>
      <c r="I71" s="276"/>
      <c r="J71" s="276"/>
    </row>
    <row r="72" spans="1:10" x14ac:dyDescent="0.2">
      <c r="A72" s="301">
        <v>1248</v>
      </c>
      <c r="B72" s="276" t="s">
        <v>478</v>
      </c>
      <c r="C72" s="302">
        <v>0</v>
      </c>
      <c r="D72" s="302">
        <v>0</v>
      </c>
      <c r="E72" s="302">
        <v>0</v>
      </c>
      <c r="F72" s="276"/>
      <c r="G72" s="276"/>
      <c r="H72" s="276"/>
      <c r="I72" s="276"/>
      <c r="J72" s="276"/>
    </row>
    <row r="73" spans="1:10" x14ac:dyDescent="0.2">
      <c r="A73" s="276"/>
      <c r="B73" s="276"/>
      <c r="C73" s="276"/>
      <c r="D73" s="276"/>
      <c r="E73" s="276"/>
      <c r="F73" s="276"/>
      <c r="G73" s="276"/>
      <c r="H73" s="276"/>
      <c r="I73" s="276"/>
      <c r="J73" s="276"/>
    </row>
    <row r="74" spans="1:10" x14ac:dyDescent="0.2">
      <c r="A74" s="274" t="s">
        <v>479</v>
      </c>
      <c r="B74" s="274"/>
      <c r="C74" s="274"/>
      <c r="D74" s="274"/>
      <c r="E74" s="274"/>
      <c r="F74" s="274"/>
      <c r="G74" s="274"/>
      <c r="H74" s="276"/>
      <c r="I74" s="276"/>
      <c r="J74" s="276"/>
    </row>
    <row r="75" spans="1:10" x14ac:dyDescent="0.2">
      <c r="A75" s="278" t="s">
        <v>258</v>
      </c>
      <c r="B75" s="278" t="s">
        <v>259</v>
      </c>
      <c r="C75" s="278" t="s">
        <v>260</v>
      </c>
      <c r="D75" s="278" t="s">
        <v>480</v>
      </c>
      <c r="E75" s="278" t="s">
        <v>481</v>
      </c>
      <c r="F75" s="278" t="s">
        <v>482</v>
      </c>
      <c r="G75" s="278" t="s">
        <v>483</v>
      </c>
      <c r="H75" s="276"/>
      <c r="I75" s="276"/>
      <c r="J75" s="276"/>
    </row>
    <row r="76" spans="1:10" x14ac:dyDescent="0.2">
      <c r="A76" s="301">
        <v>1250</v>
      </c>
      <c r="B76" s="276" t="s">
        <v>86</v>
      </c>
      <c r="C76" s="302">
        <v>0</v>
      </c>
      <c r="D76" s="302">
        <v>0</v>
      </c>
      <c r="E76" s="302">
        <v>0</v>
      </c>
      <c r="F76" s="276"/>
      <c r="G76" s="276"/>
      <c r="H76" s="276"/>
      <c r="I76" s="276"/>
      <c r="J76" s="276"/>
    </row>
    <row r="77" spans="1:10" x14ac:dyDescent="0.2">
      <c r="A77" s="301">
        <v>1251</v>
      </c>
      <c r="B77" s="276" t="s">
        <v>484</v>
      </c>
      <c r="C77" s="302">
        <v>0</v>
      </c>
      <c r="D77" s="302">
        <v>0</v>
      </c>
      <c r="E77" s="302">
        <v>0</v>
      </c>
      <c r="F77" s="276"/>
      <c r="G77" s="276"/>
      <c r="H77" s="276"/>
      <c r="I77" s="276"/>
      <c r="J77" s="276"/>
    </row>
    <row r="78" spans="1:10" x14ac:dyDescent="0.2">
      <c r="A78" s="301">
        <v>1252</v>
      </c>
      <c r="B78" s="276" t="s">
        <v>485</v>
      </c>
      <c r="C78" s="302">
        <v>0</v>
      </c>
      <c r="D78" s="302">
        <v>0</v>
      </c>
      <c r="E78" s="302">
        <v>0</v>
      </c>
      <c r="F78" s="276"/>
      <c r="G78" s="276"/>
      <c r="H78" s="276"/>
      <c r="I78" s="276"/>
      <c r="J78" s="276"/>
    </row>
    <row r="79" spans="1:10" x14ac:dyDescent="0.2">
      <c r="A79" s="301">
        <v>1253</v>
      </c>
      <c r="B79" s="276" t="s">
        <v>486</v>
      </c>
      <c r="C79" s="302">
        <v>0</v>
      </c>
      <c r="D79" s="302">
        <v>0</v>
      </c>
      <c r="E79" s="302">
        <v>0</v>
      </c>
      <c r="F79" s="276"/>
      <c r="G79" s="276"/>
      <c r="H79" s="276"/>
      <c r="I79" s="276"/>
      <c r="J79" s="276"/>
    </row>
    <row r="80" spans="1:10" x14ac:dyDescent="0.2">
      <c r="A80" s="301">
        <v>1254</v>
      </c>
      <c r="B80" s="276" t="s">
        <v>487</v>
      </c>
      <c r="C80" s="302">
        <v>0</v>
      </c>
      <c r="D80" s="302">
        <v>0</v>
      </c>
      <c r="E80" s="302">
        <v>0</v>
      </c>
      <c r="F80" s="276"/>
      <c r="G80" s="276"/>
      <c r="H80" s="276"/>
      <c r="I80" s="276"/>
      <c r="J80" s="276"/>
    </row>
    <row r="81" spans="1:10" x14ac:dyDescent="0.2">
      <c r="A81" s="301">
        <v>1259</v>
      </c>
      <c r="B81" s="276" t="s">
        <v>488</v>
      </c>
      <c r="C81" s="302">
        <v>0</v>
      </c>
      <c r="D81" s="302">
        <v>0</v>
      </c>
      <c r="E81" s="302">
        <v>0</v>
      </c>
      <c r="F81" s="276"/>
      <c r="G81" s="276"/>
      <c r="H81"/>
      <c r="I81"/>
      <c r="J81"/>
    </row>
    <row r="82" spans="1:10" x14ac:dyDescent="0.2">
      <c r="A82" s="301">
        <v>1270</v>
      </c>
      <c r="B82" s="276" t="s">
        <v>90</v>
      </c>
      <c r="C82" s="302">
        <v>0</v>
      </c>
      <c r="D82" s="303"/>
      <c r="E82" s="303"/>
      <c r="F82" s="276"/>
      <c r="G82" s="276"/>
      <c r="H82"/>
      <c r="I82"/>
      <c r="J82"/>
    </row>
    <row r="83" spans="1:10" x14ac:dyDescent="0.2">
      <c r="A83" s="301">
        <v>1271</v>
      </c>
      <c r="B83" s="276" t="s">
        <v>489</v>
      </c>
      <c r="C83" s="302">
        <v>0</v>
      </c>
      <c r="D83" s="303"/>
      <c r="E83" s="303"/>
      <c r="F83" s="276"/>
      <c r="G83" s="276"/>
      <c r="H83"/>
      <c r="I83"/>
      <c r="J83"/>
    </row>
    <row r="84" spans="1:10" x14ac:dyDescent="0.2">
      <c r="A84" s="301">
        <v>1272</v>
      </c>
      <c r="B84" s="276" t="s">
        <v>490</v>
      </c>
      <c r="C84" s="302">
        <v>0</v>
      </c>
      <c r="D84" s="303"/>
      <c r="E84" s="303"/>
      <c r="F84" s="276"/>
      <c r="G84" s="276"/>
      <c r="H84"/>
      <c r="I84"/>
      <c r="J84"/>
    </row>
    <row r="85" spans="1:10" x14ac:dyDescent="0.2">
      <c r="A85" s="301">
        <v>1273</v>
      </c>
      <c r="B85" s="276" t="s">
        <v>491</v>
      </c>
      <c r="C85" s="302">
        <v>0</v>
      </c>
      <c r="D85" s="303"/>
      <c r="E85" s="303"/>
      <c r="F85" s="276"/>
      <c r="G85" s="276"/>
      <c r="H85"/>
      <c r="I85"/>
      <c r="J85"/>
    </row>
    <row r="86" spans="1:10" x14ac:dyDescent="0.2">
      <c r="A86" s="301">
        <v>1274</v>
      </c>
      <c r="B86" s="276" t="s">
        <v>492</v>
      </c>
      <c r="C86" s="302">
        <v>0</v>
      </c>
      <c r="D86" s="303"/>
      <c r="E86" s="303"/>
      <c r="F86" s="276"/>
      <c r="G86" s="276"/>
      <c r="H86"/>
      <c r="I86"/>
      <c r="J86"/>
    </row>
    <row r="87" spans="1:10" x14ac:dyDescent="0.2">
      <c r="A87" s="301">
        <v>1275</v>
      </c>
      <c r="B87" s="276" t="s">
        <v>493</v>
      </c>
      <c r="C87" s="302">
        <v>0</v>
      </c>
      <c r="D87" s="303"/>
      <c r="E87" s="303"/>
      <c r="F87" s="276"/>
      <c r="G87" s="276"/>
      <c r="H87"/>
      <c r="I87"/>
      <c r="J87"/>
    </row>
    <row r="88" spans="1:10" x14ac:dyDescent="0.2">
      <c r="A88" s="301">
        <v>1279</v>
      </c>
      <c r="B88" s="276" t="s">
        <v>494</v>
      </c>
      <c r="C88" s="302">
        <v>0</v>
      </c>
      <c r="D88" s="303"/>
      <c r="E88" s="303"/>
      <c r="F88" s="276"/>
      <c r="G88" s="276"/>
      <c r="H88"/>
      <c r="I88"/>
      <c r="J88"/>
    </row>
    <row r="89" spans="1:10" x14ac:dyDescent="0.2">
      <c r="A89" s="276"/>
      <c r="B89" s="276"/>
      <c r="C89" s="276"/>
      <c r="D89" s="276"/>
      <c r="E89" s="276"/>
      <c r="F89" s="276"/>
      <c r="G89" s="276"/>
      <c r="H89"/>
      <c r="I89"/>
      <c r="J89"/>
    </row>
    <row r="90" spans="1:10" x14ac:dyDescent="0.2">
      <c r="A90" s="274" t="s">
        <v>495</v>
      </c>
      <c r="B90" s="274"/>
      <c r="C90" s="274"/>
      <c r="D90" s="274"/>
      <c r="E90" s="274"/>
      <c r="F90" s="274"/>
      <c r="G90" s="274"/>
      <c r="H90"/>
      <c r="I90"/>
      <c r="J90"/>
    </row>
    <row r="91" spans="1:10" x14ac:dyDescent="0.2">
      <c r="A91" s="278" t="s">
        <v>258</v>
      </c>
      <c r="B91" s="278" t="s">
        <v>259</v>
      </c>
      <c r="C91" s="278" t="s">
        <v>260</v>
      </c>
      <c r="D91" s="278" t="s">
        <v>461</v>
      </c>
      <c r="E91" s="278"/>
      <c r="F91" s="278"/>
      <c r="G91" s="278"/>
      <c r="H91"/>
      <c r="I91"/>
      <c r="J91"/>
    </row>
    <row r="92" spans="1:10" x14ac:dyDescent="0.2">
      <c r="A92" s="301">
        <v>1160</v>
      </c>
      <c r="B92" s="276" t="s">
        <v>70</v>
      </c>
      <c r="C92" s="302">
        <v>0</v>
      </c>
      <c r="D92" s="276"/>
      <c r="E92" s="276"/>
      <c r="F92" s="276"/>
      <c r="G92" s="276"/>
      <c r="H92"/>
      <c r="I92"/>
      <c r="J92"/>
    </row>
    <row r="93" spans="1:10" x14ac:dyDescent="0.2">
      <c r="A93" s="301">
        <v>1161</v>
      </c>
      <c r="B93" s="276" t="s">
        <v>496</v>
      </c>
      <c r="C93" s="302">
        <v>0</v>
      </c>
      <c r="D93" s="276"/>
      <c r="E93" s="276"/>
      <c r="F93" s="276"/>
      <c r="G93" s="276"/>
      <c r="H93"/>
      <c r="I93"/>
      <c r="J93"/>
    </row>
    <row r="94" spans="1:10" x14ac:dyDescent="0.2">
      <c r="A94" s="301">
        <v>1162</v>
      </c>
      <c r="B94" s="276" t="s">
        <v>497</v>
      </c>
      <c r="C94" s="302">
        <v>0</v>
      </c>
      <c r="D94" s="276"/>
      <c r="E94" s="276"/>
      <c r="F94" s="276"/>
      <c r="G94" s="276"/>
      <c r="H94"/>
      <c r="I94"/>
      <c r="J94"/>
    </row>
    <row r="95" spans="1:10" x14ac:dyDescent="0.2">
      <c r="A95" s="276"/>
      <c r="B95" s="276"/>
      <c r="C95" s="276"/>
      <c r="D95" s="276"/>
      <c r="E95" s="276"/>
      <c r="F95" s="276"/>
      <c r="G95" s="276"/>
      <c r="H95"/>
      <c r="I95"/>
      <c r="J95"/>
    </row>
    <row r="96" spans="1:10" x14ac:dyDescent="0.2">
      <c r="A96" s="274" t="s">
        <v>498</v>
      </c>
      <c r="B96" s="274"/>
      <c r="C96" s="274"/>
      <c r="D96" s="274"/>
      <c r="E96" s="274"/>
      <c r="F96" s="274"/>
      <c r="G96" s="274"/>
      <c r="H96"/>
      <c r="I96"/>
      <c r="J96"/>
    </row>
    <row r="97" spans="1:10" x14ac:dyDescent="0.2">
      <c r="A97" s="278" t="s">
        <v>258</v>
      </c>
      <c r="B97" s="278" t="s">
        <v>259</v>
      </c>
      <c r="C97" s="278" t="s">
        <v>260</v>
      </c>
      <c r="D97" s="278" t="s">
        <v>428</v>
      </c>
      <c r="E97" s="278"/>
      <c r="F97" s="278"/>
      <c r="G97" s="278"/>
      <c r="H97" s="278"/>
      <c r="I97"/>
      <c r="J97"/>
    </row>
    <row r="98" spans="1:10" x14ac:dyDescent="0.2">
      <c r="A98" s="301">
        <v>1190</v>
      </c>
      <c r="B98" s="276" t="s">
        <v>72</v>
      </c>
      <c r="C98" s="302">
        <v>0</v>
      </c>
      <c r="D98" s="276"/>
      <c r="E98" s="276"/>
      <c r="F98" s="276"/>
      <c r="G98" s="276"/>
      <c r="H98" s="276"/>
      <c r="I98"/>
      <c r="J98"/>
    </row>
    <row r="99" spans="1:10" x14ac:dyDescent="0.2">
      <c r="A99" s="301">
        <v>1191</v>
      </c>
      <c r="B99" s="276" t="s">
        <v>499</v>
      </c>
      <c r="C99" s="302">
        <v>0</v>
      </c>
      <c r="D99" s="276"/>
      <c r="E99" s="276"/>
      <c r="F99" s="276"/>
      <c r="G99" s="276"/>
      <c r="H99" s="276"/>
      <c r="I99"/>
      <c r="J99"/>
    </row>
    <row r="100" spans="1:10" x14ac:dyDescent="0.2">
      <c r="A100" s="301">
        <v>1192</v>
      </c>
      <c r="B100" s="276" t="s">
        <v>500</v>
      </c>
      <c r="C100" s="302">
        <v>0</v>
      </c>
      <c r="D100" s="276"/>
      <c r="E100" s="276"/>
      <c r="F100" s="276"/>
      <c r="G100" s="276"/>
      <c r="H100" s="276"/>
      <c r="I100"/>
      <c r="J100"/>
    </row>
    <row r="101" spans="1:10" x14ac:dyDescent="0.2">
      <c r="A101" s="301">
        <v>1193</v>
      </c>
      <c r="B101" s="276" t="s">
        <v>501</v>
      </c>
      <c r="C101" s="302">
        <v>0</v>
      </c>
      <c r="D101" s="276"/>
      <c r="E101" s="276"/>
      <c r="F101" s="276"/>
      <c r="G101" s="276"/>
      <c r="H101" s="276"/>
      <c r="I101"/>
      <c r="J101"/>
    </row>
    <row r="102" spans="1:10" x14ac:dyDescent="0.2">
      <c r="A102" s="301">
        <v>1194</v>
      </c>
      <c r="B102" s="276" t="s">
        <v>502</v>
      </c>
      <c r="C102" s="302">
        <v>0</v>
      </c>
      <c r="D102" s="276"/>
      <c r="E102" s="276"/>
      <c r="F102" s="276"/>
      <c r="G102" s="276"/>
      <c r="H102" s="276"/>
      <c r="I102"/>
      <c r="J102"/>
    </row>
    <row r="103" spans="1:10" x14ac:dyDescent="0.2">
      <c r="A103" s="301">
        <v>1290</v>
      </c>
      <c r="B103" s="276" t="s">
        <v>93</v>
      </c>
      <c r="C103" s="302">
        <v>0</v>
      </c>
      <c r="D103" s="276"/>
      <c r="E103" s="276"/>
      <c r="F103" s="276"/>
      <c r="G103" s="276"/>
      <c r="H103" s="276"/>
      <c r="I103"/>
      <c r="J103"/>
    </row>
    <row r="104" spans="1:10" x14ac:dyDescent="0.2">
      <c r="A104" s="301">
        <v>1291</v>
      </c>
      <c r="B104" s="276" t="s">
        <v>503</v>
      </c>
      <c r="C104" s="302">
        <v>0</v>
      </c>
      <c r="D104" s="276"/>
      <c r="E104" s="276"/>
      <c r="F104" s="276"/>
      <c r="G104" s="276"/>
      <c r="H104" s="276"/>
      <c r="I104"/>
      <c r="J104"/>
    </row>
    <row r="105" spans="1:10" x14ac:dyDescent="0.2">
      <c r="A105" s="301">
        <v>1292</v>
      </c>
      <c r="B105" s="276" t="s">
        <v>504</v>
      </c>
      <c r="C105" s="302">
        <v>0</v>
      </c>
      <c r="D105" s="276"/>
      <c r="E105" s="276"/>
      <c r="F105" s="276"/>
      <c r="G105" s="276"/>
      <c r="H105" s="276"/>
      <c r="I105"/>
      <c r="J105"/>
    </row>
    <row r="106" spans="1:10" x14ac:dyDescent="0.2">
      <c r="A106" s="301">
        <v>1293</v>
      </c>
      <c r="B106" s="276" t="s">
        <v>505</v>
      </c>
      <c r="C106" s="302">
        <v>0</v>
      </c>
      <c r="D106" s="276"/>
      <c r="E106" s="276"/>
      <c r="F106" s="276"/>
      <c r="G106" s="276"/>
      <c r="H106" s="276"/>
      <c r="I106"/>
      <c r="J106"/>
    </row>
    <row r="107" spans="1:10" x14ac:dyDescent="0.2">
      <c r="A107" s="276"/>
      <c r="B107" s="276"/>
      <c r="C107" s="276"/>
      <c r="D107" s="276"/>
      <c r="E107" s="276"/>
      <c r="F107" s="276"/>
      <c r="G107" s="276"/>
      <c r="H107" s="276"/>
      <c r="I107"/>
      <c r="J107"/>
    </row>
    <row r="108" spans="1:10" x14ac:dyDescent="0.2">
      <c r="A108" s="274" t="s">
        <v>506</v>
      </c>
      <c r="B108" s="274"/>
      <c r="C108" s="274"/>
      <c r="D108" s="274"/>
      <c r="E108" s="274"/>
      <c r="F108" s="274"/>
      <c r="G108" s="274"/>
      <c r="H108" s="274"/>
      <c r="I108"/>
      <c r="J108"/>
    </row>
    <row r="109" spans="1:10" x14ac:dyDescent="0.2">
      <c r="A109" s="278" t="s">
        <v>258</v>
      </c>
      <c r="B109" s="278" t="s">
        <v>259</v>
      </c>
      <c r="C109" s="278" t="s">
        <v>260</v>
      </c>
      <c r="D109" s="278" t="s">
        <v>424</v>
      </c>
      <c r="E109" s="278" t="s">
        <v>425</v>
      </c>
      <c r="F109" s="278" t="s">
        <v>426</v>
      </c>
      <c r="G109" s="278" t="s">
        <v>507</v>
      </c>
      <c r="H109" s="278" t="s">
        <v>508</v>
      </c>
      <c r="I109"/>
      <c r="J109"/>
    </row>
    <row r="110" spans="1:10" x14ac:dyDescent="0.2">
      <c r="A110" s="301">
        <v>2110</v>
      </c>
      <c r="B110" s="276" t="s">
        <v>61</v>
      </c>
      <c r="C110" s="302">
        <v>795452172.26999998</v>
      </c>
      <c r="D110" s="302">
        <v>795452172.26999998</v>
      </c>
      <c r="E110" s="302">
        <v>0</v>
      </c>
      <c r="F110" s="302">
        <v>0</v>
      </c>
      <c r="G110" s="302">
        <v>0</v>
      </c>
      <c r="H110" s="276"/>
      <c r="I110"/>
      <c r="J110"/>
    </row>
    <row r="111" spans="1:10" x14ac:dyDescent="0.2">
      <c r="A111" s="301">
        <v>2111</v>
      </c>
      <c r="B111" s="276" t="s">
        <v>509</v>
      </c>
      <c r="C111" s="302">
        <v>1583356.93</v>
      </c>
      <c r="D111" s="302">
        <v>1583356.93</v>
      </c>
      <c r="E111" s="302">
        <v>0</v>
      </c>
      <c r="F111" s="302">
        <v>0</v>
      </c>
      <c r="G111" s="302">
        <v>0</v>
      </c>
      <c r="H111" s="276"/>
      <c r="I111"/>
      <c r="J111"/>
    </row>
    <row r="112" spans="1:10" x14ac:dyDescent="0.2">
      <c r="A112" s="301">
        <v>2112</v>
      </c>
      <c r="B112" s="276" t="s">
        <v>510</v>
      </c>
      <c r="C112" s="302">
        <v>0</v>
      </c>
      <c r="D112" s="302">
        <v>0</v>
      </c>
      <c r="E112" s="302">
        <v>0</v>
      </c>
      <c r="F112" s="302">
        <v>0</v>
      </c>
      <c r="G112" s="302">
        <v>0</v>
      </c>
      <c r="H112" s="276"/>
      <c r="I112"/>
      <c r="J112"/>
    </row>
    <row r="113" spans="1:10" x14ac:dyDescent="0.2">
      <c r="A113" s="301">
        <v>2113</v>
      </c>
      <c r="B113" s="276" t="s">
        <v>511</v>
      </c>
      <c r="C113" s="302">
        <v>0</v>
      </c>
      <c r="D113" s="302">
        <v>0</v>
      </c>
      <c r="E113" s="302">
        <v>0</v>
      </c>
      <c r="F113" s="302">
        <v>0</v>
      </c>
      <c r="G113" s="302">
        <v>0</v>
      </c>
      <c r="H113" s="276"/>
      <c r="I113"/>
      <c r="J113"/>
    </row>
    <row r="114" spans="1:10" x14ac:dyDescent="0.2">
      <c r="A114" s="301">
        <v>2114</v>
      </c>
      <c r="B114" s="276" t="s">
        <v>512</v>
      </c>
      <c r="C114" s="302">
        <v>4986655.1100000003</v>
      </c>
      <c r="D114" s="302">
        <v>4986655.1100000003</v>
      </c>
      <c r="E114" s="302">
        <v>0</v>
      </c>
      <c r="F114" s="302">
        <v>0</v>
      </c>
      <c r="G114" s="302">
        <v>0</v>
      </c>
      <c r="H114" s="276"/>
      <c r="I114"/>
      <c r="J114"/>
    </row>
    <row r="115" spans="1:10" x14ac:dyDescent="0.2">
      <c r="A115" s="301">
        <v>2115</v>
      </c>
      <c r="B115" s="276" t="s">
        <v>513</v>
      </c>
      <c r="C115" s="302">
        <v>0</v>
      </c>
      <c r="D115" s="302">
        <v>0</v>
      </c>
      <c r="E115" s="302">
        <v>0</v>
      </c>
      <c r="F115" s="302">
        <v>0</v>
      </c>
      <c r="G115" s="302">
        <v>0</v>
      </c>
      <c r="H115" s="276"/>
      <c r="I115"/>
      <c r="J115"/>
    </row>
    <row r="116" spans="1:10" x14ac:dyDescent="0.2">
      <c r="A116" s="301">
        <v>2116</v>
      </c>
      <c r="B116" s="276" t="s">
        <v>514</v>
      </c>
      <c r="C116" s="302">
        <v>0</v>
      </c>
      <c r="D116" s="302">
        <v>0</v>
      </c>
      <c r="E116" s="302">
        <v>0</v>
      </c>
      <c r="F116" s="302">
        <v>0</v>
      </c>
      <c r="G116" s="302">
        <v>0</v>
      </c>
      <c r="H116" s="276"/>
      <c r="I116"/>
      <c r="J116"/>
    </row>
    <row r="117" spans="1:10" x14ac:dyDescent="0.2">
      <c r="A117" s="301">
        <v>2117</v>
      </c>
      <c r="B117" s="276" t="s">
        <v>515</v>
      </c>
      <c r="C117" s="302">
        <v>139040029.31999999</v>
      </c>
      <c r="D117" s="302">
        <v>139040029.31999999</v>
      </c>
      <c r="E117" s="302">
        <v>0</v>
      </c>
      <c r="F117" s="302">
        <v>0</v>
      </c>
      <c r="G117" s="302">
        <v>0</v>
      </c>
      <c r="H117" s="276"/>
      <c r="I117"/>
      <c r="J117"/>
    </row>
    <row r="118" spans="1:10" x14ac:dyDescent="0.2">
      <c r="A118" s="301">
        <v>2118</v>
      </c>
      <c r="B118" s="276" t="s">
        <v>516</v>
      </c>
      <c r="C118" s="302">
        <v>0</v>
      </c>
      <c r="D118" s="302">
        <v>0</v>
      </c>
      <c r="E118" s="302">
        <v>0</v>
      </c>
      <c r="F118" s="302">
        <v>0</v>
      </c>
      <c r="G118" s="302">
        <v>0</v>
      </c>
      <c r="H118" s="276"/>
      <c r="I118"/>
      <c r="J118"/>
    </row>
    <row r="119" spans="1:10" x14ac:dyDescent="0.2">
      <c r="A119" s="301">
        <v>2119</v>
      </c>
      <c r="B119" s="276" t="s">
        <v>517</v>
      </c>
      <c r="C119" s="302">
        <v>649842130.90999997</v>
      </c>
      <c r="D119" s="302">
        <v>649842130.90999997</v>
      </c>
      <c r="E119" s="302">
        <v>0</v>
      </c>
      <c r="F119" s="302">
        <v>0</v>
      </c>
      <c r="G119" s="302">
        <v>0</v>
      </c>
      <c r="H119" s="276"/>
      <c r="I119"/>
      <c r="J119"/>
    </row>
    <row r="120" spans="1:10" x14ac:dyDescent="0.2">
      <c r="A120" s="301">
        <v>2120</v>
      </c>
      <c r="B120" s="276" t="s">
        <v>63</v>
      </c>
      <c r="C120" s="302">
        <v>0</v>
      </c>
      <c r="D120" s="302">
        <v>0</v>
      </c>
      <c r="E120" s="302">
        <v>0</v>
      </c>
      <c r="F120" s="302">
        <v>0</v>
      </c>
      <c r="G120" s="302">
        <v>0</v>
      </c>
      <c r="H120" s="276"/>
      <c r="I120"/>
      <c r="J120"/>
    </row>
    <row r="121" spans="1:10" x14ac:dyDescent="0.2">
      <c r="A121" s="301">
        <v>2121</v>
      </c>
      <c r="B121" s="276" t="s">
        <v>518</v>
      </c>
      <c r="C121" s="302">
        <v>0</v>
      </c>
      <c r="D121" s="302">
        <v>0</v>
      </c>
      <c r="E121" s="302">
        <v>0</v>
      </c>
      <c r="F121" s="302">
        <v>0</v>
      </c>
      <c r="G121" s="302">
        <v>0</v>
      </c>
      <c r="H121" s="276"/>
      <c r="I121"/>
      <c r="J121"/>
    </row>
    <row r="122" spans="1:10" x14ac:dyDescent="0.2">
      <c r="A122" s="301">
        <v>2122</v>
      </c>
      <c r="B122" s="276" t="s">
        <v>519</v>
      </c>
      <c r="C122" s="302">
        <v>0</v>
      </c>
      <c r="D122" s="302">
        <v>0</v>
      </c>
      <c r="E122" s="302">
        <v>0</v>
      </c>
      <c r="F122" s="302">
        <v>0</v>
      </c>
      <c r="G122" s="302">
        <v>0</v>
      </c>
      <c r="H122" s="276"/>
      <c r="I122"/>
      <c r="J122"/>
    </row>
    <row r="123" spans="1:10" x14ac:dyDescent="0.2">
      <c r="A123" s="301">
        <v>2129</v>
      </c>
      <c r="B123" s="276" t="s">
        <v>520</v>
      </c>
      <c r="C123" s="302">
        <v>0</v>
      </c>
      <c r="D123" s="302">
        <v>0</v>
      </c>
      <c r="E123" s="302">
        <v>0</v>
      </c>
      <c r="F123" s="302">
        <v>0</v>
      </c>
      <c r="G123" s="302">
        <v>0</v>
      </c>
      <c r="H123" s="276"/>
      <c r="I123"/>
      <c r="J123"/>
    </row>
    <row r="124" spans="1:10" x14ac:dyDescent="0.2">
      <c r="A124" s="276"/>
      <c r="B124" s="276"/>
      <c r="C124" s="276"/>
      <c r="D124" s="276"/>
      <c r="E124" s="276"/>
      <c r="F124" s="276"/>
      <c r="G124" s="276"/>
      <c r="H124" s="276"/>
      <c r="I124"/>
      <c r="J124"/>
    </row>
    <row r="125" spans="1:10" x14ac:dyDescent="0.2">
      <c r="A125" s="274" t="s">
        <v>521</v>
      </c>
      <c r="B125" s="274"/>
      <c r="C125" s="274"/>
      <c r="D125" s="274"/>
      <c r="E125" s="274"/>
      <c r="F125" s="274"/>
      <c r="G125" s="274"/>
      <c r="H125" s="274"/>
      <c r="I125"/>
      <c r="J125"/>
    </row>
    <row r="126" spans="1:10" x14ac:dyDescent="0.2">
      <c r="A126" s="278" t="s">
        <v>258</v>
      </c>
      <c r="B126" s="278" t="s">
        <v>259</v>
      </c>
      <c r="C126" s="278" t="s">
        <v>260</v>
      </c>
      <c r="D126" s="278" t="s">
        <v>522</v>
      </c>
      <c r="E126" s="278" t="s">
        <v>428</v>
      </c>
      <c r="F126" s="278"/>
      <c r="G126" s="278"/>
      <c r="H126" s="278"/>
      <c r="I126"/>
      <c r="J126"/>
    </row>
    <row r="127" spans="1:10" x14ac:dyDescent="0.2">
      <c r="A127" s="301">
        <v>2160</v>
      </c>
      <c r="B127" s="276" t="s">
        <v>71</v>
      </c>
      <c r="C127" s="302">
        <v>0</v>
      </c>
      <c r="D127" s="276"/>
      <c r="E127" s="276"/>
      <c r="F127" s="276"/>
      <c r="G127" s="276"/>
      <c r="H127" s="276"/>
      <c r="I127"/>
      <c r="J127"/>
    </row>
    <row r="128" spans="1:10" x14ac:dyDescent="0.2">
      <c r="A128" s="301">
        <v>2161</v>
      </c>
      <c r="B128" s="276" t="s">
        <v>523</v>
      </c>
      <c r="C128" s="302">
        <v>0</v>
      </c>
      <c r="D128" s="276"/>
      <c r="E128" s="276"/>
      <c r="F128" s="276"/>
      <c r="G128" s="276"/>
      <c r="H128" s="276"/>
      <c r="I128"/>
      <c r="J128"/>
    </row>
    <row r="129" spans="1:10" x14ac:dyDescent="0.2">
      <c r="A129" s="301">
        <v>2162</v>
      </c>
      <c r="B129" s="276" t="s">
        <v>524</v>
      </c>
      <c r="C129" s="302">
        <v>0</v>
      </c>
      <c r="D129" s="276"/>
      <c r="E129" s="276"/>
      <c r="F129"/>
      <c r="G129"/>
      <c r="H129"/>
      <c r="I129"/>
      <c r="J129"/>
    </row>
    <row r="130" spans="1:10" x14ac:dyDescent="0.2">
      <c r="A130" s="301">
        <v>2163</v>
      </c>
      <c r="B130" s="276" t="s">
        <v>525</v>
      </c>
      <c r="C130" s="302">
        <v>0</v>
      </c>
      <c r="D130" s="276"/>
      <c r="E130" s="276"/>
      <c r="F130"/>
      <c r="G130"/>
      <c r="H130"/>
      <c r="I130"/>
      <c r="J130"/>
    </row>
    <row r="131" spans="1:10" x14ac:dyDescent="0.2">
      <c r="A131" s="301">
        <v>2164</v>
      </c>
      <c r="B131" s="276" t="s">
        <v>526</v>
      </c>
      <c r="C131" s="302">
        <v>0</v>
      </c>
      <c r="D131" s="276"/>
      <c r="E131" s="276"/>
      <c r="F131"/>
      <c r="G131"/>
      <c r="H131"/>
      <c r="I131"/>
      <c r="J131"/>
    </row>
    <row r="132" spans="1:10" x14ac:dyDescent="0.2">
      <c r="A132" s="301">
        <v>2165</v>
      </c>
      <c r="B132" s="276" t="s">
        <v>527</v>
      </c>
      <c r="C132" s="302">
        <v>0</v>
      </c>
      <c r="D132" s="276"/>
      <c r="E132" s="276"/>
      <c r="F132"/>
      <c r="G132"/>
      <c r="H132"/>
      <c r="I132"/>
      <c r="J132"/>
    </row>
    <row r="133" spans="1:10" x14ac:dyDescent="0.2">
      <c r="A133" s="301">
        <v>2166</v>
      </c>
      <c r="B133" s="276" t="s">
        <v>528</v>
      </c>
      <c r="C133" s="302">
        <v>0</v>
      </c>
      <c r="D133" s="276"/>
      <c r="E133" s="276"/>
      <c r="F133"/>
      <c r="G133"/>
      <c r="H133"/>
      <c r="I133"/>
      <c r="J133"/>
    </row>
    <row r="134" spans="1:10" x14ac:dyDescent="0.2">
      <c r="A134" s="301">
        <v>2250</v>
      </c>
      <c r="B134" s="276" t="s">
        <v>89</v>
      </c>
      <c r="C134" s="302">
        <v>0</v>
      </c>
      <c r="D134" s="276"/>
      <c r="E134" s="276"/>
      <c r="F134"/>
      <c r="G134"/>
      <c r="H134"/>
      <c r="I134"/>
      <c r="J134"/>
    </row>
    <row r="135" spans="1:10" x14ac:dyDescent="0.2">
      <c r="A135" s="301">
        <v>2251</v>
      </c>
      <c r="B135" s="276" t="s">
        <v>529</v>
      </c>
      <c r="C135" s="302">
        <v>0</v>
      </c>
      <c r="D135" s="276"/>
      <c r="E135" s="276"/>
      <c r="F135"/>
      <c r="G135"/>
      <c r="H135"/>
      <c r="I135"/>
      <c r="J135"/>
    </row>
    <row r="136" spans="1:10" x14ac:dyDescent="0.2">
      <c r="A136" s="301">
        <v>2252</v>
      </c>
      <c r="B136" s="276" t="s">
        <v>530</v>
      </c>
      <c r="C136" s="302">
        <v>0</v>
      </c>
      <c r="D136" s="276"/>
      <c r="E136" s="276"/>
      <c r="F136"/>
      <c r="G136"/>
      <c r="H136"/>
      <c r="I136"/>
      <c r="J136"/>
    </row>
    <row r="137" spans="1:10" x14ac:dyDescent="0.2">
      <c r="A137" s="301">
        <v>2253</v>
      </c>
      <c r="B137" s="276" t="s">
        <v>531</v>
      </c>
      <c r="C137" s="302">
        <v>0</v>
      </c>
      <c r="D137" s="276"/>
      <c r="E137" s="276"/>
      <c r="F137"/>
      <c r="G137"/>
      <c r="H137"/>
      <c r="I137"/>
      <c r="J137"/>
    </row>
    <row r="138" spans="1:10" x14ac:dyDescent="0.2">
      <c r="A138" s="301">
        <v>2254</v>
      </c>
      <c r="B138" s="276" t="s">
        <v>532</v>
      </c>
      <c r="C138" s="302">
        <v>0</v>
      </c>
      <c r="D138" s="276"/>
      <c r="E138" s="276"/>
      <c r="F138"/>
      <c r="G138"/>
      <c r="H138"/>
      <c r="I138"/>
      <c r="J138"/>
    </row>
    <row r="139" spans="1:10" x14ac:dyDescent="0.2">
      <c r="A139" s="301">
        <v>2255</v>
      </c>
      <c r="B139" s="276" t="s">
        <v>533</v>
      </c>
      <c r="C139" s="302">
        <v>0</v>
      </c>
      <c r="D139" s="276"/>
      <c r="E139" s="276"/>
      <c r="F139"/>
      <c r="G139"/>
      <c r="H139"/>
      <c r="I139"/>
      <c r="J139"/>
    </row>
    <row r="140" spans="1:10" x14ac:dyDescent="0.2">
      <c r="A140" s="301">
        <v>2256</v>
      </c>
      <c r="B140" s="276" t="s">
        <v>534</v>
      </c>
      <c r="C140" s="302">
        <v>0</v>
      </c>
      <c r="D140" s="276"/>
      <c r="E140" s="276"/>
      <c r="F140"/>
      <c r="G140"/>
      <c r="H140"/>
      <c r="I140"/>
      <c r="J140"/>
    </row>
    <row r="141" spans="1:10" x14ac:dyDescent="0.2">
      <c r="A141" s="276"/>
      <c r="B141" s="276"/>
      <c r="C141" s="276"/>
      <c r="D141" s="276"/>
      <c r="E141" s="276"/>
      <c r="F141"/>
      <c r="G141"/>
      <c r="H141"/>
      <c r="I141"/>
      <c r="J141"/>
    </row>
    <row r="142" spans="1:10" x14ac:dyDescent="0.2">
      <c r="A142" s="274" t="s">
        <v>535</v>
      </c>
      <c r="B142" s="274"/>
      <c r="C142" s="274"/>
      <c r="D142" s="274"/>
      <c r="E142" s="274"/>
      <c r="F142"/>
      <c r="G142"/>
      <c r="H142"/>
      <c r="I142"/>
      <c r="J142"/>
    </row>
    <row r="143" spans="1:10" x14ac:dyDescent="0.2">
      <c r="A143" s="304" t="s">
        <v>258</v>
      </c>
      <c r="B143" s="304" t="s">
        <v>259</v>
      </c>
      <c r="C143" s="304" t="s">
        <v>260</v>
      </c>
      <c r="D143" s="278" t="s">
        <v>522</v>
      </c>
      <c r="E143" s="278" t="s">
        <v>428</v>
      </c>
      <c r="F143"/>
      <c r="G143"/>
      <c r="H143"/>
      <c r="I143"/>
      <c r="J143"/>
    </row>
    <row r="144" spans="1:10" x14ac:dyDescent="0.2">
      <c r="A144" s="301">
        <v>2150</v>
      </c>
      <c r="B144" s="276" t="s">
        <v>69</v>
      </c>
      <c r="C144" s="302">
        <v>0</v>
      </c>
      <c r="D144" s="276"/>
      <c r="E144" s="276"/>
      <c r="F144"/>
      <c r="G144"/>
      <c r="H144"/>
      <c r="I144"/>
      <c r="J144"/>
    </row>
    <row r="145" spans="1:10" x14ac:dyDescent="0.2">
      <c r="A145" s="301">
        <v>2151</v>
      </c>
      <c r="B145" s="276" t="s">
        <v>536</v>
      </c>
      <c r="C145" s="302">
        <v>0</v>
      </c>
      <c r="D145" s="276"/>
      <c r="E145" s="276"/>
      <c r="F145"/>
      <c r="G145"/>
      <c r="H145"/>
      <c r="I145"/>
      <c r="J145"/>
    </row>
    <row r="146" spans="1:10" x14ac:dyDescent="0.2">
      <c r="A146" s="301">
        <v>2152</v>
      </c>
      <c r="B146" s="276" t="s">
        <v>537</v>
      </c>
      <c r="C146" s="302">
        <v>0</v>
      </c>
      <c r="D146" s="276"/>
      <c r="E146" s="276"/>
      <c r="F146"/>
      <c r="G146"/>
      <c r="H146"/>
      <c r="I146"/>
      <c r="J146"/>
    </row>
    <row r="147" spans="1:10" x14ac:dyDescent="0.2">
      <c r="A147" s="301">
        <v>2159</v>
      </c>
      <c r="B147" s="276" t="s">
        <v>538</v>
      </c>
      <c r="C147" s="302">
        <v>0</v>
      </c>
      <c r="D147" s="276"/>
      <c r="E147" s="276"/>
      <c r="F147"/>
      <c r="G147"/>
      <c r="H147"/>
      <c r="I147"/>
      <c r="J147"/>
    </row>
    <row r="148" spans="1:10" x14ac:dyDescent="0.2">
      <c r="A148" s="301">
        <v>2240</v>
      </c>
      <c r="B148" s="276" t="s">
        <v>87</v>
      </c>
      <c r="C148" s="302">
        <v>0</v>
      </c>
      <c r="D148" s="276"/>
      <c r="E148" s="276"/>
      <c r="F148"/>
      <c r="G148"/>
      <c r="H148"/>
      <c r="I148"/>
      <c r="J148"/>
    </row>
    <row r="149" spans="1:10" x14ac:dyDescent="0.2">
      <c r="A149" s="301">
        <v>2241</v>
      </c>
      <c r="B149" s="276" t="s">
        <v>539</v>
      </c>
      <c r="C149" s="302">
        <v>0</v>
      </c>
      <c r="D149" s="276"/>
      <c r="E149" s="276"/>
      <c r="F149"/>
      <c r="G149"/>
      <c r="H149"/>
      <c r="I149"/>
      <c r="J149"/>
    </row>
    <row r="150" spans="1:10" x14ac:dyDescent="0.2">
      <c r="A150" s="301">
        <v>2242</v>
      </c>
      <c r="B150" s="276" t="s">
        <v>540</v>
      </c>
      <c r="C150" s="302">
        <v>0</v>
      </c>
      <c r="D150" s="276"/>
      <c r="E150" s="276"/>
      <c r="F150"/>
      <c r="G150"/>
      <c r="H150"/>
      <c r="I150"/>
      <c r="J150"/>
    </row>
    <row r="151" spans="1:10" x14ac:dyDescent="0.2">
      <c r="A151" s="301">
        <v>2249</v>
      </c>
      <c r="B151" s="276" t="s">
        <v>541</v>
      </c>
      <c r="C151" s="302">
        <v>0</v>
      </c>
      <c r="D151" s="276"/>
      <c r="E151" s="276"/>
      <c r="F151"/>
      <c r="G151"/>
      <c r="H151"/>
      <c r="I151"/>
      <c r="J151"/>
    </row>
    <row r="152" spans="1:10" x14ac:dyDescent="0.2">
      <c r="A152" s="301"/>
      <c r="B152" s="276"/>
      <c r="C152" s="302">
        <v>0</v>
      </c>
      <c r="D152" s="276"/>
      <c r="E152" s="276"/>
      <c r="F152"/>
      <c r="G152"/>
      <c r="H152"/>
      <c r="I152"/>
      <c r="J152"/>
    </row>
    <row r="153" spans="1:10" x14ac:dyDescent="0.2">
      <c r="A153" s="274" t="s">
        <v>542</v>
      </c>
      <c r="B153" s="274"/>
      <c r="C153" s="274"/>
      <c r="D153" s="274"/>
      <c r="E153" s="274"/>
      <c r="F153"/>
      <c r="G153"/>
      <c r="H153"/>
      <c r="I153"/>
      <c r="J153"/>
    </row>
    <row r="154" spans="1:10" x14ac:dyDescent="0.2">
      <c r="A154" s="304" t="s">
        <v>258</v>
      </c>
      <c r="B154" s="304" t="s">
        <v>259</v>
      </c>
      <c r="C154" s="304" t="s">
        <v>260</v>
      </c>
      <c r="D154" s="278" t="s">
        <v>522</v>
      </c>
      <c r="E154" s="278" t="s">
        <v>428</v>
      </c>
      <c r="F154"/>
      <c r="G154"/>
      <c r="H154"/>
      <c r="I154"/>
      <c r="J154"/>
    </row>
    <row r="155" spans="1:10" x14ac:dyDescent="0.2">
      <c r="A155" s="301">
        <v>2170</v>
      </c>
      <c r="B155" s="276" t="s">
        <v>73</v>
      </c>
      <c r="C155" s="302">
        <v>0</v>
      </c>
      <c r="D155" s="276"/>
      <c r="E155" s="276"/>
      <c r="F155"/>
      <c r="G155"/>
      <c r="H155"/>
      <c r="I155"/>
      <c r="J155"/>
    </row>
    <row r="156" spans="1:10" x14ac:dyDescent="0.2">
      <c r="A156" s="301">
        <v>2171</v>
      </c>
      <c r="B156" s="276" t="s">
        <v>543</v>
      </c>
      <c r="C156" s="302">
        <v>0</v>
      </c>
      <c r="D156" s="276"/>
      <c r="E156" s="276"/>
      <c r="F156"/>
      <c r="G156"/>
      <c r="H156"/>
      <c r="I156"/>
      <c r="J156"/>
    </row>
    <row r="157" spans="1:10" x14ac:dyDescent="0.2">
      <c r="A157" s="301">
        <v>2172</v>
      </c>
      <c r="B157" s="276" t="s">
        <v>544</v>
      </c>
      <c r="C157" s="302">
        <v>0</v>
      </c>
      <c r="D157" s="276"/>
      <c r="E157" s="276"/>
      <c r="F157"/>
      <c r="G157"/>
      <c r="H157"/>
      <c r="I157"/>
      <c r="J157"/>
    </row>
    <row r="158" spans="1:10" x14ac:dyDescent="0.2">
      <c r="A158" s="301">
        <v>2179</v>
      </c>
      <c r="B158" s="276" t="s">
        <v>545</v>
      </c>
      <c r="C158" s="302">
        <v>0</v>
      </c>
      <c r="D158" s="276"/>
      <c r="E158" s="276"/>
      <c r="F158"/>
      <c r="G158"/>
      <c r="H158"/>
      <c r="I158"/>
      <c r="J158"/>
    </row>
    <row r="159" spans="1:10" x14ac:dyDescent="0.2">
      <c r="A159" s="301">
        <v>2260</v>
      </c>
      <c r="B159" s="276" t="s">
        <v>91</v>
      </c>
      <c r="C159" s="302">
        <v>0</v>
      </c>
      <c r="D159" s="276"/>
      <c r="E159" s="276"/>
      <c r="F159"/>
      <c r="G159"/>
      <c r="H159"/>
      <c r="I159"/>
      <c r="J159"/>
    </row>
    <row r="160" spans="1:10" x14ac:dyDescent="0.2">
      <c r="A160" s="301">
        <v>2261</v>
      </c>
      <c r="B160" s="276" t="s">
        <v>546</v>
      </c>
      <c r="C160" s="302">
        <v>0</v>
      </c>
      <c r="D160" s="276"/>
      <c r="E160" s="276"/>
      <c r="F160"/>
      <c r="G160"/>
      <c r="H160"/>
      <c r="I160"/>
      <c r="J160"/>
    </row>
    <row r="161" spans="1:10" x14ac:dyDescent="0.2">
      <c r="A161" s="301">
        <v>2262</v>
      </c>
      <c r="B161" s="276" t="s">
        <v>547</v>
      </c>
      <c r="C161" s="302">
        <v>0</v>
      </c>
      <c r="D161" s="276"/>
      <c r="E161" s="276"/>
      <c r="F161"/>
      <c r="G161"/>
      <c r="H161"/>
      <c r="I161"/>
      <c r="J161"/>
    </row>
    <row r="162" spans="1:10" x14ac:dyDescent="0.2">
      <c r="A162" s="301">
        <v>2263</v>
      </c>
      <c r="B162" s="276" t="s">
        <v>548</v>
      </c>
      <c r="C162" s="302">
        <v>0</v>
      </c>
      <c r="D162" s="276"/>
      <c r="E162" s="276"/>
      <c r="F162"/>
      <c r="G162"/>
      <c r="H162"/>
      <c r="I162"/>
      <c r="J162"/>
    </row>
    <row r="163" spans="1:10" x14ac:dyDescent="0.2">
      <c r="A163" s="301">
        <v>2269</v>
      </c>
      <c r="B163" s="276" t="s">
        <v>549</v>
      </c>
      <c r="C163" s="302">
        <v>0</v>
      </c>
      <c r="D163" s="276"/>
      <c r="E163" s="276"/>
      <c r="F163"/>
      <c r="G163"/>
      <c r="H163"/>
      <c r="I163"/>
      <c r="J163"/>
    </row>
    <row r="164" spans="1:10" x14ac:dyDescent="0.2">
      <c r="A164" s="276"/>
      <c r="B164" s="276"/>
      <c r="C164" s="276"/>
      <c r="D164" s="276"/>
      <c r="E164" s="276"/>
      <c r="F164"/>
      <c r="G164"/>
      <c r="H164"/>
      <c r="I164"/>
      <c r="J164"/>
    </row>
    <row r="165" spans="1:10" x14ac:dyDescent="0.2">
      <c r="A165" s="274" t="s">
        <v>550</v>
      </c>
      <c r="B165" s="274"/>
      <c r="C165" s="274"/>
      <c r="D165" s="274"/>
      <c r="E165" s="274"/>
      <c r="F165"/>
      <c r="G165"/>
      <c r="H165"/>
      <c r="I165"/>
      <c r="J165"/>
    </row>
    <row r="166" spans="1:10" x14ac:dyDescent="0.2">
      <c r="A166" s="304" t="s">
        <v>258</v>
      </c>
      <c r="B166" s="304" t="s">
        <v>259</v>
      </c>
      <c r="C166" s="304" t="s">
        <v>260</v>
      </c>
      <c r="D166" s="278" t="s">
        <v>522</v>
      </c>
      <c r="E166" s="278" t="s">
        <v>428</v>
      </c>
      <c r="F166"/>
      <c r="G166"/>
      <c r="H166"/>
      <c r="I166"/>
      <c r="J166"/>
    </row>
    <row r="167" spans="1:10" x14ac:dyDescent="0.2">
      <c r="A167" s="301">
        <v>2190</v>
      </c>
      <c r="B167" s="276" t="s">
        <v>74</v>
      </c>
      <c r="C167" s="302">
        <v>70876330.030000001</v>
      </c>
      <c r="D167" s="276"/>
      <c r="E167" s="276"/>
      <c r="F167"/>
      <c r="G167"/>
      <c r="H167"/>
      <c r="I167"/>
      <c r="J167"/>
    </row>
    <row r="168" spans="1:10" x14ac:dyDescent="0.2">
      <c r="A168" s="301">
        <v>2191</v>
      </c>
      <c r="B168" s="276" t="s">
        <v>551</v>
      </c>
      <c r="C168" s="302">
        <v>70875821.319999993</v>
      </c>
      <c r="D168" s="276"/>
      <c r="E168" s="276"/>
      <c r="F168"/>
      <c r="G168"/>
      <c r="H168"/>
      <c r="I168"/>
      <c r="J168"/>
    </row>
    <row r="169" spans="1:10" x14ac:dyDescent="0.2">
      <c r="A169" s="301">
        <v>2192</v>
      </c>
      <c r="B169" s="276" t="s">
        <v>552</v>
      </c>
      <c r="C169" s="302">
        <v>0</v>
      </c>
      <c r="D169" s="276"/>
      <c r="E169" s="276"/>
      <c r="F169"/>
      <c r="G169"/>
      <c r="H169"/>
      <c r="I169"/>
      <c r="J169"/>
    </row>
    <row r="170" spans="1:10" x14ac:dyDescent="0.2">
      <c r="A170" s="301">
        <v>2199</v>
      </c>
      <c r="B170" s="276" t="s">
        <v>553</v>
      </c>
      <c r="C170" s="302">
        <v>508.71</v>
      </c>
      <c r="D170" s="276"/>
      <c r="E170" s="276"/>
      <c r="F170"/>
      <c r="G170"/>
      <c r="H170"/>
      <c r="I170"/>
      <c r="J170"/>
    </row>
    <row r="171" spans="1:10" x14ac:dyDescent="0.2">
      <c r="A171" s="276"/>
      <c r="B171" s="276"/>
      <c r="C171" s="276"/>
      <c r="D171" s="276"/>
      <c r="E171" s="276"/>
      <c r="F171"/>
      <c r="G171"/>
      <c r="H171"/>
      <c r="I171"/>
      <c r="J171"/>
    </row>
    <row r="172" spans="1:10" x14ac:dyDescent="0.2">
      <c r="A172" s="276"/>
      <c r="B172" s="276" t="s">
        <v>54</v>
      </c>
      <c r="C172" s="276"/>
      <c r="D172" s="276"/>
      <c r="E172" s="276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9055118110236221" right="0.70866141732283472" top="0.74803149606299213" bottom="0.74803149606299213" header="0.31496062992125984" footer="0.31496062992125984"/>
  <pageSetup scale="62" fitToHeight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A4A2-94E5-4BF6-B82D-2D71A95C3F23}">
  <sheetPr>
    <tabColor rgb="FFFFC000"/>
    <pageSetUpPr fitToPage="1"/>
  </sheetPr>
  <dimension ref="A1:E218"/>
  <sheetViews>
    <sheetView showGridLines="0" topLeftCell="A187" zoomScaleNormal="100" workbookViewId="0">
      <selection activeCell="A57" sqref="A57"/>
    </sheetView>
  </sheetViews>
  <sheetFormatPr baseColWidth="10" defaultColWidth="10.6640625" defaultRowHeight="11.25" x14ac:dyDescent="0.2"/>
  <cols>
    <col min="1" max="1" width="11.6640625" style="272" customWidth="1"/>
    <col min="2" max="2" width="96.83203125" style="272" customWidth="1"/>
    <col min="3" max="3" width="21.6640625" style="272" customWidth="1"/>
    <col min="4" max="4" width="18.33203125" style="272" customWidth="1"/>
    <col min="5" max="5" width="13.83203125" style="272" bestFit="1" customWidth="1"/>
    <col min="6" max="16384" width="10.6640625" style="272"/>
  </cols>
  <sheetData>
    <row r="1" spans="1:5" s="269" customFormat="1" ht="11.25" customHeight="1" x14ac:dyDescent="0.25">
      <c r="A1" s="265" t="s">
        <v>184</v>
      </c>
      <c r="B1" s="266"/>
      <c r="C1" s="266"/>
      <c r="D1" s="267" t="s">
        <v>251</v>
      </c>
      <c r="E1" s="268">
        <f>'[1]Notas a los Edos Financieros'!D1</f>
        <v>2024</v>
      </c>
    </row>
    <row r="2" spans="1:5" s="270" customFormat="1" ht="11.25" customHeight="1" x14ac:dyDescent="0.25">
      <c r="A2" s="265" t="s">
        <v>252</v>
      </c>
      <c r="B2" s="266"/>
      <c r="C2" s="266"/>
      <c r="D2" s="267" t="s">
        <v>253</v>
      </c>
      <c r="E2" s="268" t="str">
        <f>'[1]Notas a los Edos Financieros'!D2</f>
        <v>Trimestral</v>
      </c>
    </row>
    <row r="3" spans="1:5" s="270" customFormat="1" ht="11.25" customHeight="1" x14ac:dyDescent="0.25">
      <c r="A3" s="265" t="s">
        <v>254</v>
      </c>
      <c r="B3" s="266"/>
      <c r="C3" s="266"/>
      <c r="D3" s="267" t="s">
        <v>255</v>
      </c>
      <c r="E3" s="268">
        <f>'[1]Notas a los Edos Financieros'!D3</f>
        <v>1</v>
      </c>
    </row>
    <row r="4" spans="1:5" ht="11.25" customHeight="1" x14ac:dyDescent="0.25">
      <c r="A4" s="265" t="s">
        <v>191</v>
      </c>
      <c r="B4" s="266"/>
      <c r="C4" s="266"/>
      <c r="D4" s="271"/>
      <c r="E4" s="271"/>
    </row>
    <row r="5" spans="1:5" x14ac:dyDescent="0.2">
      <c r="A5" s="273" t="s">
        <v>256</v>
      </c>
      <c r="B5" s="274"/>
      <c r="C5" s="274"/>
      <c r="D5" s="275"/>
      <c r="E5" s="274"/>
    </row>
    <row r="6" spans="1:5" ht="9.75" customHeight="1" x14ac:dyDescent="0.2">
      <c r="A6" s="276"/>
      <c r="B6" s="276"/>
      <c r="C6" s="276"/>
      <c r="D6" s="277"/>
      <c r="E6" s="276"/>
    </row>
    <row r="7" spans="1:5" ht="9.75" customHeight="1" x14ac:dyDescent="0.2">
      <c r="A7" s="274" t="s">
        <v>257</v>
      </c>
      <c r="B7" s="274"/>
      <c r="C7" s="274"/>
      <c r="D7" s="275"/>
      <c r="E7" s="274"/>
    </row>
    <row r="8" spans="1:5" ht="9.75" customHeight="1" x14ac:dyDescent="0.2">
      <c r="A8" s="278" t="s">
        <v>258</v>
      </c>
      <c r="B8" s="278" t="s">
        <v>259</v>
      </c>
      <c r="C8" s="279" t="s">
        <v>260</v>
      </c>
      <c r="D8" s="280" t="s">
        <v>261</v>
      </c>
      <c r="E8" s="279" t="s">
        <v>262</v>
      </c>
    </row>
    <row r="9" spans="1:5" ht="9.75" customHeight="1" x14ac:dyDescent="0.2">
      <c r="A9" s="281">
        <v>4000</v>
      </c>
      <c r="B9" s="282" t="s">
        <v>1</v>
      </c>
      <c r="C9" s="283">
        <v>11685265.560000001</v>
      </c>
      <c r="D9" s="284"/>
      <c r="E9" s="276"/>
    </row>
    <row r="10" spans="1:5" ht="9.75" customHeight="1" x14ac:dyDescent="0.2">
      <c r="A10" s="281">
        <v>4100</v>
      </c>
      <c r="B10" s="282" t="s">
        <v>263</v>
      </c>
      <c r="C10" s="283">
        <v>11685265.560000001</v>
      </c>
      <c r="D10" s="284"/>
      <c r="E10" s="276"/>
    </row>
    <row r="11" spans="1:5" ht="9.75" customHeight="1" x14ac:dyDescent="0.2">
      <c r="A11" s="281">
        <v>4110</v>
      </c>
      <c r="B11" s="282" t="s">
        <v>3</v>
      </c>
      <c r="C11" s="283">
        <v>0</v>
      </c>
      <c r="D11" s="284" t="str">
        <f t="shared" ref="D11:D20" si="0">IFERROR(C11/$C$12,"")</f>
        <v/>
      </c>
      <c r="E11" s="276"/>
    </row>
    <row r="12" spans="1:5" ht="9.75" customHeight="1" x14ac:dyDescent="0.2">
      <c r="A12" s="285">
        <v>4111</v>
      </c>
      <c r="B12" s="286" t="s">
        <v>264</v>
      </c>
      <c r="C12" s="287">
        <v>0</v>
      </c>
      <c r="D12" s="284" t="str">
        <f t="shared" si="0"/>
        <v/>
      </c>
      <c r="E12" s="276"/>
    </row>
    <row r="13" spans="1:5" ht="9.75" customHeight="1" x14ac:dyDescent="0.2">
      <c r="A13" s="285">
        <v>4112</v>
      </c>
      <c r="B13" s="286" t="s">
        <v>265</v>
      </c>
      <c r="C13" s="287">
        <v>0</v>
      </c>
      <c r="D13" s="284" t="str">
        <f t="shared" si="0"/>
        <v/>
      </c>
      <c r="E13" s="276"/>
    </row>
    <row r="14" spans="1:5" ht="9.75" customHeight="1" x14ac:dyDescent="0.2">
      <c r="A14" s="285">
        <v>4113</v>
      </c>
      <c r="B14" s="286" t="s">
        <v>266</v>
      </c>
      <c r="C14" s="287">
        <v>0</v>
      </c>
      <c r="D14" s="284" t="str">
        <f t="shared" si="0"/>
        <v/>
      </c>
      <c r="E14" s="276"/>
    </row>
    <row r="15" spans="1:5" ht="9.75" customHeight="1" x14ac:dyDescent="0.2">
      <c r="A15" s="285">
        <v>4114</v>
      </c>
      <c r="B15" s="286" t="s">
        <v>267</v>
      </c>
      <c r="C15" s="287">
        <v>0</v>
      </c>
      <c r="D15" s="284" t="str">
        <f t="shared" si="0"/>
        <v/>
      </c>
      <c r="E15" s="276"/>
    </row>
    <row r="16" spans="1:5" ht="9.75" customHeight="1" x14ac:dyDescent="0.2">
      <c r="A16" s="285">
        <v>4115</v>
      </c>
      <c r="B16" s="286" t="s">
        <v>268</v>
      </c>
      <c r="C16" s="287">
        <v>0</v>
      </c>
      <c r="D16" s="284" t="str">
        <f t="shared" si="0"/>
        <v/>
      </c>
      <c r="E16" s="276"/>
    </row>
    <row r="17" spans="1:5" ht="9.75" customHeight="1" x14ac:dyDescent="0.2">
      <c r="A17" s="285">
        <v>4116</v>
      </c>
      <c r="B17" s="286" t="s">
        <v>269</v>
      </c>
      <c r="C17" s="287">
        <v>0</v>
      </c>
      <c r="D17" s="284" t="str">
        <f t="shared" si="0"/>
        <v/>
      </c>
      <c r="E17" s="276"/>
    </row>
    <row r="18" spans="1:5" ht="9.75" customHeight="1" x14ac:dyDescent="0.2">
      <c r="A18" s="285">
        <v>4117</v>
      </c>
      <c r="B18" s="286" t="s">
        <v>270</v>
      </c>
      <c r="C18" s="287">
        <v>0</v>
      </c>
      <c r="D18" s="284" t="str">
        <f t="shared" si="0"/>
        <v/>
      </c>
      <c r="E18" s="276"/>
    </row>
    <row r="19" spans="1:5" ht="9.75" customHeight="1" x14ac:dyDescent="0.2">
      <c r="A19" s="285">
        <v>4118</v>
      </c>
      <c r="B19" s="288" t="s">
        <v>271</v>
      </c>
      <c r="C19" s="287">
        <v>0</v>
      </c>
      <c r="D19" s="284" t="str">
        <f t="shared" si="0"/>
        <v/>
      </c>
      <c r="E19" s="276"/>
    </row>
    <row r="20" spans="1:5" ht="9.75" customHeight="1" x14ac:dyDescent="0.2">
      <c r="A20" s="285">
        <v>4119</v>
      </c>
      <c r="B20" s="286" t="s">
        <v>272</v>
      </c>
      <c r="C20" s="287">
        <v>0</v>
      </c>
      <c r="D20" s="284" t="str">
        <f t="shared" si="0"/>
        <v/>
      </c>
      <c r="E20" s="276"/>
    </row>
    <row r="21" spans="1:5" ht="9.75" customHeight="1" x14ac:dyDescent="0.2">
      <c r="A21" s="281">
        <v>4120</v>
      </c>
      <c r="B21" s="282" t="s">
        <v>4</v>
      </c>
      <c r="C21" s="283">
        <v>0</v>
      </c>
      <c r="D21" s="284" t="str">
        <f t="shared" ref="D21:D26" si="1">IFERROR(C21/$C$21,"")</f>
        <v/>
      </c>
      <c r="E21" s="276"/>
    </row>
    <row r="22" spans="1:5" ht="9.75" customHeight="1" x14ac:dyDescent="0.2">
      <c r="A22" s="285">
        <v>4121</v>
      </c>
      <c r="B22" s="286" t="s">
        <v>273</v>
      </c>
      <c r="C22" s="287">
        <v>0</v>
      </c>
      <c r="D22" s="284" t="str">
        <f t="shared" si="1"/>
        <v/>
      </c>
      <c r="E22" s="276"/>
    </row>
    <row r="23" spans="1:5" ht="9.75" customHeight="1" x14ac:dyDescent="0.2">
      <c r="A23" s="285">
        <v>4122</v>
      </c>
      <c r="B23" s="286" t="s">
        <v>274</v>
      </c>
      <c r="C23" s="287">
        <v>0</v>
      </c>
      <c r="D23" s="284" t="str">
        <f t="shared" si="1"/>
        <v/>
      </c>
      <c r="E23" s="276"/>
    </row>
    <row r="24" spans="1:5" ht="9.75" customHeight="1" x14ac:dyDescent="0.2">
      <c r="A24" s="285">
        <v>4123</v>
      </c>
      <c r="B24" s="286" t="s">
        <v>275</v>
      </c>
      <c r="C24" s="287">
        <v>0</v>
      </c>
      <c r="D24" s="284" t="str">
        <f t="shared" si="1"/>
        <v/>
      </c>
      <c r="E24" s="276"/>
    </row>
    <row r="25" spans="1:5" ht="9.75" customHeight="1" x14ac:dyDescent="0.2">
      <c r="A25" s="285">
        <v>4124</v>
      </c>
      <c r="B25" s="286" t="s">
        <v>276</v>
      </c>
      <c r="C25" s="287">
        <v>0</v>
      </c>
      <c r="D25" s="284" t="str">
        <f t="shared" si="1"/>
        <v/>
      </c>
      <c r="E25" s="276"/>
    </row>
    <row r="26" spans="1:5" ht="9.75" customHeight="1" x14ac:dyDescent="0.2">
      <c r="A26" s="285">
        <v>4129</v>
      </c>
      <c r="B26" s="286" t="s">
        <v>277</v>
      </c>
      <c r="C26" s="287">
        <v>0</v>
      </c>
      <c r="D26" s="284" t="str">
        <f t="shared" si="1"/>
        <v/>
      </c>
      <c r="E26" s="276"/>
    </row>
    <row r="27" spans="1:5" ht="9.75" customHeight="1" x14ac:dyDescent="0.2">
      <c r="A27" s="281">
        <v>4130</v>
      </c>
      <c r="B27" s="282" t="s">
        <v>5</v>
      </c>
      <c r="C27" s="283">
        <v>0</v>
      </c>
      <c r="D27" s="284" t="str">
        <f t="shared" ref="D27:D29" si="2">IFERROR(C27/$C$27,"")</f>
        <v/>
      </c>
      <c r="E27" s="276"/>
    </row>
    <row r="28" spans="1:5" ht="9.75" customHeight="1" x14ac:dyDescent="0.2">
      <c r="A28" s="285">
        <v>4131</v>
      </c>
      <c r="B28" s="286" t="s">
        <v>278</v>
      </c>
      <c r="C28" s="287">
        <v>0</v>
      </c>
      <c r="D28" s="284" t="str">
        <f t="shared" si="2"/>
        <v/>
      </c>
      <c r="E28" s="276"/>
    </row>
    <row r="29" spans="1:5" ht="9.75" customHeight="1" x14ac:dyDescent="0.2">
      <c r="A29" s="285">
        <v>4132</v>
      </c>
      <c r="B29" s="288" t="s">
        <v>279</v>
      </c>
      <c r="C29" s="287">
        <v>0</v>
      </c>
      <c r="D29" s="284" t="str">
        <f t="shared" si="2"/>
        <v/>
      </c>
      <c r="E29" s="276"/>
    </row>
    <row r="30" spans="1:5" ht="9.75" customHeight="1" x14ac:dyDescent="0.2">
      <c r="A30" s="281">
        <v>4140</v>
      </c>
      <c r="B30" s="282" t="s">
        <v>6</v>
      </c>
      <c r="C30" s="283">
        <v>0</v>
      </c>
      <c r="D30" s="284" t="str">
        <f t="shared" ref="D30:D35" si="3">IFERROR(C30/$C$30,"")</f>
        <v/>
      </c>
      <c r="E30" s="276"/>
    </row>
    <row r="31" spans="1:5" ht="9.75" customHeight="1" x14ac:dyDescent="0.2">
      <c r="A31" s="285">
        <v>4141</v>
      </c>
      <c r="B31" s="286" t="s">
        <v>280</v>
      </c>
      <c r="C31" s="287">
        <v>0</v>
      </c>
      <c r="D31" s="284" t="str">
        <f t="shared" si="3"/>
        <v/>
      </c>
      <c r="E31" s="276"/>
    </row>
    <row r="32" spans="1:5" ht="9.75" customHeight="1" x14ac:dyDescent="0.2">
      <c r="A32" s="285">
        <v>4143</v>
      </c>
      <c r="B32" s="286" t="s">
        <v>281</v>
      </c>
      <c r="C32" s="287">
        <v>0</v>
      </c>
      <c r="D32" s="284" t="str">
        <f t="shared" si="3"/>
        <v/>
      </c>
      <c r="E32" s="276"/>
    </row>
    <row r="33" spans="1:5" ht="9.75" customHeight="1" x14ac:dyDescent="0.2">
      <c r="A33" s="285">
        <v>4144</v>
      </c>
      <c r="B33" s="286" t="s">
        <v>282</v>
      </c>
      <c r="C33" s="287">
        <v>0</v>
      </c>
      <c r="D33" s="284" t="str">
        <f t="shared" si="3"/>
        <v/>
      </c>
      <c r="E33" s="276"/>
    </row>
    <row r="34" spans="1:5" ht="9.75" customHeight="1" x14ac:dyDescent="0.2">
      <c r="A34" s="285">
        <v>4145</v>
      </c>
      <c r="B34" s="288" t="s">
        <v>283</v>
      </c>
      <c r="C34" s="287">
        <v>0</v>
      </c>
      <c r="D34" s="284" t="str">
        <f t="shared" si="3"/>
        <v/>
      </c>
      <c r="E34" s="276"/>
    </row>
    <row r="35" spans="1:5" ht="9.75" customHeight="1" x14ac:dyDescent="0.2">
      <c r="A35" s="285">
        <v>4149</v>
      </c>
      <c r="B35" s="286" t="s">
        <v>284</v>
      </c>
      <c r="C35" s="287">
        <v>0</v>
      </c>
      <c r="D35" s="284" t="str">
        <f t="shared" si="3"/>
        <v/>
      </c>
      <c r="E35" s="276"/>
    </row>
    <row r="36" spans="1:5" ht="9.75" customHeight="1" x14ac:dyDescent="0.2">
      <c r="A36" s="281">
        <v>4150</v>
      </c>
      <c r="B36" s="282" t="s">
        <v>7</v>
      </c>
      <c r="C36" s="283">
        <v>0</v>
      </c>
      <c r="D36" s="284" t="str">
        <f t="shared" ref="D36:D38" si="4">IFERROR(C36/$C$36,"")</f>
        <v/>
      </c>
      <c r="E36" s="276"/>
    </row>
    <row r="37" spans="1:5" ht="9.75" customHeight="1" x14ac:dyDescent="0.2">
      <c r="A37" s="285">
        <v>4151</v>
      </c>
      <c r="B37" s="286" t="s">
        <v>7</v>
      </c>
      <c r="C37" s="287">
        <v>0</v>
      </c>
      <c r="D37" s="284" t="str">
        <f t="shared" si="4"/>
        <v/>
      </c>
      <c r="E37" s="276"/>
    </row>
    <row r="38" spans="1:5" ht="9.75" customHeight="1" x14ac:dyDescent="0.2">
      <c r="A38" s="285">
        <v>4154</v>
      </c>
      <c r="B38" s="288" t="s">
        <v>285</v>
      </c>
      <c r="C38" s="287">
        <v>0</v>
      </c>
      <c r="D38" s="284" t="str">
        <f t="shared" si="4"/>
        <v/>
      </c>
      <c r="E38" s="276"/>
    </row>
    <row r="39" spans="1:5" ht="9.75" customHeight="1" x14ac:dyDescent="0.2">
      <c r="A39" s="281">
        <v>4160</v>
      </c>
      <c r="B39" s="282" t="s">
        <v>8</v>
      </c>
      <c r="C39" s="283">
        <v>0</v>
      </c>
      <c r="D39" s="284" t="str">
        <f t="shared" ref="D39:D47" si="5">IFERROR(C39/$C$39,"")</f>
        <v/>
      </c>
      <c r="E39" s="276"/>
    </row>
    <row r="40" spans="1:5" ht="9.75" customHeight="1" x14ac:dyDescent="0.2">
      <c r="A40" s="285">
        <v>4161</v>
      </c>
      <c r="B40" s="286" t="s">
        <v>286</v>
      </c>
      <c r="C40" s="287">
        <v>0</v>
      </c>
      <c r="D40" s="284" t="str">
        <f t="shared" si="5"/>
        <v/>
      </c>
      <c r="E40" s="276"/>
    </row>
    <row r="41" spans="1:5" ht="9.75" customHeight="1" x14ac:dyDescent="0.2">
      <c r="A41" s="285">
        <v>4162</v>
      </c>
      <c r="B41" s="286" t="s">
        <v>287</v>
      </c>
      <c r="C41" s="287">
        <v>0</v>
      </c>
      <c r="D41" s="284" t="str">
        <f t="shared" si="5"/>
        <v/>
      </c>
      <c r="E41" s="276"/>
    </row>
    <row r="42" spans="1:5" ht="9.75" customHeight="1" x14ac:dyDescent="0.2">
      <c r="A42" s="285">
        <v>4163</v>
      </c>
      <c r="B42" s="286" t="s">
        <v>288</v>
      </c>
      <c r="C42" s="287">
        <v>0</v>
      </c>
      <c r="D42" s="284" t="str">
        <f t="shared" si="5"/>
        <v/>
      </c>
      <c r="E42" s="276"/>
    </row>
    <row r="43" spans="1:5" ht="9.75" customHeight="1" x14ac:dyDescent="0.2">
      <c r="A43" s="285">
        <v>4164</v>
      </c>
      <c r="B43" s="286" t="s">
        <v>289</v>
      </c>
      <c r="C43" s="287">
        <v>0</v>
      </c>
      <c r="D43" s="284" t="str">
        <f t="shared" si="5"/>
        <v/>
      </c>
      <c r="E43" s="276"/>
    </row>
    <row r="44" spans="1:5" ht="9.75" customHeight="1" x14ac:dyDescent="0.2">
      <c r="A44" s="285">
        <v>4165</v>
      </c>
      <c r="B44" s="286" t="s">
        <v>290</v>
      </c>
      <c r="C44" s="287">
        <v>0</v>
      </c>
      <c r="D44" s="284" t="str">
        <f t="shared" si="5"/>
        <v/>
      </c>
      <c r="E44" s="276"/>
    </row>
    <row r="45" spans="1:5" ht="9.75" customHeight="1" x14ac:dyDescent="0.2">
      <c r="A45" s="285">
        <v>4166</v>
      </c>
      <c r="B45" s="288" t="s">
        <v>291</v>
      </c>
      <c r="C45" s="287">
        <v>0</v>
      </c>
      <c r="D45" s="284" t="str">
        <f t="shared" si="5"/>
        <v/>
      </c>
      <c r="E45" s="276"/>
    </row>
    <row r="46" spans="1:5" ht="9.75" customHeight="1" x14ac:dyDescent="0.2">
      <c r="A46" s="285">
        <v>4168</v>
      </c>
      <c r="B46" s="286" t="s">
        <v>292</v>
      </c>
      <c r="C46" s="287">
        <v>0</v>
      </c>
      <c r="D46" s="284" t="str">
        <f t="shared" si="5"/>
        <v/>
      </c>
      <c r="E46" s="276"/>
    </row>
    <row r="47" spans="1:5" ht="9.75" customHeight="1" x14ac:dyDescent="0.2">
      <c r="A47" s="285">
        <v>4169</v>
      </c>
      <c r="B47" s="286" t="s">
        <v>293</v>
      </c>
      <c r="C47" s="287">
        <v>0</v>
      </c>
      <c r="D47" s="284" t="str">
        <f t="shared" si="5"/>
        <v/>
      </c>
      <c r="E47" s="276"/>
    </row>
    <row r="48" spans="1:5" ht="9.75" customHeight="1" x14ac:dyDescent="0.2">
      <c r="A48" s="281">
        <v>4170</v>
      </c>
      <c r="B48" s="282" t="s">
        <v>9</v>
      </c>
      <c r="C48" s="283">
        <v>11685265.560000001</v>
      </c>
      <c r="D48" s="284">
        <f t="shared" ref="D48:D56" si="6">IFERROR(C48/$C$48,"")</f>
        <v>1</v>
      </c>
      <c r="E48" s="276"/>
    </row>
    <row r="49" spans="1:5" ht="9.75" customHeight="1" x14ac:dyDescent="0.2">
      <c r="A49" s="285">
        <v>4171</v>
      </c>
      <c r="B49" s="286" t="s">
        <v>294</v>
      </c>
      <c r="C49" s="287">
        <v>0</v>
      </c>
      <c r="D49" s="284">
        <f t="shared" si="6"/>
        <v>0</v>
      </c>
      <c r="E49" s="276"/>
    </row>
    <row r="50" spans="1:5" ht="9.75" customHeight="1" x14ac:dyDescent="0.2">
      <c r="A50" s="285">
        <v>4172</v>
      </c>
      <c r="B50" s="286" t="s">
        <v>295</v>
      </c>
      <c r="C50" s="287">
        <v>0</v>
      </c>
      <c r="D50" s="284">
        <f t="shared" si="6"/>
        <v>0</v>
      </c>
      <c r="E50" s="276"/>
    </row>
    <row r="51" spans="1:5" ht="9.75" customHeight="1" x14ac:dyDescent="0.2">
      <c r="A51" s="285">
        <v>4173</v>
      </c>
      <c r="B51" s="288" t="s">
        <v>296</v>
      </c>
      <c r="C51" s="287">
        <v>11685265.560000001</v>
      </c>
      <c r="D51" s="284">
        <f t="shared" si="6"/>
        <v>1</v>
      </c>
      <c r="E51" s="276"/>
    </row>
    <row r="52" spans="1:5" ht="9.75" customHeight="1" x14ac:dyDescent="0.2">
      <c r="A52" s="285">
        <v>4174</v>
      </c>
      <c r="B52" s="288" t="s">
        <v>297</v>
      </c>
      <c r="C52" s="287">
        <v>0</v>
      </c>
      <c r="D52" s="284">
        <f t="shared" si="6"/>
        <v>0</v>
      </c>
      <c r="E52" s="276"/>
    </row>
    <row r="53" spans="1:5" ht="9.75" customHeight="1" x14ac:dyDescent="0.2">
      <c r="A53" s="285">
        <v>4175</v>
      </c>
      <c r="B53" s="288" t="s">
        <v>298</v>
      </c>
      <c r="C53" s="287">
        <v>0</v>
      </c>
      <c r="D53" s="284">
        <f t="shared" si="6"/>
        <v>0</v>
      </c>
      <c r="E53" s="276"/>
    </row>
    <row r="54" spans="1:5" ht="9.75" customHeight="1" x14ac:dyDescent="0.2">
      <c r="A54" s="285">
        <v>4176</v>
      </c>
      <c r="B54" s="288" t="s">
        <v>299</v>
      </c>
      <c r="C54" s="287">
        <v>0</v>
      </c>
      <c r="D54" s="284">
        <f t="shared" si="6"/>
        <v>0</v>
      </c>
      <c r="E54" s="276"/>
    </row>
    <row r="55" spans="1:5" ht="9.75" customHeight="1" x14ac:dyDescent="0.2">
      <c r="A55" s="285">
        <v>4177</v>
      </c>
      <c r="B55" s="288" t="s">
        <v>300</v>
      </c>
      <c r="C55" s="287">
        <v>0</v>
      </c>
      <c r="D55" s="284">
        <f t="shared" si="6"/>
        <v>0</v>
      </c>
      <c r="E55" s="276"/>
    </row>
    <row r="56" spans="1:5" ht="9.75" customHeight="1" x14ac:dyDescent="0.2">
      <c r="A56" s="285">
        <v>4178</v>
      </c>
      <c r="B56" s="288" t="s">
        <v>301</v>
      </c>
      <c r="C56" s="287">
        <v>0</v>
      </c>
      <c r="D56" s="284">
        <f t="shared" si="6"/>
        <v>0</v>
      </c>
      <c r="E56" s="276"/>
    </row>
    <row r="57" spans="1:5" ht="9.75" customHeight="1" x14ac:dyDescent="0.2">
      <c r="A57" s="281">
        <v>4200</v>
      </c>
      <c r="B57" s="289" t="s">
        <v>302</v>
      </c>
      <c r="C57" s="283">
        <v>3593260431.21</v>
      </c>
      <c r="D57" s="284"/>
      <c r="E57" s="276"/>
    </row>
    <row r="58" spans="1:5" ht="9.75" customHeight="1" x14ac:dyDescent="0.2">
      <c r="A58" s="281">
        <v>4210</v>
      </c>
      <c r="B58" s="289" t="s">
        <v>11</v>
      </c>
      <c r="C58" s="283">
        <v>1232209782.48</v>
      </c>
      <c r="D58" s="284">
        <f t="shared" ref="D58:D63" si="7">IFERROR(C58/$C$58,"")</f>
        <v>1</v>
      </c>
      <c r="E58" s="276"/>
    </row>
    <row r="59" spans="1:5" ht="9.75" customHeight="1" x14ac:dyDescent="0.2">
      <c r="A59" s="285">
        <v>4211</v>
      </c>
      <c r="B59" s="286" t="s">
        <v>36</v>
      </c>
      <c r="C59" s="287">
        <v>0</v>
      </c>
      <c r="D59" s="284">
        <f t="shared" si="7"/>
        <v>0</v>
      </c>
      <c r="E59" s="276"/>
    </row>
    <row r="60" spans="1:5" ht="9.75" customHeight="1" x14ac:dyDescent="0.2">
      <c r="A60" s="285">
        <v>4212</v>
      </c>
      <c r="B60" s="286" t="s">
        <v>37</v>
      </c>
      <c r="C60" s="287">
        <v>0</v>
      </c>
      <c r="D60" s="284">
        <f t="shared" si="7"/>
        <v>0</v>
      </c>
      <c r="E60" s="276"/>
    </row>
    <row r="61" spans="1:5" ht="9.75" customHeight="1" x14ac:dyDescent="0.2">
      <c r="A61" s="285">
        <v>4213</v>
      </c>
      <c r="B61" s="286" t="s">
        <v>38</v>
      </c>
      <c r="C61" s="287">
        <v>0</v>
      </c>
      <c r="D61" s="284">
        <f t="shared" si="7"/>
        <v>0</v>
      </c>
      <c r="E61" s="276"/>
    </row>
    <row r="62" spans="1:5" ht="9.75" customHeight="1" x14ac:dyDescent="0.2">
      <c r="A62" s="285">
        <v>4214</v>
      </c>
      <c r="B62" s="286" t="s">
        <v>303</v>
      </c>
      <c r="C62" s="287">
        <v>0</v>
      </c>
      <c r="D62" s="284">
        <f t="shared" si="7"/>
        <v>0</v>
      </c>
      <c r="E62" s="276"/>
    </row>
    <row r="63" spans="1:5" ht="9.75" customHeight="1" x14ac:dyDescent="0.2">
      <c r="A63" s="285">
        <v>4215</v>
      </c>
      <c r="B63" s="286" t="s">
        <v>304</v>
      </c>
      <c r="C63" s="287">
        <v>0</v>
      </c>
      <c r="D63" s="284">
        <f t="shared" si="7"/>
        <v>0</v>
      </c>
      <c r="E63" s="276"/>
    </row>
    <row r="64" spans="1:5" ht="9.75" customHeight="1" x14ac:dyDescent="0.2">
      <c r="A64" s="281">
        <v>4220</v>
      </c>
      <c r="B64" s="282" t="s">
        <v>305</v>
      </c>
      <c r="C64" s="283">
        <v>2361050648.73</v>
      </c>
      <c r="D64" s="284">
        <f t="shared" ref="D64:D68" si="8">IFERROR(C64/$C$64,"")</f>
        <v>1</v>
      </c>
      <c r="E64" s="276"/>
    </row>
    <row r="65" spans="1:5" ht="9.75" customHeight="1" x14ac:dyDescent="0.2">
      <c r="A65" s="285">
        <v>4221</v>
      </c>
      <c r="B65" s="286" t="s">
        <v>306</v>
      </c>
      <c r="C65" s="287">
        <v>2361050648.73</v>
      </c>
      <c r="D65" s="284">
        <f t="shared" si="8"/>
        <v>1</v>
      </c>
      <c r="E65" s="276"/>
    </row>
    <row r="66" spans="1:5" ht="9.75" customHeight="1" x14ac:dyDescent="0.2">
      <c r="A66" s="285">
        <v>4223</v>
      </c>
      <c r="B66" s="286" t="s">
        <v>28</v>
      </c>
      <c r="C66" s="287">
        <v>0</v>
      </c>
      <c r="D66" s="284">
        <f t="shared" si="8"/>
        <v>0</v>
      </c>
      <c r="E66" s="276"/>
    </row>
    <row r="67" spans="1:5" ht="9.75" customHeight="1" x14ac:dyDescent="0.2">
      <c r="A67" s="285">
        <v>4225</v>
      </c>
      <c r="B67" s="286" t="s">
        <v>30</v>
      </c>
      <c r="C67" s="287">
        <v>0</v>
      </c>
      <c r="D67" s="284">
        <f t="shared" si="8"/>
        <v>0</v>
      </c>
      <c r="E67" s="276"/>
    </row>
    <row r="68" spans="1:5" ht="9.75" customHeight="1" x14ac:dyDescent="0.2">
      <c r="A68" s="285">
        <v>4227</v>
      </c>
      <c r="B68" s="286" t="s">
        <v>307</v>
      </c>
      <c r="C68" s="287">
        <v>0</v>
      </c>
      <c r="D68" s="284">
        <f t="shared" si="8"/>
        <v>0</v>
      </c>
      <c r="E68" s="276"/>
    </row>
    <row r="69" spans="1:5" ht="9.75" customHeight="1" x14ac:dyDescent="0.2">
      <c r="A69" s="290">
        <v>4300</v>
      </c>
      <c r="B69" s="282" t="s">
        <v>308</v>
      </c>
      <c r="C69" s="283">
        <v>198095.23</v>
      </c>
      <c r="D69" s="284"/>
      <c r="E69" s="286"/>
    </row>
    <row r="70" spans="1:5" ht="9.75" customHeight="1" x14ac:dyDescent="0.2">
      <c r="A70" s="290">
        <v>4310</v>
      </c>
      <c r="B70" s="282" t="s">
        <v>14</v>
      </c>
      <c r="C70" s="283">
        <v>0</v>
      </c>
      <c r="D70" s="284" t="str">
        <f t="shared" ref="D70:D72" si="9">IFERROR(C70/$C$70,"")</f>
        <v/>
      </c>
      <c r="E70" s="286"/>
    </row>
    <row r="71" spans="1:5" ht="9.75" customHeight="1" x14ac:dyDescent="0.2">
      <c r="A71" s="291">
        <v>4311</v>
      </c>
      <c r="B71" s="286" t="s">
        <v>309</v>
      </c>
      <c r="C71" s="287">
        <v>0</v>
      </c>
      <c r="D71" s="284" t="str">
        <f t="shared" si="9"/>
        <v/>
      </c>
      <c r="E71" s="286"/>
    </row>
    <row r="72" spans="1:5" ht="9.75" customHeight="1" x14ac:dyDescent="0.2">
      <c r="A72" s="291">
        <v>4319</v>
      </c>
      <c r="B72" s="286" t="s">
        <v>310</v>
      </c>
      <c r="C72" s="287">
        <v>0</v>
      </c>
      <c r="D72" s="284" t="str">
        <f t="shared" si="9"/>
        <v/>
      </c>
      <c r="E72" s="286"/>
    </row>
    <row r="73" spans="1:5" ht="9.75" customHeight="1" x14ac:dyDescent="0.2">
      <c r="A73" s="290">
        <v>4320</v>
      </c>
      <c r="B73" s="282" t="s">
        <v>15</v>
      </c>
      <c r="C73" s="283">
        <v>0</v>
      </c>
      <c r="D73" s="284" t="str">
        <f t="shared" ref="D73:D78" si="10">IFERROR(C73/$C$73,"")</f>
        <v/>
      </c>
      <c r="E73" s="286"/>
    </row>
    <row r="74" spans="1:5" ht="9.75" customHeight="1" x14ac:dyDescent="0.2">
      <c r="A74" s="291">
        <v>4321</v>
      </c>
      <c r="B74" s="286" t="s">
        <v>311</v>
      </c>
      <c r="C74" s="287">
        <v>0</v>
      </c>
      <c r="D74" s="284" t="str">
        <f t="shared" si="10"/>
        <v/>
      </c>
      <c r="E74" s="286"/>
    </row>
    <row r="75" spans="1:5" ht="9.75" customHeight="1" x14ac:dyDescent="0.2">
      <c r="A75" s="291">
        <v>4322</v>
      </c>
      <c r="B75" s="286" t="s">
        <v>312</v>
      </c>
      <c r="C75" s="287">
        <v>0</v>
      </c>
      <c r="D75" s="284" t="str">
        <f t="shared" si="10"/>
        <v/>
      </c>
      <c r="E75" s="286"/>
    </row>
    <row r="76" spans="1:5" ht="9.75" customHeight="1" x14ac:dyDescent="0.2">
      <c r="A76" s="291">
        <v>4323</v>
      </c>
      <c r="B76" s="286" t="s">
        <v>313</v>
      </c>
      <c r="C76" s="287">
        <v>0</v>
      </c>
      <c r="D76" s="284" t="str">
        <f t="shared" si="10"/>
        <v/>
      </c>
      <c r="E76" s="286"/>
    </row>
    <row r="77" spans="1:5" ht="9.75" customHeight="1" x14ac:dyDescent="0.2">
      <c r="A77" s="291">
        <v>4324</v>
      </c>
      <c r="B77" s="286" t="s">
        <v>314</v>
      </c>
      <c r="C77" s="287">
        <v>0</v>
      </c>
      <c r="D77" s="284" t="str">
        <f t="shared" si="10"/>
        <v/>
      </c>
      <c r="E77" s="286"/>
    </row>
    <row r="78" spans="1:5" ht="9.75" customHeight="1" x14ac:dyDescent="0.2">
      <c r="A78" s="291">
        <v>4325</v>
      </c>
      <c r="B78" s="286" t="s">
        <v>315</v>
      </c>
      <c r="C78" s="287">
        <v>0</v>
      </c>
      <c r="D78" s="284" t="str">
        <f t="shared" si="10"/>
        <v/>
      </c>
      <c r="E78" s="286"/>
    </row>
    <row r="79" spans="1:5" ht="9.75" customHeight="1" x14ac:dyDescent="0.2">
      <c r="A79" s="290">
        <v>4330</v>
      </c>
      <c r="B79" s="282" t="s">
        <v>16</v>
      </c>
      <c r="C79" s="283">
        <v>0</v>
      </c>
      <c r="D79" s="284" t="str">
        <f t="shared" ref="D79:D80" si="11">IFERROR(C79/$C$79,"")</f>
        <v/>
      </c>
      <c r="E79" s="286"/>
    </row>
    <row r="80" spans="1:5" ht="9.75" customHeight="1" x14ac:dyDescent="0.2">
      <c r="A80" s="291">
        <v>4331</v>
      </c>
      <c r="B80" s="286" t="s">
        <v>16</v>
      </c>
      <c r="C80" s="287">
        <v>0</v>
      </c>
      <c r="D80" s="284" t="str">
        <f t="shared" si="11"/>
        <v/>
      </c>
      <c r="E80" s="286"/>
    </row>
    <row r="81" spans="1:5" ht="9.75" customHeight="1" x14ac:dyDescent="0.2">
      <c r="A81" s="290">
        <v>4340</v>
      </c>
      <c r="B81" s="282" t="s">
        <v>17</v>
      </c>
      <c r="C81" s="283">
        <v>0</v>
      </c>
      <c r="D81" s="284" t="str">
        <f t="shared" ref="D81:D82" si="12">IFERROR(C81/$C$81,"")</f>
        <v/>
      </c>
      <c r="E81" s="286"/>
    </row>
    <row r="82" spans="1:5" ht="9.75" customHeight="1" x14ac:dyDescent="0.2">
      <c r="A82" s="291">
        <v>4341</v>
      </c>
      <c r="B82" s="286" t="s">
        <v>17</v>
      </c>
      <c r="C82" s="287">
        <v>0</v>
      </c>
      <c r="D82" s="284" t="str">
        <f t="shared" si="12"/>
        <v/>
      </c>
      <c r="E82" s="286"/>
    </row>
    <row r="83" spans="1:5" ht="9.75" customHeight="1" x14ac:dyDescent="0.2">
      <c r="A83" s="290">
        <v>4390</v>
      </c>
      <c r="B83" s="282" t="s">
        <v>18</v>
      </c>
      <c r="C83" s="283">
        <v>198095.23</v>
      </c>
      <c r="D83" s="284">
        <f t="shared" ref="D83:D90" si="13">IFERROR(C83/$C$83,"")</f>
        <v>1</v>
      </c>
      <c r="E83" s="286"/>
    </row>
    <row r="84" spans="1:5" ht="9.75" customHeight="1" x14ac:dyDescent="0.2">
      <c r="A84" s="291">
        <v>4392</v>
      </c>
      <c r="B84" s="286" t="s">
        <v>316</v>
      </c>
      <c r="C84" s="287">
        <v>0</v>
      </c>
      <c r="D84" s="284">
        <f t="shared" si="13"/>
        <v>0</v>
      </c>
      <c r="E84" s="286"/>
    </row>
    <row r="85" spans="1:5" ht="9.75" customHeight="1" x14ac:dyDescent="0.2">
      <c r="A85" s="291">
        <v>4393</v>
      </c>
      <c r="B85" s="286" t="s">
        <v>317</v>
      </c>
      <c r="C85" s="287">
        <v>0</v>
      </c>
      <c r="D85" s="284">
        <f t="shared" si="13"/>
        <v>0</v>
      </c>
      <c r="E85" s="286"/>
    </row>
    <row r="86" spans="1:5" ht="9.75" customHeight="1" x14ac:dyDescent="0.2">
      <c r="A86" s="291">
        <v>4394</v>
      </c>
      <c r="B86" s="286" t="s">
        <v>318</v>
      </c>
      <c r="C86" s="287">
        <v>0</v>
      </c>
      <c r="D86" s="284">
        <f t="shared" si="13"/>
        <v>0</v>
      </c>
      <c r="E86" s="286"/>
    </row>
    <row r="87" spans="1:5" ht="9.75" customHeight="1" x14ac:dyDescent="0.2">
      <c r="A87" s="291">
        <v>4395</v>
      </c>
      <c r="B87" s="286" t="s">
        <v>109</v>
      </c>
      <c r="C87" s="287">
        <v>0</v>
      </c>
      <c r="D87" s="284">
        <f t="shared" si="13"/>
        <v>0</v>
      </c>
      <c r="E87" s="286"/>
    </row>
    <row r="88" spans="1:5" ht="9.75" customHeight="1" x14ac:dyDescent="0.2">
      <c r="A88" s="291">
        <v>4396</v>
      </c>
      <c r="B88" s="286" t="s">
        <v>319</v>
      </c>
      <c r="C88" s="287">
        <v>0</v>
      </c>
      <c r="D88" s="284">
        <f t="shared" si="13"/>
        <v>0</v>
      </c>
      <c r="E88" s="286"/>
    </row>
    <row r="89" spans="1:5" ht="9.75" customHeight="1" x14ac:dyDescent="0.2">
      <c r="A89" s="291">
        <v>4397</v>
      </c>
      <c r="B89" s="286" t="s">
        <v>320</v>
      </c>
      <c r="C89" s="287">
        <v>0</v>
      </c>
      <c r="D89" s="284">
        <f t="shared" si="13"/>
        <v>0</v>
      </c>
      <c r="E89" s="286"/>
    </row>
    <row r="90" spans="1:5" ht="9.75" customHeight="1" x14ac:dyDescent="0.2">
      <c r="A90" s="291">
        <v>4399</v>
      </c>
      <c r="B90" s="286" t="s">
        <v>18</v>
      </c>
      <c r="C90" s="287">
        <v>198095.23</v>
      </c>
      <c r="D90" s="284">
        <f t="shared" si="13"/>
        <v>1</v>
      </c>
      <c r="E90" s="286"/>
    </row>
    <row r="91" spans="1:5" ht="9.75" customHeight="1" x14ac:dyDescent="0.2">
      <c r="A91" s="276"/>
      <c r="B91" s="276"/>
      <c r="C91" s="276"/>
      <c r="D91" s="277"/>
      <c r="E91" s="276"/>
    </row>
    <row r="92" spans="1:5" ht="9.75" customHeight="1" x14ac:dyDescent="0.2">
      <c r="A92" s="274" t="s">
        <v>321</v>
      </c>
      <c r="B92" s="274"/>
      <c r="C92" s="274"/>
      <c r="D92" s="275"/>
      <c r="E92" s="274"/>
    </row>
    <row r="93" spans="1:5" ht="9.75" customHeight="1" x14ac:dyDescent="0.2">
      <c r="A93" s="278" t="s">
        <v>258</v>
      </c>
      <c r="B93" s="278" t="s">
        <v>259</v>
      </c>
      <c r="C93" s="279" t="s">
        <v>260</v>
      </c>
      <c r="D93" s="280" t="s">
        <v>261</v>
      </c>
      <c r="E93" s="279" t="s">
        <v>262</v>
      </c>
    </row>
    <row r="94" spans="1:5" ht="9.75" customHeight="1" x14ac:dyDescent="0.2">
      <c r="A94" s="290">
        <v>5000</v>
      </c>
      <c r="B94" s="282" t="s">
        <v>198</v>
      </c>
      <c r="C94" s="283">
        <v>2461825157.46</v>
      </c>
      <c r="D94" s="284">
        <v>1</v>
      </c>
      <c r="E94" s="286"/>
    </row>
    <row r="95" spans="1:5" ht="9.75" customHeight="1" x14ac:dyDescent="0.2">
      <c r="A95" s="290">
        <v>5100</v>
      </c>
      <c r="B95" s="282" t="s">
        <v>322</v>
      </c>
      <c r="C95" s="283">
        <v>2286293228.6599998</v>
      </c>
      <c r="D95" s="284">
        <v>0.92869845843109911</v>
      </c>
      <c r="E95" s="286"/>
    </row>
    <row r="96" spans="1:5" ht="9.75" customHeight="1" x14ac:dyDescent="0.2">
      <c r="A96" s="290">
        <v>5110</v>
      </c>
      <c r="B96" s="282" t="s">
        <v>22</v>
      </c>
      <c r="C96" s="283">
        <v>1792384918.6599998</v>
      </c>
      <c r="D96" s="284">
        <v>0.7280715745505264</v>
      </c>
      <c r="E96" s="286"/>
    </row>
    <row r="97" spans="1:5" ht="9.75" customHeight="1" x14ac:dyDescent="0.2">
      <c r="A97" s="291">
        <v>5111</v>
      </c>
      <c r="B97" s="286" t="s">
        <v>323</v>
      </c>
      <c r="C97" s="287">
        <v>526062310.75</v>
      </c>
      <c r="D97" s="284">
        <v>0.21368792546289817</v>
      </c>
      <c r="E97" s="286"/>
    </row>
    <row r="98" spans="1:5" ht="9.75" customHeight="1" x14ac:dyDescent="0.2">
      <c r="A98" s="291">
        <v>5112</v>
      </c>
      <c r="B98" s="286" t="s">
        <v>324</v>
      </c>
      <c r="C98" s="287">
        <v>274739358.56</v>
      </c>
      <c r="D98" s="284">
        <v>0.111599866354223</v>
      </c>
      <c r="E98" s="286"/>
    </row>
    <row r="99" spans="1:5" ht="9.75" customHeight="1" x14ac:dyDescent="0.2">
      <c r="A99" s="291">
        <v>5113</v>
      </c>
      <c r="B99" s="286" t="s">
        <v>325</v>
      </c>
      <c r="C99" s="287">
        <v>309414168.88</v>
      </c>
      <c r="D99" s="284">
        <v>0.12568486756355984</v>
      </c>
      <c r="E99" s="286"/>
    </row>
    <row r="100" spans="1:5" ht="9.75" customHeight="1" x14ac:dyDescent="0.2">
      <c r="A100" s="291">
        <v>5114</v>
      </c>
      <c r="B100" s="286" t="s">
        <v>326</v>
      </c>
      <c r="C100" s="287">
        <v>209325021.30000001</v>
      </c>
      <c r="D100" s="284">
        <v>8.5028386628387576E-2</v>
      </c>
      <c r="E100" s="286"/>
    </row>
    <row r="101" spans="1:5" ht="9.75" customHeight="1" x14ac:dyDescent="0.2">
      <c r="A101" s="291">
        <v>5115</v>
      </c>
      <c r="B101" s="286" t="s">
        <v>327</v>
      </c>
      <c r="C101" s="287">
        <v>444919107.33999997</v>
      </c>
      <c r="D101" s="284">
        <v>0.18072733800439647</v>
      </c>
      <c r="E101" s="286"/>
    </row>
    <row r="102" spans="1:5" ht="9.75" customHeight="1" x14ac:dyDescent="0.2">
      <c r="A102" s="291">
        <v>5116</v>
      </c>
      <c r="B102" s="286" t="s">
        <v>328</v>
      </c>
      <c r="C102" s="287">
        <v>27924951.829999998</v>
      </c>
      <c r="D102" s="284">
        <v>1.1343190537061414E-2</v>
      </c>
      <c r="E102" s="286"/>
    </row>
    <row r="103" spans="1:5" ht="9.75" customHeight="1" x14ac:dyDescent="0.2">
      <c r="A103" s="290">
        <v>5120</v>
      </c>
      <c r="B103" s="282" t="s">
        <v>23</v>
      </c>
      <c r="C103" s="283">
        <v>77244608.520000011</v>
      </c>
      <c r="D103" s="284">
        <v>3.1376967728974511E-2</v>
      </c>
      <c r="E103" s="286"/>
    </row>
    <row r="104" spans="1:5" ht="9.75" customHeight="1" x14ac:dyDescent="0.2">
      <c r="A104" s="291">
        <v>5121</v>
      </c>
      <c r="B104" s="286" t="s">
        <v>329</v>
      </c>
      <c r="C104" s="287">
        <v>13648436.6</v>
      </c>
      <c r="D104" s="284">
        <v>5.5440316541739464E-3</v>
      </c>
      <c r="E104" s="286"/>
    </row>
    <row r="105" spans="1:5" ht="9.75" customHeight="1" x14ac:dyDescent="0.2">
      <c r="A105" s="291">
        <v>5122</v>
      </c>
      <c r="B105" s="286" t="s">
        <v>330</v>
      </c>
      <c r="C105" s="287">
        <v>12876970.73</v>
      </c>
      <c r="D105" s="284">
        <v>5.2306601429347151E-3</v>
      </c>
      <c r="E105" s="286"/>
    </row>
    <row r="106" spans="1:5" ht="9.75" customHeight="1" x14ac:dyDescent="0.2">
      <c r="A106" s="291">
        <v>5123</v>
      </c>
      <c r="B106" s="286" t="s">
        <v>331</v>
      </c>
      <c r="C106" s="287">
        <v>0</v>
      </c>
      <c r="D106" s="284">
        <v>0</v>
      </c>
      <c r="E106" s="286"/>
    </row>
    <row r="107" spans="1:5" ht="9.75" customHeight="1" x14ac:dyDescent="0.2">
      <c r="A107" s="291">
        <v>5124</v>
      </c>
      <c r="B107" s="286" t="s">
        <v>332</v>
      </c>
      <c r="C107" s="287">
        <v>156155.46</v>
      </c>
      <c r="D107" s="284">
        <v>6.3430767829635045E-5</v>
      </c>
      <c r="E107" s="286"/>
    </row>
    <row r="108" spans="1:5" ht="9.75" customHeight="1" x14ac:dyDescent="0.2">
      <c r="A108" s="291">
        <v>5125</v>
      </c>
      <c r="B108" s="286" t="s">
        <v>333</v>
      </c>
      <c r="C108" s="287">
        <v>40075151.280000001</v>
      </c>
      <c r="D108" s="284">
        <v>1.6278634231420289E-2</v>
      </c>
      <c r="E108" s="286"/>
    </row>
    <row r="109" spans="1:5" ht="9.75" customHeight="1" x14ac:dyDescent="0.2">
      <c r="A109" s="291">
        <v>5126</v>
      </c>
      <c r="B109" s="286" t="s">
        <v>334</v>
      </c>
      <c r="C109" s="287">
        <v>9692032.0199999996</v>
      </c>
      <c r="D109" s="284">
        <v>3.9369294730905264E-3</v>
      </c>
      <c r="E109" s="286"/>
    </row>
    <row r="110" spans="1:5" ht="9.75" customHeight="1" x14ac:dyDescent="0.2">
      <c r="A110" s="291">
        <v>5127</v>
      </c>
      <c r="B110" s="286" t="s">
        <v>335</v>
      </c>
      <c r="C110" s="287">
        <v>739318.93</v>
      </c>
      <c r="D110" s="284">
        <v>3.0031333775254611E-4</v>
      </c>
      <c r="E110" s="286"/>
    </row>
    <row r="111" spans="1:5" ht="9.75" customHeight="1" x14ac:dyDescent="0.2">
      <c r="A111" s="291">
        <v>5128</v>
      </c>
      <c r="B111" s="286" t="s">
        <v>336</v>
      </c>
      <c r="C111" s="287">
        <v>0</v>
      </c>
      <c r="D111" s="284">
        <v>0</v>
      </c>
      <c r="E111" s="286"/>
    </row>
    <row r="112" spans="1:5" ht="9.75" customHeight="1" x14ac:dyDescent="0.2">
      <c r="A112" s="291">
        <v>5129</v>
      </c>
      <c r="B112" s="286" t="s">
        <v>337</v>
      </c>
      <c r="C112" s="287">
        <v>56543.5</v>
      </c>
      <c r="D112" s="284">
        <v>2.2968121772847195E-5</v>
      </c>
      <c r="E112" s="286"/>
    </row>
    <row r="113" spans="1:5" ht="9.75" customHeight="1" x14ac:dyDescent="0.2">
      <c r="A113" s="290">
        <v>5130</v>
      </c>
      <c r="B113" s="282" t="s">
        <v>24</v>
      </c>
      <c r="C113" s="283">
        <v>416663701.48000002</v>
      </c>
      <c r="D113" s="284">
        <v>0.16924991615159818</v>
      </c>
      <c r="E113" s="286"/>
    </row>
    <row r="114" spans="1:5" ht="9.75" customHeight="1" x14ac:dyDescent="0.2">
      <c r="A114" s="291">
        <v>5131</v>
      </c>
      <c r="B114" s="286" t="s">
        <v>338</v>
      </c>
      <c r="C114" s="287">
        <v>18626032.09</v>
      </c>
      <c r="D114" s="284">
        <v>7.5659443293761355E-3</v>
      </c>
      <c r="E114" s="286"/>
    </row>
    <row r="115" spans="1:5" ht="9.75" customHeight="1" x14ac:dyDescent="0.2">
      <c r="A115" s="291">
        <v>5132</v>
      </c>
      <c r="B115" s="286" t="s">
        <v>339</v>
      </c>
      <c r="C115" s="287">
        <v>2815845.27</v>
      </c>
      <c r="D115" s="284">
        <v>1.1438039218452305E-3</v>
      </c>
      <c r="E115" s="286"/>
    </row>
    <row r="116" spans="1:5" ht="9.75" customHeight="1" x14ac:dyDescent="0.2">
      <c r="A116" s="291">
        <v>5133</v>
      </c>
      <c r="B116" s="286" t="s">
        <v>340</v>
      </c>
      <c r="C116" s="287">
        <v>187737595.68000001</v>
      </c>
      <c r="D116" s="284">
        <v>7.6259516282504478E-2</v>
      </c>
      <c r="E116" s="286"/>
    </row>
    <row r="117" spans="1:5" ht="9.75" customHeight="1" x14ac:dyDescent="0.2">
      <c r="A117" s="291">
        <v>5134</v>
      </c>
      <c r="B117" s="286" t="s">
        <v>341</v>
      </c>
      <c r="C117" s="287">
        <v>236336.74</v>
      </c>
      <c r="D117" s="284">
        <v>9.6000619411916956E-5</v>
      </c>
      <c r="E117" s="286"/>
    </row>
    <row r="118" spans="1:5" ht="9.75" customHeight="1" x14ac:dyDescent="0.2">
      <c r="A118" s="291">
        <v>5135</v>
      </c>
      <c r="B118" s="286" t="s">
        <v>342</v>
      </c>
      <c r="C118" s="287">
        <v>130922832.19</v>
      </c>
      <c r="D118" s="284">
        <v>5.3181206550460415E-2</v>
      </c>
      <c r="E118" s="286"/>
    </row>
    <row r="119" spans="1:5" ht="9.75" customHeight="1" x14ac:dyDescent="0.2">
      <c r="A119" s="291">
        <v>5136</v>
      </c>
      <c r="B119" s="286" t="s">
        <v>343</v>
      </c>
      <c r="C119" s="287">
        <v>2646666.7799999998</v>
      </c>
      <c r="D119" s="284">
        <v>1.0750831642043625E-3</v>
      </c>
      <c r="E119" s="286"/>
    </row>
    <row r="120" spans="1:5" ht="9.75" customHeight="1" x14ac:dyDescent="0.2">
      <c r="A120" s="291">
        <v>5137</v>
      </c>
      <c r="B120" s="286" t="s">
        <v>344</v>
      </c>
      <c r="C120" s="287">
        <v>240514.85</v>
      </c>
      <c r="D120" s="284">
        <v>9.7697778930877599E-5</v>
      </c>
      <c r="E120" s="286"/>
    </row>
    <row r="121" spans="1:5" ht="9.75" customHeight="1" x14ac:dyDescent="0.2">
      <c r="A121" s="291">
        <v>5138</v>
      </c>
      <c r="B121" s="286" t="s">
        <v>345</v>
      </c>
      <c r="C121" s="287">
        <v>19034102.510000002</v>
      </c>
      <c r="D121" s="284">
        <v>7.7317036314790647E-3</v>
      </c>
      <c r="E121" s="286"/>
    </row>
    <row r="122" spans="1:5" ht="9.75" customHeight="1" x14ac:dyDescent="0.2">
      <c r="A122" s="291">
        <v>5139</v>
      </c>
      <c r="B122" s="286" t="s">
        <v>346</v>
      </c>
      <c r="C122" s="287">
        <v>54403775.369999997</v>
      </c>
      <c r="D122" s="284">
        <v>2.2098959873385709E-2</v>
      </c>
      <c r="E122" s="286"/>
    </row>
    <row r="123" spans="1:5" ht="9.75" customHeight="1" x14ac:dyDescent="0.2">
      <c r="A123" s="290">
        <v>5200</v>
      </c>
      <c r="B123" s="282" t="s">
        <v>347</v>
      </c>
      <c r="C123" s="283">
        <v>0</v>
      </c>
      <c r="D123" s="284">
        <v>0</v>
      </c>
      <c r="E123" s="286"/>
    </row>
    <row r="124" spans="1:5" ht="9.75" customHeight="1" x14ac:dyDescent="0.2">
      <c r="A124" s="290">
        <v>5210</v>
      </c>
      <c r="B124" s="282" t="s">
        <v>26</v>
      </c>
      <c r="C124" s="283">
        <v>0</v>
      </c>
      <c r="D124" s="284">
        <v>0</v>
      </c>
      <c r="E124" s="286"/>
    </row>
    <row r="125" spans="1:5" ht="9.75" customHeight="1" x14ac:dyDescent="0.2">
      <c r="A125" s="291">
        <v>5211</v>
      </c>
      <c r="B125" s="286" t="s">
        <v>348</v>
      </c>
      <c r="C125" s="287">
        <v>0</v>
      </c>
      <c r="D125" s="284">
        <v>0</v>
      </c>
      <c r="E125" s="286"/>
    </row>
    <row r="126" spans="1:5" ht="9.75" customHeight="1" x14ac:dyDescent="0.2">
      <c r="A126" s="291">
        <v>5212</v>
      </c>
      <c r="B126" s="286" t="s">
        <v>349</v>
      </c>
      <c r="C126" s="287">
        <v>0</v>
      </c>
      <c r="D126" s="284">
        <v>0</v>
      </c>
      <c r="E126" s="286"/>
    </row>
    <row r="127" spans="1:5" ht="9.75" customHeight="1" x14ac:dyDescent="0.2">
      <c r="A127" s="290">
        <v>5220</v>
      </c>
      <c r="B127" s="282" t="s">
        <v>27</v>
      </c>
      <c r="C127" s="283">
        <v>0</v>
      </c>
      <c r="D127" s="284">
        <v>0</v>
      </c>
      <c r="E127" s="286"/>
    </row>
    <row r="128" spans="1:5" ht="9.75" customHeight="1" x14ac:dyDescent="0.2">
      <c r="A128" s="291">
        <v>5221</v>
      </c>
      <c r="B128" s="286" t="s">
        <v>350</v>
      </c>
      <c r="C128" s="287">
        <v>0</v>
      </c>
      <c r="D128" s="284">
        <v>0</v>
      </c>
      <c r="E128" s="286"/>
    </row>
    <row r="129" spans="1:5" ht="9.75" customHeight="1" x14ac:dyDescent="0.2">
      <c r="A129" s="291">
        <v>5222</v>
      </c>
      <c r="B129" s="286" t="s">
        <v>351</v>
      </c>
      <c r="C129" s="287">
        <v>0</v>
      </c>
      <c r="D129" s="284">
        <v>0</v>
      </c>
      <c r="E129" s="286"/>
    </row>
    <row r="130" spans="1:5" ht="9.75" customHeight="1" x14ac:dyDescent="0.2">
      <c r="A130" s="290">
        <v>5230</v>
      </c>
      <c r="B130" s="282" t="s">
        <v>28</v>
      </c>
      <c r="C130" s="283">
        <v>0</v>
      </c>
      <c r="D130" s="284">
        <v>0</v>
      </c>
      <c r="E130" s="286"/>
    </row>
    <row r="131" spans="1:5" ht="9.75" customHeight="1" x14ac:dyDescent="0.2">
      <c r="A131" s="291">
        <v>5231</v>
      </c>
      <c r="B131" s="286" t="s">
        <v>352</v>
      </c>
      <c r="C131" s="287">
        <v>0</v>
      </c>
      <c r="D131" s="284">
        <v>0</v>
      </c>
      <c r="E131" s="286"/>
    </row>
    <row r="132" spans="1:5" ht="9.75" customHeight="1" x14ac:dyDescent="0.2">
      <c r="A132" s="291">
        <v>5232</v>
      </c>
      <c r="B132" s="286" t="s">
        <v>353</v>
      </c>
      <c r="C132" s="287">
        <v>0</v>
      </c>
      <c r="D132" s="284">
        <v>0</v>
      </c>
      <c r="E132" s="286"/>
    </row>
    <row r="133" spans="1:5" ht="9.75" customHeight="1" x14ac:dyDescent="0.2">
      <c r="A133" s="290">
        <v>5240</v>
      </c>
      <c r="B133" s="282" t="s">
        <v>29</v>
      </c>
      <c r="C133" s="283">
        <v>0</v>
      </c>
      <c r="D133" s="284">
        <v>0</v>
      </c>
      <c r="E133" s="286"/>
    </row>
    <row r="134" spans="1:5" ht="9.75" customHeight="1" x14ac:dyDescent="0.2">
      <c r="A134" s="291">
        <v>5241</v>
      </c>
      <c r="B134" s="286" t="s">
        <v>354</v>
      </c>
      <c r="C134" s="287">
        <v>0</v>
      </c>
      <c r="D134" s="284">
        <v>0</v>
      </c>
      <c r="E134" s="286"/>
    </row>
    <row r="135" spans="1:5" ht="9.75" customHeight="1" x14ac:dyDescent="0.2">
      <c r="A135" s="291">
        <v>5242</v>
      </c>
      <c r="B135" s="286" t="s">
        <v>355</v>
      </c>
      <c r="C135" s="287">
        <v>0</v>
      </c>
      <c r="D135" s="284">
        <v>0</v>
      </c>
      <c r="E135" s="286"/>
    </row>
    <row r="136" spans="1:5" ht="9.75" customHeight="1" x14ac:dyDescent="0.2">
      <c r="A136" s="291">
        <v>5243</v>
      </c>
      <c r="B136" s="286" t="s">
        <v>356</v>
      </c>
      <c r="C136" s="287">
        <v>0</v>
      </c>
      <c r="D136" s="284">
        <v>0</v>
      </c>
      <c r="E136" s="286"/>
    </row>
    <row r="137" spans="1:5" ht="9.75" customHeight="1" x14ac:dyDescent="0.2">
      <c r="A137" s="291">
        <v>5244</v>
      </c>
      <c r="B137" s="286" t="s">
        <v>357</v>
      </c>
      <c r="C137" s="287">
        <v>0</v>
      </c>
      <c r="D137" s="284">
        <v>0</v>
      </c>
      <c r="E137" s="286"/>
    </row>
    <row r="138" spans="1:5" ht="9.75" customHeight="1" x14ac:dyDescent="0.2">
      <c r="A138" s="290">
        <v>5250</v>
      </c>
      <c r="B138" s="282" t="s">
        <v>30</v>
      </c>
      <c r="C138" s="283">
        <v>0</v>
      </c>
      <c r="D138" s="284">
        <v>0</v>
      </c>
      <c r="E138" s="286"/>
    </row>
    <row r="139" spans="1:5" ht="9.75" customHeight="1" x14ac:dyDescent="0.2">
      <c r="A139" s="291">
        <v>5251</v>
      </c>
      <c r="B139" s="286" t="s">
        <v>358</v>
      </c>
      <c r="C139" s="287">
        <v>0</v>
      </c>
      <c r="D139" s="284">
        <v>0</v>
      </c>
      <c r="E139" s="286"/>
    </row>
    <row r="140" spans="1:5" ht="9.75" customHeight="1" x14ac:dyDescent="0.2">
      <c r="A140" s="291">
        <v>5252</v>
      </c>
      <c r="B140" s="286" t="s">
        <v>359</v>
      </c>
      <c r="C140" s="287">
        <v>0</v>
      </c>
      <c r="D140" s="284">
        <v>0</v>
      </c>
      <c r="E140" s="286"/>
    </row>
    <row r="141" spans="1:5" ht="9.75" customHeight="1" x14ac:dyDescent="0.2">
      <c r="A141" s="291">
        <v>5259</v>
      </c>
      <c r="B141" s="286" t="s">
        <v>360</v>
      </c>
      <c r="C141" s="287">
        <v>0</v>
      </c>
      <c r="D141" s="284">
        <v>0</v>
      </c>
      <c r="E141" s="286"/>
    </row>
    <row r="142" spans="1:5" ht="9.75" customHeight="1" x14ac:dyDescent="0.2">
      <c r="A142" s="290">
        <v>5260</v>
      </c>
      <c r="B142" s="282" t="s">
        <v>31</v>
      </c>
      <c r="C142" s="283">
        <v>0</v>
      </c>
      <c r="D142" s="284">
        <v>0</v>
      </c>
      <c r="E142" s="286"/>
    </row>
    <row r="143" spans="1:5" ht="9.75" customHeight="1" x14ac:dyDescent="0.2">
      <c r="A143" s="291">
        <v>5261</v>
      </c>
      <c r="B143" s="286" t="s">
        <v>361</v>
      </c>
      <c r="C143" s="287">
        <v>0</v>
      </c>
      <c r="D143" s="284">
        <v>0</v>
      </c>
      <c r="E143" s="286"/>
    </row>
    <row r="144" spans="1:5" ht="9.75" customHeight="1" x14ac:dyDescent="0.2">
      <c r="A144" s="291">
        <v>5262</v>
      </c>
      <c r="B144" s="286" t="s">
        <v>362</v>
      </c>
      <c r="C144" s="287">
        <v>0</v>
      </c>
      <c r="D144" s="284">
        <v>0</v>
      </c>
      <c r="E144" s="286"/>
    </row>
    <row r="145" spans="1:5" ht="9.75" customHeight="1" x14ac:dyDescent="0.2">
      <c r="A145" s="290">
        <v>5270</v>
      </c>
      <c r="B145" s="282" t="s">
        <v>32</v>
      </c>
      <c r="C145" s="283">
        <v>0</v>
      </c>
      <c r="D145" s="284">
        <v>0</v>
      </c>
      <c r="E145" s="286"/>
    </row>
    <row r="146" spans="1:5" ht="9.75" customHeight="1" x14ac:dyDescent="0.2">
      <c r="A146" s="291">
        <v>5271</v>
      </c>
      <c r="B146" s="286" t="s">
        <v>363</v>
      </c>
      <c r="C146" s="287">
        <v>0</v>
      </c>
      <c r="D146" s="284">
        <v>0</v>
      </c>
      <c r="E146" s="286"/>
    </row>
    <row r="147" spans="1:5" ht="9.75" customHeight="1" x14ac:dyDescent="0.2">
      <c r="A147" s="290">
        <v>5280</v>
      </c>
      <c r="B147" s="282" t="s">
        <v>33</v>
      </c>
      <c r="C147" s="283">
        <v>0</v>
      </c>
      <c r="D147" s="284">
        <v>0</v>
      </c>
      <c r="E147" s="286"/>
    </row>
    <row r="148" spans="1:5" ht="9.75" customHeight="1" x14ac:dyDescent="0.2">
      <c r="A148" s="291">
        <v>5281</v>
      </c>
      <c r="B148" s="286" t="s">
        <v>364</v>
      </c>
      <c r="C148" s="287">
        <v>0</v>
      </c>
      <c r="D148" s="284">
        <v>0</v>
      </c>
      <c r="E148" s="286"/>
    </row>
    <row r="149" spans="1:5" ht="9.75" customHeight="1" x14ac:dyDescent="0.2">
      <c r="A149" s="291">
        <v>5282</v>
      </c>
      <c r="B149" s="286" t="s">
        <v>365</v>
      </c>
      <c r="C149" s="287">
        <v>0</v>
      </c>
      <c r="D149" s="284">
        <v>0</v>
      </c>
      <c r="E149" s="286"/>
    </row>
    <row r="150" spans="1:5" ht="9.75" customHeight="1" x14ac:dyDescent="0.2">
      <c r="A150" s="291">
        <v>5283</v>
      </c>
      <c r="B150" s="286" t="s">
        <v>366</v>
      </c>
      <c r="C150" s="287">
        <v>0</v>
      </c>
      <c r="D150" s="284">
        <v>0</v>
      </c>
      <c r="E150" s="286"/>
    </row>
    <row r="151" spans="1:5" ht="9.75" customHeight="1" x14ac:dyDescent="0.2">
      <c r="A151" s="291">
        <v>5284</v>
      </c>
      <c r="B151" s="286" t="s">
        <v>367</v>
      </c>
      <c r="C151" s="287">
        <v>0</v>
      </c>
      <c r="D151" s="284">
        <v>0</v>
      </c>
      <c r="E151" s="286"/>
    </row>
    <row r="152" spans="1:5" ht="9.75" customHeight="1" x14ac:dyDescent="0.2">
      <c r="A152" s="291">
        <v>5285</v>
      </c>
      <c r="B152" s="286" t="s">
        <v>368</v>
      </c>
      <c r="C152" s="287">
        <v>0</v>
      </c>
      <c r="D152" s="284">
        <v>0</v>
      </c>
      <c r="E152" s="286"/>
    </row>
    <row r="153" spans="1:5" ht="9.75" customHeight="1" x14ac:dyDescent="0.2">
      <c r="A153" s="290">
        <v>5290</v>
      </c>
      <c r="B153" s="282" t="s">
        <v>34</v>
      </c>
      <c r="C153" s="283">
        <v>0</v>
      </c>
      <c r="D153" s="284">
        <v>0</v>
      </c>
      <c r="E153" s="286"/>
    </row>
    <row r="154" spans="1:5" ht="9.75" customHeight="1" x14ac:dyDescent="0.2">
      <c r="A154" s="291">
        <v>5291</v>
      </c>
      <c r="B154" s="286" t="s">
        <v>369</v>
      </c>
      <c r="C154" s="287">
        <v>0</v>
      </c>
      <c r="D154" s="284">
        <v>0</v>
      </c>
      <c r="E154" s="286"/>
    </row>
    <row r="155" spans="1:5" ht="9.75" customHeight="1" x14ac:dyDescent="0.2">
      <c r="A155" s="291">
        <v>5292</v>
      </c>
      <c r="B155" s="286" t="s">
        <v>370</v>
      </c>
      <c r="C155" s="287">
        <v>0</v>
      </c>
      <c r="D155" s="284">
        <v>0</v>
      </c>
      <c r="E155" s="286"/>
    </row>
    <row r="156" spans="1:5" ht="9.75" customHeight="1" x14ac:dyDescent="0.2">
      <c r="A156" s="290">
        <v>5300</v>
      </c>
      <c r="B156" s="282" t="s">
        <v>371</v>
      </c>
      <c r="C156" s="283">
        <v>0</v>
      </c>
      <c r="D156" s="284">
        <v>0</v>
      </c>
      <c r="E156" s="286"/>
    </row>
    <row r="157" spans="1:5" ht="9.75" customHeight="1" x14ac:dyDescent="0.2">
      <c r="A157" s="290">
        <v>5310</v>
      </c>
      <c r="B157" s="282" t="s">
        <v>36</v>
      </c>
      <c r="C157" s="283">
        <v>0</v>
      </c>
      <c r="D157" s="284">
        <v>0</v>
      </c>
      <c r="E157" s="286"/>
    </row>
    <row r="158" spans="1:5" ht="9.75" customHeight="1" x14ac:dyDescent="0.2">
      <c r="A158" s="291">
        <v>5311</v>
      </c>
      <c r="B158" s="286" t="s">
        <v>372</v>
      </c>
      <c r="C158" s="287">
        <v>0</v>
      </c>
      <c r="D158" s="284">
        <v>0</v>
      </c>
      <c r="E158" s="286"/>
    </row>
    <row r="159" spans="1:5" ht="9.75" customHeight="1" x14ac:dyDescent="0.2">
      <c r="A159" s="291">
        <v>5312</v>
      </c>
      <c r="B159" s="286" t="s">
        <v>373</v>
      </c>
      <c r="C159" s="287">
        <v>0</v>
      </c>
      <c r="D159" s="284">
        <v>0</v>
      </c>
      <c r="E159" s="286"/>
    </row>
    <row r="160" spans="1:5" ht="9.75" customHeight="1" x14ac:dyDescent="0.2">
      <c r="A160" s="290">
        <v>5320</v>
      </c>
      <c r="B160" s="282" t="s">
        <v>37</v>
      </c>
      <c r="C160" s="283">
        <v>0</v>
      </c>
      <c r="D160" s="284">
        <v>0</v>
      </c>
      <c r="E160" s="286"/>
    </row>
    <row r="161" spans="1:5" ht="9.75" customHeight="1" x14ac:dyDescent="0.2">
      <c r="A161" s="291">
        <v>5321</v>
      </c>
      <c r="B161" s="286" t="s">
        <v>374</v>
      </c>
      <c r="C161" s="287">
        <v>0</v>
      </c>
      <c r="D161" s="284">
        <v>0</v>
      </c>
      <c r="E161" s="286"/>
    </row>
    <row r="162" spans="1:5" ht="9.75" customHeight="1" x14ac:dyDescent="0.2">
      <c r="A162" s="291">
        <v>5322</v>
      </c>
      <c r="B162" s="286" t="s">
        <v>375</v>
      </c>
      <c r="C162" s="287">
        <v>0</v>
      </c>
      <c r="D162" s="284">
        <v>0</v>
      </c>
      <c r="E162" s="286"/>
    </row>
    <row r="163" spans="1:5" ht="9.75" customHeight="1" x14ac:dyDescent="0.2">
      <c r="A163" s="290">
        <v>5330</v>
      </c>
      <c r="B163" s="282" t="s">
        <v>38</v>
      </c>
      <c r="C163" s="283">
        <v>0</v>
      </c>
      <c r="D163" s="284">
        <v>0</v>
      </c>
      <c r="E163" s="286"/>
    </row>
    <row r="164" spans="1:5" ht="9.75" customHeight="1" x14ac:dyDescent="0.2">
      <c r="A164" s="291">
        <v>5331</v>
      </c>
      <c r="B164" s="286" t="s">
        <v>376</v>
      </c>
      <c r="C164" s="287">
        <v>0</v>
      </c>
      <c r="D164" s="284">
        <v>0</v>
      </c>
      <c r="E164" s="286"/>
    </row>
    <row r="165" spans="1:5" ht="9.75" customHeight="1" x14ac:dyDescent="0.2">
      <c r="A165" s="291">
        <v>5332</v>
      </c>
      <c r="B165" s="286" t="s">
        <v>377</v>
      </c>
      <c r="C165" s="287">
        <v>0</v>
      </c>
      <c r="D165" s="284">
        <v>0</v>
      </c>
      <c r="E165" s="286"/>
    </row>
    <row r="166" spans="1:5" ht="9.75" customHeight="1" x14ac:dyDescent="0.2">
      <c r="A166" s="290">
        <v>5400</v>
      </c>
      <c r="B166" s="282" t="s">
        <v>378</v>
      </c>
      <c r="C166" s="283">
        <v>0</v>
      </c>
      <c r="D166" s="284">
        <v>0</v>
      </c>
      <c r="E166" s="286"/>
    </row>
    <row r="167" spans="1:5" ht="9.75" customHeight="1" x14ac:dyDescent="0.2">
      <c r="A167" s="290">
        <v>5410</v>
      </c>
      <c r="B167" s="282" t="s">
        <v>40</v>
      </c>
      <c r="C167" s="283">
        <v>0</v>
      </c>
      <c r="D167" s="284">
        <v>0</v>
      </c>
      <c r="E167" s="286"/>
    </row>
    <row r="168" spans="1:5" ht="9.75" customHeight="1" x14ac:dyDescent="0.2">
      <c r="A168" s="291">
        <v>5411</v>
      </c>
      <c r="B168" s="286" t="s">
        <v>379</v>
      </c>
      <c r="C168" s="287">
        <v>0</v>
      </c>
      <c r="D168" s="284">
        <v>0</v>
      </c>
      <c r="E168" s="286"/>
    </row>
    <row r="169" spans="1:5" ht="9.75" customHeight="1" x14ac:dyDescent="0.2">
      <c r="A169" s="291">
        <v>5412</v>
      </c>
      <c r="B169" s="286" t="s">
        <v>380</v>
      </c>
      <c r="C169" s="287">
        <v>0</v>
      </c>
      <c r="D169" s="284">
        <v>0</v>
      </c>
      <c r="E169" s="286"/>
    </row>
    <row r="170" spans="1:5" ht="9.75" customHeight="1" x14ac:dyDescent="0.2">
      <c r="A170" s="290">
        <v>5420</v>
      </c>
      <c r="B170" s="282" t="s">
        <v>41</v>
      </c>
      <c r="C170" s="283">
        <v>0</v>
      </c>
      <c r="D170" s="284">
        <v>0</v>
      </c>
      <c r="E170" s="286"/>
    </row>
    <row r="171" spans="1:5" ht="9.75" customHeight="1" x14ac:dyDescent="0.2">
      <c r="A171" s="291">
        <v>5421</v>
      </c>
      <c r="B171" s="286" t="s">
        <v>381</v>
      </c>
      <c r="C171" s="287">
        <v>0</v>
      </c>
      <c r="D171" s="284">
        <v>0</v>
      </c>
      <c r="E171" s="286"/>
    </row>
    <row r="172" spans="1:5" ht="9.75" customHeight="1" x14ac:dyDescent="0.2">
      <c r="A172" s="291">
        <v>5422</v>
      </c>
      <c r="B172" s="286" t="s">
        <v>382</v>
      </c>
      <c r="C172" s="287">
        <v>0</v>
      </c>
      <c r="D172" s="284">
        <v>0</v>
      </c>
      <c r="E172" s="286"/>
    </row>
    <row r="173" spans="1:5" ht="9.75" customHeight="1" x14ac:dyDescent="0.2">
      <c r="A173" s="290">
        <v>5430</v>
      </c>
      <c r="B173" s="282" t="s">
        <v>42</v>
      </c>
      <c r="C173" s="283">
        <v>0</v>
      </c>
      <c r="D173" s="284">
        <v>0</v>
      </c>
      <c r="E173" s="286"/>
    </row>
    <row r="174" spans="1:5" ht="9.75" customHeight="1" x14ac:dyDescent="0.2">
      <c r="A174" s="291">
        <v>5431</v>
      </c>
      <c r="B174" s="286" t="s">
        <v>383</v>
      </c>
      <c r="C174" s="287">
        <v>0</v>
      </c>
      <c r="D174" s="284">
        <v>0</v>
      </c>
      <c r="E174" s="286"/>
    </row>
    <row r="175" spans="1:5" ht="9.75" customHeight="1" x14ac:dyDescent="0.2">
      <c r="A175" s="291">
        <v>5432</v>
      </c>
      <c r="B175" s="286" t="s">
        <v>384</v>
      </c>
      <c r="C175" s="287">
        <v>0</v>
      </c>
      <c r="D175" s="284">
        <v>0</v>
      </c>
      <c r="E175" s="286"/>
    </row>
    <row r="176" spans="1:5" ht="9.75" customHeight="1" x14ac:dyDescent="0.2">
      <c r="A176" s="290">
        <v>5440</v>
      </c>
      <c r="B176" s="282" t="s">
        <v>43</v>
      </c>
      <c r="C176" s="283">
        <v>0</v>
      </c>
      <c r="D176" s="284">
        <v>0</v>
      </c>
      <c r="E176" s="286"/>
    </row>
    <row r="177" spans="1:5" ht="9.75" customHeight="1" x14ac:dyDescent="0.2">
      <c r="A177" s="291">
        <v>5441</v>
      </c>
      <c r="B177" s="286" t="s">
        <v>43</v>
      </c>
      <c r="C177" s="287">
        <v>0</v>
      </c>
      <c r="D177" s="284">
        <v>0</v>
      </c>
      <c r="E177" s="286"/>
    </row>
    <row r="178" spans="1:5" ht="9.75" customHeight="1" x14ac:dyDescent="0.2">
      <c r="A178" s="290">
        <v>5450</v>
      </c>
      <c r="B178" s="282" t="s">
        <v>44</v>
      </c>
      <c r="C178" s="283">
        <v>0</v>
      </c>
      <c r="D178" s="284">
        <v>0</v>
      </c>
      <c r="E178" s="286"/>
    </row>
    <row r="179" spans="1:5" ht="9.75" customHeight="1" x14ac:dyDescent="0.2">
      <c r="A179" s="291">
        <v>5451</v>
      </c>
      <c r="B179" s="286" t="s">
        <v>385</v>
      </c>
      <c r="C179" s="287">
        <v>0</v>
      </c>
      <c r="D179" s="284">
        <v>0</v>
      </c>
      <c r="E179" s="286"/>
    </row>
    <row r="180" spans="1:5" ht="9.75" customHeight="1" x14ac:dyDescent="0.2">
      <c r="A180" s="291">
        <v>5452</v>
      </c>
      <c r="B180" s="286" t="s">
        <v>386</v>
      </c>
      <c r="C180" s="287">
        <v>0</v>
      </c>
      <c r="D180" s="284">
        <v>0</v>
      </c>
      <c r="E180" s="286"/>
    </row>
    <row r="181" spans="1:5" ht="9.75" customHeight="1" x14ac:dyDescent="0.2">
      <c r="A181" s="290">
        <v>5500</v>
      </c>
      <c r="B181" s="282" t="s">
        <v>387</v>
      </c>
      <c r="C181" s="283">
        <v>175531928.79999998</v>
      </c>
      <c r="D181" s="284">
        <v>7.1301541568900811E-2</v>
      </c>
      <c r="E181" s="286"/>
    </row>
    <row r="182" spans="1:5" ht="9.75" customHeight="1" x14ac:dyDescent="0.2">
      <c r="A182" s="290">
        <v>5510</v>
      </c>
      <c r="B182" s="282" t="s">
        <v>46</v>
      </c>
      <c r="C182" s="283">
        <v>88094.92</v>
      </c>
      <c r="D182" s="284">
        <v>3.5784393433891282E-5</v>
      </c>
      <c r="E182" s="286"/>
    </row>
    <row r="183" spans="1:5" ht="9.75" customHeight="1" x14ac:dyDescent="0.2">
      <c r="A183" s="291">
        <v>5511</v>
      </c>
      <c r="B183" s="286" t="s">
        <v>388</v>
      </c>
      <c r="C183" s="287">
        <v>0</v>
      </c>
      <c r="D183" s="284">
        <v>0</v>
      </c>
      <c r="E183" s="286"/>
    </row>
    <row r="184" spans="1:5" ht="9.75" customHeight="1" x14ac:dyDescent="0.2">
      <c r="A184" s="291">
        <v>5512</v>
      </c>
      <c r="B184" s="286" t="s">
        <v>389</v>
      </c>
      <c r="C184" s="287">
        <v>0</v>
      </c>
      <c r="D184" s="284">
        <v>0</v>
      </c>
      <c r="E184" s="286"/>
    </row>
    <row r="185" spans="1:5" ht="9.75" customHeight="1" x14ac:dyDescent="0.2">
      <c r="A185" s="291">
        <v>5513</v>
      </c>
      <c r="B185" s="286" t="s">
        <v>390</v>
      </c>
      <c r="C185" s="287">
        <v>0</v>
      </c>
      <c r="D185" s="284">
        <v>0</v>
      </c>
      <c r="E185" s="286"/>
    </row>
    <row r="186" spans="1:5" ht="9.75" customHeight="1" x14ac:dyDescent="0.2">
      <c r="A186" s="291">
        <v>5514</v>
      </c>
      <c r="B186" s="286" t="s">
        <v>391</v>
      </c>
      <c r="C186" s="287">
        <v>0</v>
      </c>
      <c r="D186" s="284">
        <v>0</v>
      </c>
      <c r="E186" s="286"/>
    </row>
    <row r="187" spans="1:5" ht="9.75" customHeight="1" x14ac:dyDescent="0.2">
      <c r="A187" s="291">
        <v>5515</v>
      </c>
      <c r="B187" s="286" t="s">
        <v>392</v>
      </c>
      <c r="C187" s="287">
        <v>0</v>
      </c>
      <c r="D187" s="284">
        <v>0</v>
      </c>
      <c r="E187" s="286"/>
    </row>
    <row r="188" spans="1:5" ht="9.75" customHeight="1" x14ac:dyDescent="0.2">
      <c r="A188" s="291">
        <v>5516</v>
      </c>
      <c r="B188" s="286" t="s">
        <v>393</v>
      </c>
      <c r="C188" s="287">
        <v>0</v>
      </c>
      <c r="D188" s="284">
        <v>0</v>
      </c>
      <c r="E188" s="286"/>
    </row>
    <row r="189" spans="1:5" ht="9.75" customHeight="1" x14ac:dyDescent="0.2">
      <c r="A189" s="291">
        <v>5517</v>
      </c>
      <c r="B189" s="286" t="s">
        <v>394</v>
      </c>
      <c r="C189" s="287">
        <v>0</v>
      </c>
      <c r="D189" s="284">
        <v>0</v>
      </c>
      <c r="E189" s="286"/>
    </row>
    <row r="190" spans="1:5" ht="9.75" customHeight="1" x14ac:dyDescent="0.2">
      <c r="A190" s="291">
        <v>5518</v>
      </c>
      <c r="B190" s="286" t="s">
        <v>395</v>
      </c>
      <c r="C190" s="287">
        <v>88094.92</v>
      </c>
      <c r="D190" s="284">
        <v>3.5784393433891282E-5</v>
      </c>
      <c r="E190" s="286"/>
    </row>
    <row r="191" spans="1:5" ht="9.75" customHeight="1" x14ac:dyDescent="0.2">
      <c r="A191" s="290">
        <v>5520</v>
      </c>
      <c r="B191" s="282" t="s">
        <v>47</v>
      </c>
      <c r="C191" s="283">
        <v>0</v>
      </c>
      <c r="D191" s="284">
        <v>0</v>
      </c>
      <c r="E191" s="286"/>
    </row>
    <row r="192" spans="1:5" ht="9.75" customHeight="1" x14ac:dyDescent="0.2">
      <c r="A192" s="291">
        <v>5521</v>
      </c>
      <c r="B192" s="286" t="s">
        <v>396</v>
      </c>
      <c r="C192" s="287">
        <v>0</v>
      </c>
      <c r="D192" s="284">
        <v>0</v>
      </c>
      <c r="E192" s="286"/>
    </row>
    <row r="193" spans="1:5" ht="9.75" customHeight="1" x14ac:dyDescent="0.2">
      <c r="A193" s="291">
        <v>5522</v>
      </c>
      <c r="B193" s="286" t="s">
        <v>397</v>
      </c>
      <c r="C193" s="287">
        <v>0</v>
      </c>
      <c r="D193" s="284">
        <v>0</v>
      </c>
      <c r="E193" s="286"/>
    </row>
    <row r="194" spans="1:5" ht="9.75" customHeight="1" x14ac:dyDescent="0.2">
      <c r="A194" s="290">
        <v>5530</v>
      </c>
      <c r="B194" s="282" t="s">
        <v>48</v>
      </c>
      <c r="C194" s="283">
        <v>175443833.88</v>
      </c>
      <c r="D194" s="284">
        <v>7.1265757175466932E-2</v>
      </c>
      <c r="E194" s="286"/>
    </row>
    <row r="195" spans="1:5" ht="9.75" customHeight="1" x14ac:dyDescent="0.2">
      <c r="A195" s="291">
        <v>5531</v>
      </c>
      <c r="B195" s="286" t="s">
        <v>398</v>
      </c>
      <c r="C195" s="287">
        <v>0</v>
      </c>
      <c r="D195" s="284">
        <v>0</v>
      </c>
      <c r="E195" s="286"/>
    </row>
    <row r="196" spans="1:5" ht="9.75" customHeight="1" x14ac:dyDescent="0.2">
      <c r="A196" s="291">
        <v>5532</v>
      </c>
      <c r="B196" s="286" t="s">
        <v>399</v>
      </c>
      <c r="C196" s="287">
        <v>0</v>
      </c>
      <c r="D196" s="284">
        <v>0</v>
      </c>
      <c r="E196" s="286"/>
    </row>
    <row r="197" spans="1:5" ht="9.75" customHeight="1" x14ac:dyDescent="0.2">
      <c r="A197" s="291">
        <v>5533</v>
      </c>
      <c r="B197" s="286" t="s">
        <v>400</v>
      </c>
      <c r="C197" s="287">
        <v>0</v>
      </c>
      <c r="D197" s="284">
        <v>0</v>
      </c>
      <c r="E197" s="286"/>
    </row>
    <row r="198" spans="1:5" ht="9.75" customHeight="1" x14ac:dyDescent="0.2">
      <c r="A198" s="291">
        <v>5534</v>
      </c>
      <c r="B198" s="286" t="s">
        <v>401</v>
      </c>
      <c r="C198" s="287">
        <v>0</v>
      </c>
      <c r="D198" s="284">
        <v>0</v>
      </c>
      <c r="E198" s="286"/>
    </row>
    <row r="199" spans="1:5" ht="9.75" customHeight="1" x14ac:dyDescent="0.2">
      <c r="A199" s="291">
        <v>5535</v>
      </c>
      <c r="B199" s="286" t="s">
        <v>402</v>
      </c>
      <c r="C199" s="287">
        <v>175443833.88</v>
      </c>
      <c r="D199" s="284">
        <v>7.1265757175466932E-2</v>
      </c>
      <c r="E199" s="286"/>
    </row>
    <row r="200" spans="1:5" ht="9.75" customHeight="1" x14ac:dyDescent="0.2">
      <c r="A200" s="290">
        <v>5590</v>
      </c>
      <c r="B200" s="282" t="s">
        <v>49</v>
      </c>
      <c r="C200" s="283">
        <v>0</v>
      </c>
      <c r="D200" s="284">
        <v>0</v>
      </c>
      <c r="E200" s="286"/>
    </row>
    <row r="201" spans="1:5" ht="9.75" customHeight="1" x14ac:dyDescent="0.2">
      <c r="A201" s="291">
        <v>5591</v>
      </c>
      <c r="B201" s="286" t="s">
        <v>403</v>
      </c>
      <c r="C201" s="287">
        <v>0</v>
      </c>
      <c r="D201" s="284">
        <v>0</v>
      </c>
      <c r="E201" s="286"/>
    </row>
    <row r="202" spans="1:5" ht="9.75" customHeight="1" x14ac:dyDescent="0.2">
      <c r="A202" s="291">
        <v>5592</v>
      </c>
      <c r="B202" s="286" t="s">
        <v>404</v>
      </c>
      <c r="C202" s="287">
        <v>0</v>
      </c>
      <c r="D202" s="284">
        <v>0</v>
      </c>
      <c r="E202" s="286"/>
    </row>
    <row r="203" spans="1:5" ht="9.75" customHeight="1" x14ac:dyDescent="0.2">
      <c r="A203" s="291">
        <v>5593</v>
      </c>
      <c r="B203" s="286" t="s">
        <v>405</v>
      </c>
      <c r="C203" s="287">
        <v>0</v>
      </c>
      <c r="D203" s="284">
        <v>0</v>
      </c>
      <c r="E203" s="286"/>
    </row>
    <row r="204" spans="1:5" ht="9.75" customHeight="1" x14ac:dyDescent="0.2">
      <c r="A204" s="291">
        <v>5594</v>
      </c>
      <c r="B204" s="286" t="s">
        <v>406</v>
      </c>
      <c r="C204" s="287">
        <v>0</v>
      </c>
      <c r="D204" s="284">
        <v>0</v>
      </c>
      <c r="E204" s="286"/>
    </row>
    <row r="205" spans="1:5" ht="9.75" customHeight="1" x14ac:dyDescent="0.2">
      <c r="A205" s="291">
        <v>5595</v>
      </c>
      <c r="B205" s="286" t="s">
        <v>407</v>
      </c>
      <c r="C205" s="287">
        <v>0</v>
      </c>
      <c r="D205" s="284">
        <v>0</v>
      </c>
      <c r="E205" s="286"/>
    </row>
    <row r="206" spans="1:5" ht="9.75" customHeight="1" x14ac:dyDescent="0.2">
      <c r="A206" s="291">
        <v>5596</v>
      </c>
      <c r="B206" s="286" t="s">
        <v>109</v>
      </c>
      <c r="C206" s="287">
        <v>0</v>
      </c>
      <c r="D206" s="284">
        <v>0</v>
      </c>
      <c r="E206" s="286"/>
    </row>
    <row r="207" spans="1:5" ht="9.75" customHeight="1" x14ac:dyDescent="0.2">
      <c r="A207" s="291">
        <v>5597</v>
      </c>
      <c r="B207" s="286" t="s">
        <v>408</v>
      </c>
      <c r="C207" s="287">
        <v>0</v>
      </c>
      <c r="D207" s="284">
        <v>0</v>
      </c>
      <c r="E207" s="286"/>
    </row>
    <row r="208" spans="1:5" ht="9.75" customHeight="1" x14ac:dyDescent="0.2">
      <c r="A208" s="291">
        <v>5598</v>
      </c>
      <c r="B208" s="286" t="s">
        <v>409</v>
      </c>
      <c r="C208" s="287">
        <v>0</v>
      </c>
      <c r="D208" s="284">
        <v>0</v>
      </c>
      <c r="E208" s="286"/>
    </row>
    <row r="209" spans="1:5" ht="9.75" customHeight="1" x14ac:dyDescent="0.2">
      <c r="A209" s="291">
        <v>5599</v>
      </c>
      <c r="B209" s="286" t="s">
        <v>410</v>
      </c>
      <c r="C209" s="287">
        <v>0</v>
      </c>
      <c r="D209" s="284">
        <v>0</v>
      </c>
      <c r="E209" s="286"/>
    </row>
    <row r="210" spans="1:5" ht="9.75" customHeight="1" x14ac:dyDescent="0.2">
      <c r="A210" s="290">
        <v>5600</v>
      </c>
      <c r="B210" s="282" t="s">
        <v>411</v>
      </c>
      <c r="C210" s="283">
        <v>0</v>
      </c>
      <c r="D210" s="284">
        <v>0</v>
      </c>
      <c r="E210" s="286"/>
    </row>
    <row r="211" spans="1:5" ht="9.75" customHeight="1" x14ac:dyDescent="0.2">
      <c r="A211" s="290">
        <v>5610</v>
      </c>
      <c r="B211" s="282" t="s">
        <v>51</v>
      </c>
      <c r="C211" s="283">
        <v>0</v>
      </c>
      <c r="D211" s="284">
        <v>0</v>
      </c>
      <c r="E211" s="286"/>
    </row>
    <row r="212" spans="1:5" ht="9.75" customHeight="1" x14ac:dyDescent="0.2">
      <c r="A212" s="291">
        <v>5611</v>
      </c>
      <c r="B212" s="286" t="s">
        <v>412</v>
      </c>
      <c r="C212" s="287">
        <v>0</v>
      </c>
      <c r="D212" s="284">
        <v>0</v>
      </c>
      <c r="E212" s="286"/>
    </row>
    <row r="213" spans="1:5" ht="9.75" customHeight="1" x14ac:dyDescent="0.2">
      <c r="A213" s="276"/>
      <c r="B213" s="276"/>
      <c r="C213" s="276"/>
      <c r="D213" s="277"/>
      <c r="E213" s="276"/>
    </row>
    <row r="214" spans="1:5" ht="9.75" customHeight="1" x14ac:dyDescent="0.2">
      <c r="A214" s="276"/>
      <c r="B214" s="276" t="s">
        <v>54</v>
      </c>
      <c r="C214" s="276"/>
      <c r="D214" s="277"/>
      <c r="E214" s="276"/>
    </row>
    <row r="215" spans="1:5" ht="9.75" customHeight="1" x14ac:dyDescent="0.2">
      <c r="A215" s="292"/>
      <c r="B215" s="293"/>
      <c r="C215" s="294"/>
      <c r="D215" s="295"/>
      <c r="E215" s="296"/>
    </row>
    <row r="216" spans="1:5" ht="9.75" customHeight="1" x14ac:dyDescent="0.2">
      <c r="A216" s="292"/>
      <c r="B216" s="293"/>
      <c r="C216" s="294"/>
      <c r="D216" s="295"/>
      <c r="E216" s="296"/>
    </row>
    <row r="217" spans="1:5" ht="9.75" customHeight="1" x14ac:dyDescent="0.2"/>
    <row r="218" spans="1:5" ht="9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9055118110236221" right="0.70866141732283472" top="0.74803149606299213" bottom="0.74803149606299213" header="0.31496062992125984" footer="0.31496062992125984"/>
  <pageSetup scale="93" fitToHeight="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87A4-1551-44E0-8281-711E6FBC59B8}">
  <sheetPr>
    <tabColor rgb="FFFFC000"/>
    <pageSetUpPr fitToPage="1"/>
  </sheetPr>
  <dimension ref="A1:E30"/>
  <sheetViews>
    <sheetView showGridLines="0" topLeftCell="A10" workbookViewId="0">
      <selection activeCell="A57" sqref="A57"/>
    </sheetView>
  </sheetViews>
  <sheetFormatPr baseColWidth="10" defaultColWidth="10.6640625" defaultRowHeight="11.25" x14ac:dyDescent="0.2"/>
  <cols>
    <col min="1" max="1" width="11.6640625" style="308" customWidth="1"/>
    <col min="2" max="2" width="56.1640625" style="308" customWidth="1"/>
    <col min="3" max="3" width="26.6640625" style="308" customWidth="1"/>
    <col min="4" max="5" width="19.5" style="308" customWidth="1"/>
    <col min="6" max="16384" width="10.6640625" style="308"/>
  </cols>
  <sheetData>
    <row r="1" spans="1:5" ht="18.95" customHeight="1" x14ac:dyDescent="0.2">
      <c r="A1" s="305" t="s">
        <v>184</v>
      </c>
      <c r="B1" s="305"/>
      <c r="C1" s="305"/>
      <c r="D1" s="306" t="s">
        <v>251</v>
      </c>
      <c r="E1" s="307">
        <v>2024</v>
      </c>
    </row>
    <row r="2" spans="1:5" ht="18.95" customHeight="1" x14ac:dyDescent="0.2">
      <c r="A2" s="305" t="s">
        <v>554</v>
      </c>
      <c r="B2" s="305"/>
      <c r="C2" s="305"/>
      <c r="D2" s="306" t="s">
        <v>253</v>
      </c>
      <c r="E2" s="307" t="s">
        <v>188</v>
      </c>
    </row>
    <row r="3" spans="1:5" ht="18.95" customHeight="1" x14ac:dyDescent="0.2">
      <c r="A3" s="305" t="s">
        <v>189</v>
      </c>
      <c r="B3" s="305"/>
      <c r="C3" s="305"/>
      <c r="D3" s="306" t="s">
        <v>255</v>
      </c>
      <c r="E3" s="307">
        <v>1</v>
      </c>
    </row>
    <row r="4" spans="1:5" ht="18.95" customHeight="1" x14ac:dyDescent="0.2">
      <c r="A4" s="309"/>
      <c r="B4" s="309" t="s">
        <v>191</v>
      </c>
      <c r="C4" s="309"/>
      <c r="D4" s="306"/>
      <c r="E4" s="307"/>
    </row>
    <row r="5" spans="1:5" x14ac:dyDescent="0.2">
      <c r="A5" s="310" t="s">
        <v>256</v>
      </c>
      <c r="B5" s="311"/>
      <c r="C5" s="311"/>
      <c r="D5" s="311"/>
      <c r="E5" s="311"/>
    </row>
    <row r="7" spans="1:5" x14ac:dyDescent="0.2">
      <c r="A7" s="311" t="s">
        <v>555</v>
      </c>
      <c r="B7" s="311"/>
      <c r="C7" s="311"/>
      <c r="D7" s="311"/>
      <c r="E7" s="311"/>
    </row>
    <row r="8" spans="1:5" x14ac:dyDescent="0.2">
      <c r="A8" s="312" t="s">
        <v>258</v>
      </c>
      <c r="B8" s="312" t="s">
        <v>259</v>
      </c>
      <c r="C8" s="312" t="s">
        <v>260</v>
      </c>
      <c r="D8" s="312" t="s">
        <v>415</v>
      </c>
      <c r="E8" s="312" t="s">
        <v>522</v>
      </c>
    </row>
    <row r="9" spans="1:5" x14ac:dyDescent="0.2">
      <c r="A9" s="313">
        <v>3110</v>
      </c>
      <c r="B9" s="308" t="s">
        <v>37</v>
      </c>
      <c r="C9" s="314">
        <v>8271909851.1400003</v>
      </c>
    </row>
    <row r="10" spans="1:5" x14ac:dyDescent="0.2">
      <c r="A10" s="313">
        <v>3120</v>
      </c>
      <c r="B10" s="308" t="s">
        <v>100</v>
      </c>
      <c r="C10" s="314">
        <v>38884548.549999997</v>
      </c>
    </row>
    <row r="11" spans="1:5" x14ac:dyDescent="0.2">
      <c r="A11" s="313">
        <v>3130</v>
      </c>
      <c r="B11" s="308" t="s">
        <v>101</v>
      </c>
      <c r="C11" s="314">
        <v>9109600.0999999996</v>
      </c>
    </row>
    <row r="13" spans="1:5" x14ac:dyDescent="0.2">
      <c r="A13" s="311" t="s">
        <v>556</v>
      </c>
      <c r="B13" s="311"/>
      <c r="C13" s="311"/>
      <c r="D13" s="311"/>
      <c r="E13" s="311"/>
    </row>
    <row r="14" spans="1:5" x14ac:dyDescent="0.2">
      <c r="A14" s="312" t="s">
        <v>258</v>
      </c>
      <c r="B14" s="312" t="s">
        <v>259</v>
      </c>
      <c r="C14" s="312" t="s">
        <v>260</v>
      </c>
      <c r="D14" s="312" t="s">
        <v>557</v>
      </c>
      <c r="E14" s="312"/>
    </row>
    <row r="15" spans="1:5" x14ac:dyDescent="0.2">
      <c r="A15" s="313">
        <v>3210</v>
      </c>
      <c r="B15" s="308" t="s">
        <v>558</v>
      </c>
      <c r="C15" s="314">
        <v>1143318634.54</v>
      </c>
    </row>
    <row r="16" spans="1:5" x14ac:dyDescent="0.2">
      <c r="A16" s="313">
        <v>3220</v>
      </c>
      <c r="B16" s="308" t="s">
        <v>104</v>
      </c>
      <c r="C16" s="314">
        <v>-382537747.14999998</v>
      </c>
    </row>
    <row r="17" spans="1:3" x14ac:dyDescent="0.2">
      <c r="A17" s="313">
        <v>3230</v>
      </c>
      <c r="B17" s="308" t="s">
        <v>105</v>
      </c>
      <c r="C17" s="315">
        <v>0</v>
      </c>
    </row>
    <row r="18" spans="1:3" x14ac:dyDescent="0.2">
      <c r="A18" s="313">
        <v>3231</v>
      </c>
      <c r="B18" s="308" t="s">
        <v>559</v>
      </c>
      <c r="C18" s="315">
        <v>0</v>
      </c>
    </row>
    <row r="19" spans="1:3" x14ac:dyDescent="0.2">
      <c r="A19" s="313">
        <v>3232</v>
      </c>
      <c r="B19" s="308" t="s">
        <v>560</v>
      </c>
      <c r="C19" s="315">
        <v>0</v>
      </c>
    </row>
    <row r="20" spans="1:3" x14ac:dyDescent="0.2">
      <c r="A20" s="313">
        <v>3233</v>
      </c>
      <c r="B20" s="308" t="s">
        <v>561</v>
      </c>
      <c r="C20" s="315">
        <v>0</v>
      </c>
    </row>
    <row r="21" spans="1:3" x14ac:dyDescent="0.2">
      <c r="A21" s="313">
        <v>3239</v>
      </c>
      <c r="B21" s="308" t="s">
        <v>562</v>
      </c>
      <c r="C21" s="315">
        <v>0</v>
      </c>
    </row>
    <row r="22" spans="1:3" x14ac:dyDescent="0.2">
      <c r="A22" s="313">
        <v>3240</v>
      </c>
      <c r="B22" s="308" t="s">
        <v>106</v>
      </c>
      <c r="C22" s="315">
        <v>0</v>
      </c>
    </row>
    <row r="23" spans="1:3" x14ac:dyDescent="0.2">
      <c r="A23" s="313">
        <v>3241</v>
      </c>
      <c r="B23" s="308" t="s">
        <v>563</v>
      </c>
      <c r="C23" s="315">
        <v>0</v>
      </c>
    </row>
    <row r="24" spans="1:3" x14ac:dyDescent="0.2">
      <c r="A24" s="313">
        <v>3242</v>
      </c>
      <c r="B24" s="308" t="s">
        <v>564</v>
      </c>
      <c r="C24" s="315">
        <v>0</v>
      </c>
    </row>
    <row r="25" spans="1:3" x14ac:dyDescent="0.2">
      <c r="A25" s="313">
        <v>3243</v>
      </c>
      <c r="B25" s="308" t="s">
        <v>565</v>
      </c>
      <c r="C25" s="315">
        <v>0</v>
      </c>
    </row>
    <row r="26" spans="1:3" x14ac:dyDescent="0.2">
      <c r="A26" s="313">
        <v>3250</v>
      </c>
      <c r="B26" s="308" t="s">
        <v>107</v>
      </c>
      <c r="C26" s="315">
        <v>0</v>
      </c>
    </row>
    <row r="27" spans="1:3" x14ac:dyDescent="0.2">
      <c r="A27" s="313">
        <v>3251</v>
      </c>
      <c r="B27" s="308" t="s">
        <v>566</v>
      </c>
      <c r="C27" s="315">
        <v>0</v>
      </c>
    </row>
    <row r="28" spans="1:3" x14ac:dyDescent="0.2">
      <c r="A28" s="313">
        <v>3252</v>
      </c>
      <c r="B28" s="308" t="s">
        <v>567</v>
      </c>
      <c r="C28" s="315">
        <v>0</v>
      </c>
    </row>
    <row r="30" spans="1:3" x14ac:dyDescent="0.2">
      <c r="B30" s="308" t="s">
        <v>54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F2CA-5ABC-4F70-BB30-2B4660E8E45E}">
  <sheetPr>
    <tabColor rgb="FFFFC000"/>
    <pageSetUpPr fitToPage="1"/>
  </sheetPr>
  <dimension ref="A1:F157"/>
  <sheetViews>
    <sheetView showGridLines="0" topLeftCell="A127" workbookViewId="0">
      <selection activeCell="A57" sqref="A57"/>
    </sheetView>
  </sheetViews>
  <sheetFormatPr baseColWidth="10" defaultColWidth="10.6640625" defaultRowHeight="11.25" x14ac:dyDescent="0.2"/>
  <cols>
    <col min="1" max="1" width="11.6640625" style="308" customWidth="1"/>
    <col min="2" max="2" width="74" style="308" bestFit="1" customWidth="1"/>
    <col min="3" max="3" width="20.33203125" style="308" customWidth="1"/>
    <col min="4" max="4" width="19.1640625" style="308" bestFit="1" customWidth="1"/>
    <col min="5" max="5" width="12.5" style="308" customWidth="1"/>
    <col min="6" max="6" width="12.33203125" style="308" bestFit="1" customWidth="1"/>
    <col min="7" max="16384" width="10.6640625" style="308"/>
  </cols>
  <sheetData>
    <row r="1" spans="1:5" s="316" customFormat="1" ht="11.25" customHeight="1" x14ac:dyDescent="0.2">
      <c r="A1" s="305" t="s">
        <v>184</v>
      </c>
      <c r="B1" s="305"/>
      <c r="C1" s="305"/>
      <c r="D1" s="306" t="s">
        <v>251</v>
      </c>
      <c r="E1" s="307">
        <v>2024</v>
      </c>
    </row>
    <row r="2" spans="1:5" s="316" customFormat="1" ht="11.25" customHeight="1" x14ac:dyDescent="0.2">
      <c r="A2" s="305" t="s">
        <v>568</v>
      </c>
      <c r="B2" s="305"/>
      <c r="C2" s="305"/>
      <c r="D2" s="306" t="s">
        <v>253</v>
      </c>
      <c r="E2" s="307" t="str">
        <f>'[2]Notas a los Edos Financieros'!D2</f>
        <v>Trimestral</v>
      </c>
    </row>
    <row r="3" spans="1:5" s="316" customFormat="1" ht="11.25" customHeight="1" x14ac:dyDescent="0.2">
      <c r="A3" s="305" t="s">
        <v>189</v>
      </c>
      <c r="B3" s="305"/>
      <c r="C3" s="305"/>
      <c r="D3" s="306" t="s">
        <v>255</v>
      </c>
      <c r="E3" s="307">
        <v>1</v>
      </c>
    </row>
    <row r="4" spans="1:5" s="316" customFormat="1" ht="11.25" customHeight="1" x14ac:dyDescent="0.2">
      <c r="A4" s="309"/>
      <c r="B4" s="309" t="s">
        <v>191</v>
      </c>
      <c r="C4" s="309"/>
      <c r="D4" s="306"/>
      <c r="E4" s="307"/>
    </row>
    <row r="5" spans="1:5" x14ac:dyDescent="0.2">
      <c r="A5" s="310" t="s">
        <v>256</v>
      </c>
      <c r="B5" s="311"/>
      <c r="C5" s="311"/>
      <c r="D5" s="311"/>
      <c r="E5" s="311"/>
    </row>
    <row r="6" spans="1:5" ht="9.75" customHeight="1" x14ac:dyDescent="0.2"/>
    <row r="7" spans="1:5" x14ac:dyDescent="0.2">
      <c r="A7" s="274" t="s">
        <v>569</v>
      </c>
      <c r="B7" s="274"/>
      <c r="C7" s="274"/>
      <c r="D7" s="274"/>
      <c r="E7" s="276"/>
    </row>
    <row r="8" spans="1:5" x14ac:dyDescent="0.2">
      <c r="A8" s="278" t="s">
        <v>258</v>
      </c>
      <c r="B8" s="278" t="s">
        <v>259</v>
      </c>
      <c r="C8" s="279">
        <v>2024</v>
      </c>
      <c r="D8" s="279">
        <v>2023</v>
      </c>
      <c r="E8" s="276"/>
    </row>
    <row r="9" spans="1:5" x14ac:dyDescent="0.2">
      <c r="A9" s="301">
        <v>1111</v>
      </c>
      <c r="B9" s="276" t="s">
        <v>570</v>
      </c>
      <c r="C9" s="302">
        <v>0</v>
      </c>
      <c r="D9" s="302">
        <v>0</v>
      </c>
      <c r="E9" s="276"/>
    </row>
    <row r="10" spans="1:5" x14ac:dyDescent="0.2">
      <c r="A10" s="301">
        <v>1112</v>
      </c>
      <c r="B10" s="276" t="s">
        <v>571</v>
      </c>
      <c r="C10" s="302">
        <v>1396038559.6400001</v>
      </c>
      <c r="D10" s="302">
        <v>957761593.91999996</v>
      </c>
      <c r="E10" s="276"/>
    </row>
    <row r="11" spans="1:5" x14ac:dyDescent="0.2">
      <c r="A11" s="301">
        <v>1113</v>
      </c>
      <c r="B11" s="276" t="s">
        <v>572</v>
      </c>
      <c r="C11" s="302">
        <v>0</v>
      </c>
      <c r="D11" s="302">
        <v>0</v>
      </c>
      <c r="E11" s="276"/>
    </row>
    <row r="12" spans="1:5" x14ac:dyDescent="0.2">
      <c r="A12" s="301">
        <v>1114</v>
      </c>
      <c r="B12" s="276" t="s">
        <v>416</v>
      </c>
      <c r="C12" s="302">
        <v>0</v>
      </c>
      <c r="D12" s="302">
        <v>0</v>
      </c>
      <c r="E12" s="276"/>
    </row>
    <row r="13" spans="1:5" x14ac:dyDescent="0.2">
      <c r="A13" s="301">
        <v>1115</v>
      </c>
      <c r="B13" s="276" t="s">
        <v>417</v>
      </c>
      <c r="C13" s="302">
        <v>0</v>
      </c>
      <c r="D13" s="302">
        <v>0</v>
      </c>
      <c r="E13" s="276"/>
    </row>
    <row r="14" spans="1:5" x14ac:dyDescent="0.2">
      <c r="A14" s="301">
        <v>1116</v>
      </c>
      <c r="B14" s="276" t="s">
        <v>573</v>
      </c>
      <c r="C14" s="302">
        <v>0</v>
      </c>
      <c r="D14" s="302">
        <v>0</v>
      </c>
      <c r="E14" s="276"/>
    </row>
    <row r="15" spans="1:5" x14ac:dyDescent="0.2">
      <c r="A15" s="301">
        <v>1119</v>
      </c>
      <c r="B15" s="276" t="s">
        <v>574</v>
      </c>
      <c r="C15" s="302">
        <v>0</v>
      </c>
      <c r="D15" s="302">
        <v>0</v>
      </c>
      <c r="E15" s="276"/>
    </row>
    <row r="16" spans="1:5" x14ac:dyDescent="0.2">
      <c r="A16" s="317">
        <v>1110</v>
      </c>
      <c r="B16" s="318" t="s">
        <v>575</v>
      </c>
      <c r="C16" s="319">
        <v>1396038559.6400001</v>
      </c>
      <c r="D16" s="319">
        <v>957761593.91999996</v>
      </c>
      <c r="E16" s="276"/>
    </row>
    <row r="17" spans="1:6" x14ac:dyDescent="0.2">
      <c r="A17"/>
      <c r="B17"/>
      <c r="C17"/>
      <c r="D17"/>
      <c r="E17"/>
    </row>
    <row r="18" spans="1:6" x14ac:dyDescent="0.2">
      <c r="A18"/>
      <c r="B18"/>
      <c r="C18"/>
      <c r="D18"/>
      <c r="E18"/>
    </row>
    <row r="19" spans="1:6" x14ac:dyDescent="0.2">
      <c r="A19" s="274" t="s">
        <v>576</v>
      </c>
      <c r="B19" s="274"/>
      <c r="C19" s="274"/>
      <c r="D19" s="274"/>
      <c r="E19"/>
    </row>
    <row r="20" spans="1:6" x14ac:dyDescent="0.2">
      <c r="A20" s="278" t="s">
        <v>258</v>
      </c>
      <c r="B20" s="278" t="s">
        <v>259</v>
      </c>
      <c r="C20" s="279">
        <v>2024</v>
      </c>
      <c r="D20" s="279">
        <v>2023</v>
      </c>
      <c r="E20"/>
    </row>
    <row r="21" spans="1:6" x14ac:dyDescent="0.2">
      <c r="A21" s="317">
        <v>1230</v>
      </c>
      <c r="B21" s="320" t="s">
        <v>82</v>
      </c>
      <c r="C21" s="319">
        <v>9992999.1500000004</v>
      </c>
      <c r="D21" s="319">
        <v>9992999.1500000004</v>
      </c>
      <c r="E21"/>
    </row>
    <row r="22" spans="1:6" x14ac:dyDescent="0.2">
      <c r="A22" s="301">
        <v>1231</v>
      </c>
      <c r="B22" s="276" t="s">
        <v>464</v>
      </c>
      <c r="C22" s="302">
        <v>0</v>
      </c>
      <c r="D22" s="302">
        <v>0</v>
      </c>
      <c r="E22"/>
    </row>
    <row r="23" spans="1:6" x14ac:dyDescent="0.2">
      <c r="A23" s="301">
        <v>1232</v>
      </c>
      <c r="B23" s="276" t="s">
        <v>465</v>
      </c>
      <c r="C23" s="302">
        <v>0</v>
      </c>
      <c r="D23" s="302">
        <v>0</v>
      </c>
      <c r="E23"/>
    </row>
    <row r="24" spans="1:6" x14ac:dyDescent="0.2">
      <c r="A24" s="301">
        <v>1233</v>
      </c>
      <c r="B24" s="276" t="s">
        <v>466</v>
      </c>
      <c r="C24" s="302">
        <v>0</v>
      </c>
      <c r="D24" s="302">
        <v>0</v>
      </c>
      <c r="E24"/>
    </row>
    <row r="25" spans="1:6" x14ac:dyDescent="0.2">
      <c r="A25" s="301">
        <v>1234</v>
      </c>
      <c r="B25" s="276" t="s">
        <v>467</v>
      </c>
      <c r="C25" s="302">
        <v>0</v>
      </c>
      <c r="D25" s="302">
        <v>0</v>
      </c>
      <c r="E25"/>
    </row>
    <row r="26" spans="1:6" x14ac:dyDescent="0.2">
      <c r="A26" s="301">
        <v>1235</v>
      </c>
      <c r="B26" s="276" t="s">
        <v>468</v>
      </c>
      <c r="C26" s="302">
        <v>0</v>
      </c>
      <c r="D26" s="302">
        <v>0</v>
      </c>
      <c r="E26"/>
    </row>
    <row r="27" spans="1:6" x14ac:dyDescent="0.2">
      <c r="A27" s="301">
        <v>1236</v>
      </c>
      <c r="B27" s="276" t="s">
        <v>469</v>
      </c>
      <c r="C27" s="302">
        <v>9992999.1500000004</v>
      </c>
      <c r="D27" s="302">
        <v>9992999.1500000004</v>
      </c>
      <c r="E27"/>
    </row>
    <row r="28" spans="1:6" x14ac:dyDescent="0.2">
      <c r="A28" s="301">
        <v>1239</v>
      </c>
      <c r="B28" s="276" t="s">
        <v>470</v>
      </c>
      <c r="C28" s="302">
        <v>0</v>
      </c>
      <c r="D28" s="302">
        <v>0</v>
      </c>
      <c r="E28"/>
    </row>
    <row r="29" spans="1:6" x14ac:dyDescent="0.2">
      <c r="A29" s="317">
        <v>1240</v>
      </c>
      <c r="B29" s="320" t="s">
        <v>84</v>
      </c>
      <c r="C29" s="319">
        <v>6886586</v>
      </c>
      <c r="D29" s="319">
        <v>6886586</v>
      </c>
      <c r="E29"/>
      <c r="F29" s="321"/>
    </row>
    <row r="30" spans="1:6" x14ac:dyDescent="0.2">
      <c r="A30" s="301">
        <v>1241</v>
      </c>
      <c r="B30" s="276" t="s">
        <v>471</v>
      </c>
      <c r="C30" s="302">
        <v>0</v>
      </c>
      <c r="D30" s="302">
        <v>0</v>
      </c>
      <c r="E30"/>
    </row>
    <row r="31" spans="1:6" x14ac:dyDescent="0.2">
      <c r="A31" s="301">
        <v>1242</v>
      </c>
      <c r="B31" s="276" t="s">
        <v>472</v>
      </c>
      <c r="C31" s="302">
        <v>0</v>
      </c>
      <c r="D31" s="302">
        <v>0</v>
      </c>
      <c r="E31"/>
    </row>
    <row r="32" spans="1:6" x14ac:dyDescent="0.2">
      <c r="A32" s="301">
        <v>1243</v>
      </c>
      <c r="B32" s="276" t="s">
        <v>473</v>
      </c>
      <c r="C32" s="302">
        <v>6886586</v>
      </c>
      <c r="D32" s="302">
        <v>6886586</v>
      </c>
      <c r="E32"/>
    </row>
    <row r="33" spans="1:5" x14ac:dyDescent="0.2">
      <c r="A33" s="301">
        <v>1244</v>
      </c>
      <c r="B33" s="276" t="s">
        <v>474</v>
      </c>
      <c r="C33" s="302">
        <v>0</v>
      </c>
      <c r="D33" s="302">
        <v>0</v>
      </c>
      <c r="E33"/>
    </row>
    <row r="34" spans="1:5" x14ac:dyDescent="0.2">
      <c r="A34" s="301">
        <v>1245</v>
      </c>
      <c r="B34" s="276" t="s">
        <v>475</v>
      </c>
      <c r="C34" s="302">
        <v>0</v>
      </c>
      <c r="D34" s="302">
        <v>0</v>
      </c>
      <c r="E34"/>
    </row>
    <row r="35" spans="1:5" x14ac:dyDescent="0.2">
      <c r="A35" s="301">
        <v>1246</v>
      </c>
      <c r="B35" s="276" t="s">
        <v>476</v>
      </c>
      <c r="C35" s="302">
        <v>0</v>
      </c>
      <c r="D35" s="302">
        <v>0</v>
      </c>
      <c r="E35"/>
    </row>
    <row r="36" spans="1:5" x14ac:dyDescent="0.2">
      <c r="A36" s="301">
        <v>1247</v>
      </c>
      <c r="B36" s="276" t="s">
        <v>477</v>
      </c>
      <c r="C36" s="302">
        <v>0</v>
      </c>
      <c r="D36" s="302">
        <v>0</v>
      </c>
      <c r="E36"/>
    </row>
    <row r="37" spans="1:5" x14ac:dyDescent="0.2">
      <c r="A37" s="301">
        <v>1248</v>
      </c>
      <c r="B37" s="276" t="s">
        <v>478</v>
      </c>
      <c r="C37" s="302">
        <v>0</v>
      </c>
      <c r="D37" s="302">
        <v>0</v>
      </c>
      <c r="E37"/>
    </row>
    <row r="38" spans="1:5" x14ac:dyDescent="0.2">
      <c r="A38" s="317">
        <v>1250</v>
      </c>
      <c r="B38" s="320" t="s">
        <v>86</v>
      </c>
      <c r="C38" s="319">
        <v>0</v>
      </c>
      <c r="D38" s="319">
        <v>0</v>
      </c>
      <c r="E38"/>
    </row>
    <row r="39" spans="1:5" x14ac:dyDescent="0.2">
      <c r="A39" s="301">
        <v>1251</v>
      </c>
      <c r="B39" s="276" t="s">
        <v>484</v>
      </c>
      <c r="C39" s="302">
        <v>16879585.149999999</v>
      </c>
      <c r="D39" s="302">
        <v>16879585.149999999</v>
      </c>
      <c r="E39"/>
    </row>
    <row r="40" spans="1:5" x14ac:dyDescent="0.2">
      <c r="A40" s="301">
        <v>1252</v>
      </c>
      <c r="B40" s="276" t="s">
        <v>485</v>
      </c>
      <c r="C40" s="302">
        <v>0</v>
      </c>
      <c r="D40" s="302">
        <v>0</v>
      </c>
      <c r="E40"/>
    </row>
    <row r="41" spans="1:5" x14ac:dyDescent="0.2">
      <c r="A41" s="301">
        <v>1253</v>
      </c>
      <c r="B41" s="276" t="s">
        <v>486</v>
      </c>
      <c r="C41" s="302">
        <v>0</v>
      </c>
      <c r="D41" s="302">
        <v>0</v>
      </c>
      <c r="E41"/>
    </row>
    <row r="42" spans="1:5" x14ac:dyDescent="0.2">
      <c r="A42" s="301">
        <v>1254</v>
      </c>
      <c r="B42" s="276" t="s">
        <v>487</v>
      </c>
      <c r="C42" s="302">
        <v>0</v>
      </c>
      <c r="D42" s="302">
        <v>0</v>
      </c>
      <c r="E42"/>
    </row>
    <row r="43" spans="1:5" x14ac:dyDescent="0.2">
      <c r="A43" s="301">
        <v>1259</v>
      </c>
      <c r="B43" s="276" t="s">
        <v>488</v>
      </c>
      <c r="C43" s="302">
        <v>0</v>
      </c>
      <c r="D43" s="302">
        <v>0</v>
      </c>
      <c r="E43"/>
    </row>
    <row r="44" spans="1:5" x14ac:dyDescent="0.2">
      <c r="A44" s="301"/>
      <c r="B44" s="318" t="s">
        <v>577</v>
      </c>
      <c r="C44" s="319">
        <f t="shared" ref="C44:D44" si="0">C21+C29+C38</f>
        <v>16879585.149999999</v>
      </c>
      <c r="D44" s="319">
        <f t="shared" si="0"/>
        <v>16879585.149999999</v>
      </c>
      <c r="E44"/>
    </row>
    <row r="45" spans="1:5" x14ac:dyDescent="0.2">
      <c r="A45" s="276"/>
      <c r="B45" s="276"/>
      <c r="C45" s="276"/>
      <c r="D45" s="276"/>
      <c r="E45"/>
    </row>
    <row r="46" spans="1:5" x14ac:dyDescent="0.2">
      <c r="A46" s="274" t="s">
        <v>578</v>
      </c>
      <c r="B46" s="274"/>
      <c r="C46" s="274"/>
      <c r="D46" s="274"/>
      <c r="E46"/>
    </row>
    <row r="47" spans="1:5" x14ac:dyDescent="0.2">
      <c r="A47" s="278" t="s">
        <v>258</v>
      </c>
      <c r="B47" s="278" t="s">
        <v>259</v>
      </c>
      <c r="C47" s="279">
        <v>2024</v>
      </c>
      <c r="D47" s="279">
        <v>2023</v>
      </c>
      <c r="E47"/>
    </row>
    <row r="48" spans="1:5" x14ac:dyDescent="0.2">
      <c r="A48" s="317">
        <v>3210</v>
      </c>
      <c r="B48" s="320" t="s">
        <v>579</v>
      </c>
      <c r="C48" s="319">
        <v>1143318634.54</v>
      </c>
      <c r="D48" s="319">
        <v>-332645575.98000002</v>
      </c>
      <c r="E48"/>
    </row>
    <row r="49" spans="1:5" x14ac:dyDescent="0.2">
      <c r="A49" s="301"/>
      <c r="B49" s="318" t="s">
        <v>580</v>
      </c>
      <c r="C49" s="319">
        <v>175531928.79999998</v>
      </c>
      <c r="D49" s="319">
        <v>1561386811.5600002</v>
      </c>
      <c r="E49"/>
    </row>
    <row r="50" spans="1:5" s="322" customFormat="1" x14ac:dyDescent="0.2">
      <c r="A50" s="317">
        <v>5400</v>
      </c>
      <c r="B50" s="320" t="s">
        <v>378</v>
      </c>
      <c r="C50" s="319">
        <v>0</v>
      </c>
      <c r="D50" s="319">
        <v>0</v>
      </c>
      <c r="E50"/>
    </row>
    <row r="51" spans="1:5" s="322" customFormat="1" x14ac:dyDescent="0.2">
      <c r="A51" s="301">
        <v>5410</v>
      </c>
      <c r="B51" s="276" t="s">
        <v>581</v>
      </c>
      <c r="C51" s="302">
        <v>0</v>
      </c>
      <c r="D51" s="302">
        <v>0</v>
      </c>
      <c r="E51"/>
    </row>
    <row r="52" spans="1:5" x14ac:dyDescent="0.2">
      <c r="A52" s="301">
        <v>5411</v>
      </c>
      <c r="B52" s="276" t="s">
        <v>379</v>
      </c>
      <c r="C52" s="302">
        <v>0</v>
      </c>
      <c r="D52" s="302">
        <v>0</v>
      </c>
      <c r="E52"/>
    </row>
    <row r="53" spans="1:5" x14ac:dyDescent="0.2">
      <c r="A53" s="301">
        <v>5420</v>
      </c>
      <c r="B53" s="276" t="s">
        <v>582</v>
      </c>
      <c r="C53" s="302">
        <v>0</v>
      </c>
      <c r="D53" s="302">
        <v>0</v>
      </c>
      <c r="E53"/>
    </row>
    <row r="54" spans="1:5" x14ac:dyDescent="0.2">
      <c r="A54" s="301">
        <v>5421</v>
      </c>
      <c r="B54" s="276" t="s">
        <v>381</v>
      </c>
      <c r="C54" s="302">
        <v>0</v>
      </c>
      <c r="D54" s="302">
        <v>0</v>
      </c>
      <c r="E54"/>
    </row>
    <row r="55" spans="1:5" x14ac:dyDescent="0.2">
      <c r="A55" s="301">
        <v>5430</v>
      </c>
      <c r="B55" s="276" t="s">
        <v>583</v>
      </c>
      <c r="C55" s="302">
        <v>0</v>
      </c>
      <c r="D55" s="302">
        <v>0</v>
      </c>
      <c r="E55"/>
    </row>
    <row r="56" spans="1:5" x14ac:dyDescent="0.2">
      <c r="A56" s="301">
        <v>5431</v>
      </c>
      <c r="B56" s="276" t="s">
        <v>383</v>
      </c>
      <c r="C56" s="302">
        <v>0</v>
      </c>
      <c r="D56" s="302">
        <v>0</v>
      </c>
      <c r="E56"/>
    </row>
    <row r="57" spans="1:5" x14ac:dyDescent="0.2">
      <c r="A57" s="301">
        <v>5440</v>
      </c>
      <c r="B57" s="276" t="s">
        <v>584</v>
      </c>
      <c r="C57" s="302">
        <v>0</v>
      </c>
      <c r="D57" s="302">
        <v>0</v>
      </c>
      <c r="E57"/>
    </row>
    <row r="58" spans="1:5" x14ac:dyDescent="0.2">
      <c r="A58" s="301">
        <v>5441</v>
      </c>
      <c r="B58" s="276" t="s">
        <v>584</v>
      </c>
      <c r="C58" s="302">
        <v>0</v>
      </c>
      <c r="D58" s="302">
        <v>0</v>
      </c>
      <c r="E58"/>
    </row>
    <row r="59" spans="1:5" x14ac:dyDescent="0.2">
      <c r="A59" s="301">
        <v>5450</v>
      </c>
      <c r="B59" s="276" t="s">
        <v>585</v>
      </c>
      <c r="C59" s="302">
        <v>0</v>
      </c>
      <c r="D59" s="302">
        <v>0</v>
      </c>
      <c r="E59"/>
    </row>
    <row r="60" spans="1:5" x14ac:dyDescent="0.2">
      <c r="A60" s="301">
        <v>5451</v>
      </c>
      <c r="B60" s="276" t="s">
        <v>385</v>
      </c>
      <c r="C60" s="302">
        <v>0</v>
      </c>
      <c r="D60" s="302">
        <v>0</v>
      </c>
      <c r="E60"/>
    </row>
    <row r="61" spans="1:5" x14ac:dyDescent="0.2">
      <c r="A61" s="301">
        <v>5452</v>
      </c>
      <c r="B61" s="276" t="s">
        <v>386</v>
      </c>
      <c r="C61" s="302">
        <v>0</v>
      </c>
      <c r="D61" s="302">
        <v>0</v>
      </c>
      <c r="E61"/>
    </row>
    <row r="62" spans="1:5" x14ac:dyDescent="0.2">
      <c r="A62" s="317">
        <v>5500</v>
      </c>
      <c r="B62" s="320" t="s">
        <v>387</v>
      </c>
      <c r="C62" s="319">
        <v>175531928.79999998</v>
      </c>
      <c r="D62" s="319">
        <v>1465509865.8800001</v>
      </c>
      <c r="E62"/>
    </row>
    <row r="63" spans="1:5" x14ac:dyDescent="0.2">
      <c r="A63" s="317">
        <v>5510</v>
      </c>
      <c r="B63" s="320" t="s">
        <v>46</v>
      </c>
      <c r="C63" s="319">
        <v>88094.92</v>
      </c>
      <c r="D63" s="319">
        <v>222396058.68000001</v>
      </c>
      <c r="E63"/>
    </row>
    <row r="64" spans="1:5" x14ac:dyDescent="0.2">
      <c r="A64" s="301">
        <v>5511</v>
      </c>
      <c r="B64" s="276" t="s">
        <v>388</v>
      </c>
      <c r="C64" s="302">
        <v>0</v>
      </c>
      <c r="D64" s="302">
        <v>0</v>
      </c>
      <c r="E64"/>
    </row>
    <row r="65" spans="1:5" x14ac:dyDescent="0.2">
      <c r="A65" s="301">
        <v>5512</v>
      </c>
      <c r="B65" s="276" t="s">
        <v>389</v>
      </c>
      <c r="C65" s="302">
        <v>0</v>
      </c>
      <c r="D65" s="302">
        <v>0</v>
      </c>
      <c r="E65"/>
    </row>
    <row r="66" spans="1:5" x14ac:dyDescent="0.2">
      <c r="A66" s="301">
        <v>5513</v>
      </c>
      <c r="B66" s="276" t="s">
        <v>390</v>
      </c>
      <c r="C66" s="302">
        <v>0</v>
      </c>
      <c r="D66" s="302">
        <v>0</v>
      </c>
      <c r="E66"/>
    </row>
    <row r="67" spans="1:5" x14ac:dyDescent="0.2">
      <c r="A67" s="301">
        <v>5514</v>
      </c>
      <c r="B67" s="276" t="s">
        <v>391</v>
      </c>
      <c r="C67" s="302">
        <v>0</v>
      </c>
      <c r="D67" s="302">
        <v>0</v>
      </c>
      <c r="E67"/>
    </row>
    <row r="68" spans="1:5" x14ac:dyDescent="0.2">
      <c r="A68" s="301">
        <v>5515</v>
      </c>
      <c r="B68" s="276" t="s">
        <v>392</v>
      </c>
      <c r="C68" s="302">
        <v>0</v>
      </c>
      <c r="D68" s="302">
        <v>217594165.19</v>
      </c>
      <c r="E68"/>
    </row>
    <row r="69" spans="1:5" x14ac:dyDescent="0.2">
      <c r="A69" s="301">
        <v>5516</v>
      </c>
      <c r="B69" s="276" t="s">
        <v>393</v>
      </c>
      <c r="C69" s="302">
        <v>0</v>
      </c>
      <c r="D69" s="302">
        <v>0</v>
      </c>
      <c r="E69"/>
    </row>
    <row r="70" spans="1:5" x14ac:dyDescent="0.2">
      <c r="A70" s="301">
        <v>5517</v>
      </c>
      <c r="B70" s="276" t="s">
        <v>394</v>
      </c>
      <c r="C70" s="302">
        <v>0</v>
      </c>
      <c r="D70" s="302">
        <v>0</v>
      </c>
      <c r="E70"/>
    </row>
    <row r="71" spans="1:5" x14ac:dyDescent="0.2">
      <c r="A71" s="301">
        <v>5518</v>
      </c>
      <c r="B71" s="276" t="s">
        <v>395</v>
      </c>
      <c r="C71" s="302">
        <v>88094.92</v>
      </c>
      <c r="D71" s="302">
        <v>4801893.49</v>
      </c>
      <c r="E71"/>
    </row>
    <row r="72" spans="1:5" x14ac:dyDescent="0.2">
      <c r="A72" s="317">
        <v>5520</v>
      </c>
      <c r="B72" s="320" t="s">
        <v>47</v>
      </c>
      <c r="C72" s="319">
        <v>0</v>
      </c>
      <c r="D72" s="319">
        <v>0</v>
      </c>
      <c r="E72"/>
    </row>
    <row r="73" spans="1:5" x14ac:dyDescent="0.2">
      <c r="A73" s="301">
        <v>5521</v>
      </c>
      <c r="B73" s="276" t="s">
        <v>396</v>
      </c>
      <c r="C73" s="302">
        <v>0</v>
      </c>
      <c r="D73" s="302">
        <v>0</v>
      </c>
      <c r="E73"/>
    </row>
    <row r="74" spans="1:5" x14ac:dyDescent="0.2">
      <c r="A74" s="301">
        <v>5522</v>
      </c>
      <c r="B74" s="276" t="s">
        <v>397</v>
      </c>
      <c r="C74" s="302">
        <v>0</v>
      </c>
      <c r="D74" s="302">
        <v>0</v>
      </c>
      <c r="E74"/>
    </row>
    <row r="75" spans="1:5" x14ac:dyDescent="0.2">
      <c r="A75" s="317">
        <v>5530</v>
      </c>
      <c r="B75" s="320" t="s">
        <v>48</v>
      </c>
      <c r="C75" s="319">
        <v>175443833.88</v>
      </c>
      <c r="D75" s="319">
        <v>1243113799.72</v>
      </c>
      <c r="E75"/>
    </row>
    <row r="76" spans="1:5" x14ac:dyDescent="0.2">
      <c r="A76" s="301">
        <v>5531</v>
      </c>
      <c r="B76" s="276" t="s">
        <v>398</v>
      </c>
      <c r="C76" s="302">
        <v>0</v>
      </c>
      <c r="D76" s="302">
        <v>0</v>
      </c>
      <c r="E76"/>
    </row>
    <row r="77" spans="1:5" x14ac:dyDescent="0.2">
      <c r="A77" s="301">
        <v>5532</v>
      </c>
      <c r="B77" s="276" t="s">
        <v>399</v>
      </c>
      <c r="C77" s="302">
        <v>0</v>
      </c>
      <c r="D77" s="302">
        <v>0</v>
      </c>
      <c r="E77"/>
    </row>
    <row r="78" spans="1:5" x14ac:dyDescent="0.2">
      <c r="A78" s="301">
        <v>5533</v>
      </c>
      <c r="B78" s="276" t="s">
        <v>400</v>
      </c>
      <c r="C78" s="302">
        <v>0</v>
      </c>
      <c r="D78" s="302">
        <v>0</v>
      </c>
      <c r="E78"/>
    </row>
    <row r="79" spans="1:5" x14ac:dyDescent="0.2">
      <c r="A79" s="301">
        <v>5534</v>
      </c>
      <c r="B79" s="276" t="s">
        <v>401</v>
      </c>
      <c r="C79" s="302">
        <v>0</v>
      </c>
      <c r="D79" s="302">
        <v>0</v>
      </c>
      <c r="E79"/>
    </row>
    <row r="80" spans="1:5" x14ac:dyDescent="0.2">
      <c r="A80" s="301">
        <v>5535</v>
      </c>
      <c r="B80" s="276" t="s">
        <v>402</v>
      </c>
      <c r="C80" s="302">
        <v>175443833.88</v>
      </c>
      <c r="D80" s="302">
        <v>1243113799.72</v>
      </c>
      <c r="E80"/>
    </row>
    <row r="81" spans="1:5" x14ac:dyDescent="0.2">
      <c r="A81" s="317">
        <v>5590</v>
      </c>
      <c r="B81" s="320" t="s">
        <v>49</v>
      </c>
      <c r="C81" s="319">
        <v>0</v>
      </c>
      <c r="D81" s="319">
        <v>0</v>
      </c>
      <c r="E81"/>
    </row>
    <row r="82" spans="1:5" x14ac:dyDescent="0.2">
      <c r="A82" s="301">
        <v>5591</v>
      </c>
      <c r="B82" s="276" t="s">
        <v>403</v>
      </c>
      <c r="C82" s="302">
        <v>0</v>
      </c>
      <c r="D82" s="302">
        <v>0</v>
      </c>
      <c r="E82"/>
    </row>
    <row r="83" spans="1:5" x14ac:dyDescent="0.2">
      <c r="A83" s="301">
        <v>5592</v>
      </c>
      <c r="B83" s="276" t="s">
        <v>404</v>
      </c>
      <c r="C83" s="302">
        <v>0</v>
      </c>
      <c r="D83" s="302">
        <v>0</v>
      </c>
      <c r="E83"/>
    </row>
    <row r="84" spans="1:5" x14ac:dyDescent="0.2">
      <c r="A84" s="301">
        <v>5593</v>
      </c>
      <c r="B84" s="276" t="s">
        <v>405</v>
      </c>
      <c r="C84" s="302">
        <v>0</v>
      </c>
      <c r="D84" s="302">
        <v>0</v>
      </c>
      <c r="E84"/>
    </row>
    <row r="85" spans="1:5" x14ac:dyDescent="0.2">
      <c r="A85" s="301">
        <v>5594</v>
      </c>
      <c r="B85" s="276" t="s">
        <v>586</v>
      </c>
      <c r="C85" s="302">
        <v>0</v>
      </c>
      <c r="D85" s="302">
        <v>0</v>
      </c>
      <c r="E85"/>
    </row>
    <row r="86" spans="1:5" x14ac:dyDescent="0.2">
      <c r="A86" s="301">
        <v>5595</v>
      </c>
      <c r="B86" s="276" t="s">
        <v>407</v>
      </c>
      <c r="C86" s="302">
        <v>0</v>
      </c>
      <c r="D86" s="302">
        <v>0</v>
      </c>
      <c r="E86"/>
    </row>
    <row r="87" spans="1:5" x14ac:dyDescent="0.2">
      <c r="A87" s="301">
        <v>5596</v>
      </c>
      <c r="B87" s="276" t="s">
        <v>109</v>
      </c>
      <c r="C87" s="302">
        <v>0</v>
      </c>
      <c r="D87" s="302">
        <v>0</v>
      </c>
      <c r="E87"/>
    </row>
    <row r="88" spans="1:5" x14ac:dyDescent="0.2">
      <c r="A88" s="301">
        <v>5597</v>
      </c>
      <c r="B88" s="276" t="s">
        <v>408</v>
      </c>
      <c r="C88" s="302">
        <v>0</v>
      </c>
      <c r="D88" s="302">
        <v>0</v>
      </c>
      <c r="E88"/>
    </row>
    <row r="89" spans="1:5" x14ac:dyDescent="0.2">
      <c r="A89" s="301">
        <v>5599</v>
      </c>
      <c r="B89" s="276" t="s">
        <v>410</v>
      </c>
      <c r="C89" s="302">
        <v>0</v>
      </c>
      <c r="D89" s="302">
        <v>0</v>
      </c>
      <c r="E89"/>
    </row>
    <row r="90" spans="1:5" x14ac:dyDescent="0.2">
      <c r="A90" s="317">
        <v>5600</v>
      </c>
      <c r="B90" s="320" t="s">
        <v>411</v>
      </c>
      <c r="C90" s="319">
        <v>0</v>
      </c>
      <c r="D90" s="319">
        <v>0</v>
      </c>
      <c r="E90"/>
    </row>
    <row r="91" spans="1:5" x14ac:dyDescent="0.2">
      <c r="A91" s="317">
        <v>5610</v>
      </c>
      <c r="B91" s="320" t="s">
        <v>51</v>
      </c>
      <c r="C91" s="319">
        <v>0</v>
      </c>
      <c r="D91" s="319">
        <v>0</v>
      </c>
      <c r="E91"/>
    </row>
    <row r="92" spans="1:5" x14ac:dyDescent="0.2">
      <c r="A92" s="301">
        <v>5611</v>
      </c>
      <c r="B92" s="276" t="s">
        <v>412</v>
      </c>
      <c r="C92" s="302">
        <v>0</v>
      </c>
      <c r="D92" s="302">
        <v>0</v>
      </c>
      <c r="E92"/>
    </row>
    <row r="93" spans="1:5" x14ac:dyDescent="0.2">
      <c r="A93" s="317">
        <v>2110</v>
      </c>
      <c r="B93" s="323" t="s">
        <v>587</v>
      </c>
      <c r="C93" s="319">
        <v>0</v>
      </c>
      <c r="D93" s="319">
        <v>95876945.679999992</v>
      </c>
      <c r="E93"/>
    </row>
    <row r="94" spans="1:5" x14ac:dyDescent="0.2">
      <c r="A94" s="301">
        <v>2111</v>
      </c>
      <c r="B94" s="276" t="s">
        <v>588</v>
      </c>
      <c r="C94" s="302">
        <v>0</v>
      </c>
      <c r="D94" s="302">
        <v>309943.44</v>
      </c>
      <c r="E94"/>
    </row>
    <row r="95" spans="1:5" x14ac:dyDescent="0.2">
      <c r="A95" s="301">
        <v>2112</v>
      </c>
      <c r="B95" s="276" t="s">
        <v>589</v>
      </c>
      <c r="C95" s="302">
        <v>0</v>
      </c>
      <c r="D95" s="302">
        <v>66662601.729999997</v>
      </c>
      <c r="E95"/>
    </row>
    <row r="96" spans="1:5" x14ac:dyDescent="0.2">
      <c r="A96" s="301">
        <v>2112</v>
      </c>
      <c r="B96" s="276" t="s">
        <v>590</v>
      </c>
      <c r="C96" s="302">
        <v>0</v>
      </c>
      <c r="D96" s="302">
        <v>28904400.510000002</v>
      </c>
      <c r="E96"/>
    </row>
    <row r="97" spans="1:5" x14ac:dyDescent="0.2">
      <c r="A97" s="301">
        <v>2115</v>
      </c>
      <c r="B97" s="276" t="s">
        <v>591</v>
      </c>
      <c r="C97" s="302">
        <v>0</v>
      </c>
      <c r="D97" s="302">
        <v>0</v>
      </c>
      <c r="E97"/>
    </row>
    <row r="98" spans="1:5" x14ac:dyDescent="0.2">
      <c r="A98" s="301">
        <v>2114</v>
      </c>
      <c r="B98" s="276" t="s">
        <v>592</v>
      </c>
      <c r="C98" s="302">
        <v>0</v>
      </c>
      <c r="D98" s="302">
        <v>0</v>
      </c>
      <c r="E98"/>
    </row>
    <row r="99" spans="1:5" x14ac:dyDescent="0.2">
      <c r="A99" s="301"/>
      <c r="B99" s="276" t="s">
        <v>593</v>
      </c>
      <c r="C99" s="302">
        <v>34254522.780000001</v>
      </c>
      <c r="D99" s="302">
        <v>305878631.06</v>
      </c>
      <c r="E99"/>
    </row>
    <row r="100" spans="1:5" x14ac:dyDescent="0.2">
      <c r="A100" s="301">
        <v>3100</v>
      </c>
      <c r="B100" s="276" t="s">
        <v>594</v>
      </c>
      <c r="C100" s="302">
        <v>34254522.780000001</v>
      </c>
      <c r="D100" s="302">
        <v>305878631.06</v>
      </c>
      <c r="E100"/>
    </row>
    <row r="101" spans="1:5" x14ac:dyDescent="0.2">
      <c r="A101" s="301"/>
      <c r="B101" s="276" t="s">
        <v>595</v>
      </c>
      <c r="C101" s="302">
        <v>27190222.66</v>
      </c>
      <c r="D101" s="302">
        <v>288879856.38999999</v>
      </c>
      <c r="E101"/>
    </row>
    <row r="102" spans="1:5" x14ac:dyDescent="0.2">
      <c r="A102" s="301"/>
      <c r="B102" s="276" t="s">
        <v>596</v>
      </c>
      <c r="C102" s="302">
        <v>0</v>
      </c>
      <c r="D102" s="302">
        <v>0</v>
      </c>
      <c r="E102"/>
    </row>
    <row r="103" spans="1:5" x14ac:dyDescent="0.2">
      <c r="A103" s="301"/>
      <c r="B103" s="276" t="s">
        <v>597</v>
      </c>
      <c r="C103" s="302">
        <v>0</v>
      </c>
      <c r="D103" s="302">
        <v>8051916.8700000001</v>
      </c>
      <c r="E103"/>
    </row>
    <row r="104" spans="1:5" x14ac:dyDescent="0.2">
      <c r="A104" s="301"/>
      <c r="B104" s="276" t="s">
        <v>598</v>
      </c>
      <c r="C104" s="302">
        <v>7064300.1200000001</v>
      </c>
      <c r="D104" s="302">
        <v>8946857.8000000007</v>
      </c>
      <c r="E104"/>
    </row>
    <row r="105" spans="1:5" x14ac:dyDescent="0.2">
      <c r="A105" s="301"/>
      <c r="B105" s="276" t="s">
        <v>599</v>
      </c>
      <c r="C105" s="302">
        <v>0</v>
      </c>
      <c r="D105" s="302">
        <v>0</v>
      </c>
      <c r="E105"/>
    </row>
    <row r="106" spans="1:5" x14ac:dyDescent="0.2">
      <c r="A106" s="301">
        <v>1270</v>
      </c>
      <c r="B106" s="276" t="s">
        <v>90</v>
      </c>
      <c r="C106" s="302">
        <v>0</v>
      </c>
      <c r="D106" s="302">
        <v>0</v>
      </c>
      <c r="E106"/>
    </row>
    <row r="107" spans="1:5" x14ac:dyDescent="0.2">
      <c r="A107" s="301">
        <v>1273</v>
      </c>
      <c r="B107" s="276" t="s">
        <v>600</v>
      </c>
      <c r="C107" s="302">
        <v>0</v>
      </c>
      <c r="D107" s="302">
        <v>0</v>
      </c>
      <c r="E107"/>
    </row>
    <row r="108" spans="1:5" x14ac:dyDescent="0.2">
      <c r="A108" s="317">
        <v>5120</v>
      </c>
      <c r="B108" s="323" t="s">
        <v>449</v>
      </c>
      <c r="C108" s="319">
        <v>0</v>
      </c>
      <c r="D108" s="319">
        <v>0</v>
      </c>
      <c r="E108"/>
    </row>
    <row r="109" spans="1:5" x14ac:dyDescent="0.2">
      <c r="A109" s="301">
        <v>5120</v>
      </c>
      <c r="B109" s="286" t="s">
        <v>449</v>
      </c>
      <c r="C109" s="302">
        <v>0</v>
      </c>
      <c r="D109" s="302">
        <v>0</v>
      </c>
      <c r="E109"/>
    </row>
    <row r="110" spans="1:5" x14ac:dyDescent="0.2">
      <c r="A110" s="301"/>
      <c r="B110" s="318" t="s">
        <v>593</v>
      </c>
      <c r="C110" s="319">
        <v>198095.23</v>
      </c>
      <c r="D110" s="319">
        <v>0</v>
      </c>
      <c r="E110"/>
    </row>
    <row r="111" spans="1:5" x14ac:dyDescent="0.2">
      <c r="A111" s="317">
        <v>4300</v>
      </c>
      <c r="B111" s="318" t="s">
        <v>308</v>
      </c>
      <c r="C111" s="302">
        <v>198095.23</v>
      </c>
      <c r="D111" s="302">
        <v>0</v>
      </c>
      <c r="E111"/>
    </row>
    <row r="112" spans="1:5" x14ac:dyDescent="0.2">
      <c r="A112" s="317">
        <v>4310</v>
      </c>
      <c r="B112" s="318" t="s">
        <v>14</v>
      </c>
      <c r="C112" s="319">
        <v>0</v>
      </c>
      <c r="D112" s="319">
        <v>0</v>
      </c>
      <c r="E112"/>
    </row>
    <row r="113" spans="1:5" x14ac:dyDescent="0.2">
      <c r="A113" s="301">
        <v>4311</v>
      </c>
      <c r="B113" s="324" t="s">
        <v>309</v>
      </c>
      <c r="C113" s="302">
        <v>0</v>
      </c>
      <c r="D113" s="302">
        <v>0</v>
      </c>
      <c r="E113"/>
    </row>
    <row r="114" spans="1:5" x14ac:dyDescent="0.2">
      <c r="A114" s="301">
        <v>4319</v>
      </c>
      <c r="B114" s="324" t="s">
        <v>310</v>
      </c>
      <c r="C114" s="302">
        <v>0</v>
      </c>
      <c r="D114" s="302">
        <v>0</v>
      </c>
      <c r="E114"/>
    </row>
    <row r="115" spans="1:5" x14ac:dyDescent="0.2">
      <c r="A115" s="317">
        <v>4320</v>
      </c>
      <c r="B115" s="318" t="s">
        <v>15</v>
      </c>
      <c r="C115" s="319">
        <v>0</v>
      </c>
      <c r="D115" s="319">
        <v>0</v>
      </c>
      <c r="E115"/>
    </row>
    <row r="116" spans="1:5" x14ac:dyDescent="0.2">
      <c r="A116" s="301">
        <v>4321</v>
      </c>
      <c r="B116" s="324" t="s">
        <v>311</v>
      </c>
      <c r="C116" s="302">
        <v>0</v>
      </c>
      <c r="D116" s="302">
        <v>0</v>
      </c>
      <c r="E116"/>
    </row>
    <row r="117" spans="1:5" x14ac:dyDescent="0.2">
      <c r="A117" s="301">
        <v>4322</v>
      </c>
      <c r="B117" s="324" t="s">
        <v>312</v>
      </c>
      <c r="C117" s="302">
        <v>0</v>
      </c>
      <c r="D117" s="302">
        <v>0</v>
      </c>
      <c r="E117"/>
    </row>
    <row r="118" spans="1:5" x14ac:dyDescent="0.2">
      <c r="A118" s="301">
        <v>4323</v>
      </c>
      <c r="B118" s="324" t="s">
        <v>313</v>
      </c>
      <c r="C118" s="302">
        <v>0</v>
      </c>
      <c r="D118" s="302">
        <v>0</v>
      </c>
      <c r="E118"/>
    </row>
    <row r="119" spans="1:5" x14ac:dyDescent="0.2">
      <c r="A119" s="301">
        <v>4324</v>
      </c>
      <c r="B119" s="324" t="s">
        <v>314</v>
      </c>
      <c r="C119" s="302">
        <v>0</v>
      </c>
      <c r="D119" s="302">
        <v>0</v>
      </c>
      <c r="E119"/>
    </row>
    <row r="120" spans="1:5" x14ac:dyDescent="0.2">
      <c r="A120" s="301">
        <v>4325</v>
      </c>
      <c r="B120" s="324" t="s">
        <v>315</v>
      </c>
      <c r="C120" s="302">
        <v>0</v>
      </c>
      <c r="D120" s="302">
        <v>0</v>
      </c>
      <c r="E120"/>
    </row>
    <row r="121" spans="1:5" x14ac:dyDescent="0.2">
      <c r="A121" s="317">
        <v>4330</v>
      </c>
      <c r="B121" s="318" t="s">
        <v>16</v>
      </c>
      <c r="C121" s="319">
        <v>0</v>
      </c>
      <c r="D121" s="319">
        <v>0</v>
      </c>
      <c r="E121"/>
    </row>
    <row r="122" spans="1:5" x14ac:dyDescent="0.2">
      <c r="A122" s="301">
        <v>4331</v>
      </c>
      <c r="B122" s="324" t="s">
        <v>16</v>
      </c>
      <c r="C122" s="302">
        <v>0</v>
      </c>
      <c r="D122" s="302">
        <v>0</v>
      </c>
      <c r="E122"/>
    </row>
    <row r="123" spans="1:5" x14ac:dyDescent="0.2">
      <c r="A123" s="317">
        <v>4340</v>
      </c>
      <c r="B123" s="318" t="s">
        <v>17</v>
      </c>
      <c r="C123" s="319">
        <v>0</v>
      </c>
      <c r="D123" s="319">
        <v>0</v>
      </c>
      <c r="E123"/>
    </row>
    <row r="124" spans="1:5" x14ac:dyDescent="0.2">
      <c r="A124" s="301">
        <v>4341</v>
      </c>
      <c r="B124" s="324" t="s">
        <v>17</v>
      </c>
      <c r="C124" s="302">
        <v>0</v>
      </c>
      <c r="D124" s="302">
        <v>0</v>
      </c>
      <c r="E124"/>
    </row>
    <row r="125" spans="1:5" x14ac:dyDescent="0.2">
      <c r="A125" s="317">
        <v>4390</v>
      </c>
      <c r="B125" s="318" t="s">
        <v>18</v>
      </c>
      <c r="C125" s="319">
        <v>0</v>
      </c>
      <c r="D125" s="319">
        <v>0</v>
      </c>
      <c r="E125"/>
    </row>
    <row r="126" spans="1:5" x14ac:dyDescent="0.2">
      <c r="A126" s="301">
        <v>4392</v>
      </c>
      <c r="B126" s="324" t="s">
        <v>316</v>
      </c>
      <c r="C126" s="302">
        <v>0</v>
      </c>
      <c r="D126" s="302">
        <v>0</v>
      </c>
      <c r="E126"/>
    </row>
    <row r="127" spans="1:5" x14ac:dyDescent="0.2">
      <c r="A127" s="301">
        <v>4393</v>
      </c>
      <c r="B127" s="324" t="s">
        <v>317</v>
      </c>
      <c r="C127" s="302">
        <v>0</v>
      </c>
      <c r="D127" s="302">
        <v>0</v>
      </c>
      <c r="E127"/>
    </row>
    <row r="128" spans="1:5" x14ac:dyDescent="0.2">
      <c r="A128" s="301">
        <v>4394</v>
      </c>
      <c r="B128" s="324" t="s">
        <v>318</v>
      </c>
      <c r="C128" s="302">
        <v>0</v>
      </c>
      <c r="D128" s="302">
        <v>0</v>
      </c>
      <c r="E128"/>
    </row>
    <row r="129" spans="1:5" x14ac:dyDescent="0.2">
      <c r="A129" s="301">
        <v>4395</v>
      </c>
      <c r="B129" s="324" t="s">
        <v>109</v>
      </c>
      <c r="C129" s="302">
        <v>0</v>
      </c>
      <c r="D129" s="302">
        <v>0</v>
      </c>
      <c r="E129"/>
    </row>
    <row r="130" spans="1:5" x14ac:dyDescent="0.2">
      <c r="A130" s="301">
        <v>4396</v>
      </c>
      <c r="B130" s="324" t="s">
        <v>319</v>
      </c>
      <c r="C130" s="302">
        <v>0</v>
      </c>
      <c r="D130" s="302">
        <v>0</v>
      </c>
      <c r="E130"/>
    </row>
    <row r="131" spans="1:5" x14ac:dyDescent="0.2">
      <c r="A131" s="301">
        <v>4397</v>
      </c>
      <c r="B131" s="324" t="s">
        <v>320</v>
      </c>
      <c r="C131" s="302">
        <v>0</v>
      </c>
      <c r="D131" s="302">
        <v>0</v>
      </c>
      <c r="E131"/>
    </row>
    <row r="132" spans="1:5" x14ac:dyDescent="0.2">
      <c r="A132" s="301">
        <v>4399</v>
      </c>
      <c r="B132" s="324" t="s">
        <v>18</v>
      </c>
      <c r="C132" s="302">
        <v>0</v>
      </c>
      <c r="D132" s="302">
        <v>0</v>
      </c>
      <c r="E132"/>
    </row>
    <row r="133" spans="1:5" x14ac:dyDescent="0.2">
      <c r="A133" s="317">
        <v>1120</v>
      </c>
      <c r="B133" s="323" t="s">
        <v>601</v>
      </c>
      <c r="C133" s="319">
        <v>0</v>
      </c>
      <c r="D133" s="319">
        <v>0</v>
      </c>
      <c r="E133"/>
    </row>
    <row r="134" spans="1:5" x14ac:dyDescent="0.2">
      <c r="A134" s="301">
        <v>1124</v>
      </c>
      <c r="B134" s="286" t="s">
        <v>602</v>
      </c>
      <c r="C134" s="302">
        <v>0</v>
      </c>
      <c r="D134" s="302">
        <v>0</v>
      </c>
      <c r="E134"/>
    </row>
    <row r="135" spans="1:5" x14ac:dyDescent="0.2">
      <c r="A135" s="301">
        <v>1124</v>
      </c>
      <c r="B135" s="286" t="s">
        <v>603</v>
      </c>
      <c r="C135" s="302">
        <v>0</v>
      </c>
      <c r="D135" s="302">
        <v>0</v>
      </c>
      <c r="E135"/>
    </row>
    <row r="136" spans="1:5" x14ac:dyDescent="0.2">
      <c r="A136" s="301">
        <v>1124</v>
      </c>
      <c r="B136" s="286" t="s">
        <v>604</v>
      </c>
      <c r="C136" s="302">
        <v>0</v>
      </c>
      <c r="D136" s="302">
        <v>0</v>
      </c>
      <c r="E136"/>
    </row>
    <row r="137" spans="1:5" x14ac:dyDescent="0.2">
      <c r="A137" s="301">
        <v>1124</v>
      </c>
      <c r="B137" s="286" t="s">
        <v>605</v>
      </c>
      <c r="C137" s="302">
        <v>0</v>
      </c>
      <c r="D137" s="302">
        <v>0</v>
      </c>
      <c r="E137"/>
    </row>
    <row r="138" spans="1:5" x14ac:dyDescent="0.2">
      <c r="A138" s="301">
        <v>1124</v>
      </c>
      <c r="B138" s="286" t="s">
        <v>606</v>
      </c>
      <c r="C138" s="302">
        <v>0</v>
      </c>
      <c r="D138" s="302">
        <v>0</v>
      </c>
      <c r="E138"/>
    </row>
    <row r="139" spans="1:5" x14ac:dyDescent="0.2">
      <c r="A139" s="301">
        <v>1124</v>
      </c>
      <c r="B139" s="286" t="s">
        <v>607</v>
      </c>
      <c r="C139" s="302">
        <v>0</v>
      </c>
      <c r="D139" s="302">
        <v>0</v>
      </c>
      <c r="E139"/>
    </row>
    <row r="140" spans="1:5" x14ac:dyDescent="0.2">
      <c r="A140" s="301">
        <v>1122</v>
      </c>
      <c r="B140" s="286" t="s">
        <v>608</v>
      </c>
      <c r="C140" s="302">
        <v>0</v>
      </c>
      <c r="D140" s="302">
        <v>0</v>
      </c>
      <c r="E140"/>
    </row>
    <row r="141" spans="1:5" x14ac:dyDescent="0.2">
      <c r="A141" s="301">
        <v>1122</v>
      </c>
      <c r="B141" s="286" t="s">
        <v>609</v>
      </c>
      <c r="C141" s="302">
        <v>0</v>
      </c>
      <c r="D141" s="302">
        <v>315233.34999999998</v>
      </c>
      <c r="E141"/>
    </row>
    <row r="142" spans="1:5" x14ac:dyDescent="0.2">
      <c r="A142" s="301">
        <v>1122</v>
      </c>
      <c r="B142" s="286" t="s">
        <v>610</v>
      </c>
      <c r="C142" s="302">
        <v>0</v>
      </c>
      <c r="D142" s="302">
        <v>0</v>
      </c>
      <c r="E142"/>
    </row>
    <row r="143" spans="1:5" x14ac:dyDescent="0.2">
      <c r="A143" s="317">
        <v>5120</v>
      </c>
      <c r="B143" s="323" t="s">
        <v>449</v>
      </c>
      <c r="C143" s="319">
        <v>0</v>
      </c>
      <c r="D143" s="319">
        <v>0</v>
      </c>
      <c r="E143"/>
    </row>
    <row r="144" spans="1:5" x14ac:dyDescent="0.2">
      <c r="A144" s="301">
        <v>5120</v>
      </c>
      <c r="B144" s="286" t="s">
        <v>449</v>
      </c>
      <c r="C144" s="302">
        <v>0</v>
      </c>
      <c r="D144" s="302">
        <v>0</v>
      </c>
      <c r="E144"/>
    </row>
    <row r="145" spans="1:5" x14ac:dyDescent="0.2">
      <c r="A145" s="301"/>
      <c r="B145" s="325" t="s">
        <v>611</v>
      </c>
      <c r="C145" s="319">
        <f>C48+C49+C99-C110</f>
        <v>1352906990.8899999</v>
      </c>
      <c r="D145" s="319">
        <f>D48+D49+D99-D110</f>
        <v>1534619866.6400001</v>
      </c>
      <c r="E145"/>
    </row>
    <row r="146" spans="1:5" x14ac:dyDescent="0.2">
      <c r="A146" s="276"/>
      <c r="B146" s="276"/>
      <c r="C146" s="276"/>
      <c r="D146" s="276"/>
      <c r="E146"/>
    </row>
    <row r="147" spans="1:5" x14ac:dyDescent="0.2">
      <c r="A147" s="276"/>
      <c r="B147" s="276" t="s">
        <v>54</v>
      </c>
      <c r="C147" s="276"/>
      <c r="D147" s="276"/>
      <c r="E147"/>
    </row>
    <row r="148" spans="1:5" x14ac:dyDescent="0.2">
      <c r="A148"/>
      <c r="B148"/>
      <c r="C148"/>
      <c r="D148"/>
      <c r="E148"/>
    </row>
    <row r="149" spans="1:5" x14ac:dyDescent="0.2">
      <c r="A149"/>
      <c r="B149"/>
      <c r="C149" s="326"/>
      <c r="D149" s="326"/>
      <c r="E149"/>
    </row>
    <row r="150" spans="1:5" x14ac:dyDescent="0.2">
      <c r="A150"/>
      <c r="B150"/>
      <c r="C150" s="326"/>
      <c r="D150"/>
      <c r="E150"/>
    </row>
    <row r="151" spans="1:5" x14ac:dyDescent="0.2">
      <c r="A151"/>
      <c r="B151"/>
      <c r="C151" s="326"/>
      <c r="D151" s="326"/>
      <c r="E151"/>
    </row>
    <row r="152" spans="1:5" x14ac:dyDescent="0.2">
      <c r="A152"/>
      <c r="B152"/>
      <c r="C152" s="326"/>
      <c r="D152" s="326"/>
      <c r="E152"/>
    </row>
    <row r="153" spans="1:5" x14ac:dyDescent="0.2">
      <c r="A153"/>
      <c r="B153"/>
      <c r="C153"/>
      <c r="D153"/>
      <c r="E153"/>
    </row>
    <row r="154" spans="1:5" x14ac:dyDescent="0.2">
      <c r="A154"/>
      <c r="B154"/>
      <c r="C154"/>
      <c r="D154"/>
      <c r="E154"/>
    </row>
    <row r="155" spans="1:5" x14ac:dyDescent="0.2">
      <c r="A155"/>
      <c r="B155"/>
      <c r="C155"/>
      <c r="D155"/>
      <c r="E155"/>
    </row>
    <row r="156" spans="1:5" x14ac:dyDescent="0.2">
      <c r="A156"/>
      <c r="B156"/>
      <c r="C156"/>
      <c r="D156"/>
      <c r="E156"/>
    </row>
    <row r="157" spans="1:5" x14ac:dyDescent="0.2">
      <c r="A157"/>
      <c r="B157"/>
      <c r="C157"/>
      <c r="D157"/>
      <c r="E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C49:D49" xr:uid="{3FE15CAB-FDC2-429E-BA29-A59B374B07DF}"/>
    <dataValidation allowBlank="1" showInputMessage="1" showErrorMessage="1" prompt="Importe final del periodo que corresponde la información financiera trimestral que se presenta." sqref="C8 C47" xr:uid="{E9123DB0-154B-44C8-994D-2FBE57301B44}"/>
    <dataValidation allowBlank="1" showInputMessage="1" showErrorMessage="1" prompt="Saldo al 31 de diciembre del año anterior que se presenta" sqref="D8 D47" xr:uid="{C5C8663B-16FB-4EC2-9B6B-FD011368ADA1}"/>
  </dataValidations>
  <printOptions horizontalCentered="1"/>
  <pageMargins left="0.70866141732283472" right="0.70866141732283472" top="0.74803149606299213" bottom="0.74803149606299213" header="0.31496062992125984" footer="0.31496062992125984"/>
  <pageSetup scale="94" fitToHeight="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4D88-F231-402A-88C9-1F5C098589F8}">
  <sheetPr>
    <tabColor rgb="FFFFC000"/>
    <pageSetUpPr fitToPage="1"/>
  </sheetPr>
  <dimension ref="A1:C24"/>
  <sheetViews>
    <sheetView showGridLines="0" workbookViewId="0">
      <selection activeCell="A57" sqref="A57"/>
    </sheetView>
  </sheetViews>
  <sheetFormatPr baseColWidth="10" defaultColWidth="13.33203125" defaultRowHeight="11.25" x14ac:dyDescent="0.2"/>
  <cols>
    <col min="1" max="1" width="3.83203125" style="345" customWidth="1"/>
    <col min="2" max="2" width="78.6640625" style="345" customWidth="1"/>
    <col min="3" max="3" width="29.1640625" style="345" customWidth="1"/>
    <col min="4" max="4" width="19.1640625" style="345" customWidth="1"/>
    <col min="5" max="16384" width="13.33203125" style="345"/>
  </cols>
  <sheetData>
    <row r="1" spans="1:3" s="330" customFormat="1" ht="11.25" customHeight="1" x14ac:dyDescent="0.2">
      <c r="A1" s="327" t="s">
        <v>184</v>
      </c>
      <c r="B1" s="328"/>
      <c r="C1" s="329"/>
    </row>
    <row r="2" spans="1:3" s="330" customFormat="1" ht="11.25" customHeight="1" x14ac:dyDescent="0.2">
      <c r="A2" s="331" t="s">
        <v>612</v>
      </c>
      <c r="B2" s="332"/>
      <c r="C2" s="333"/>
    </row>
    <row r="3" spans="1:3" s="330" customFormat="1" ht="11.25" customHeight="1" x14ac:dyDescent="0.2">
      <c r="A3" s="331" t="s">
        <v>189</v>
      </c>
      <c r="B3" s="334"/>
      <c r="C3" s="333"/>
    </row>
    <row r="4" spans="1:3" s="338" customFormat="1" ht="11.25" customHeight="1" x14ac:dyDescent="0.2">
      <c r="A4" s="335" t="s">
        <v>613</v>
      </c>
      <c r="B4" s="336"/>
      <c r="C4" s="337"/>
    </row>
    <row r="5" spans="1:3" s="338" customFormat="1" ht="11.25" customHeight="1" x14ac:dyDescent="0.2">
      <c r="A5" s="339"/>
      <c r="B5" s="340" t="s">
        <v>0</v>
      </c>
      <c r="C5" s="341">
        <v>2024</v>
      </c>
    </row>
    <row r="6" spans="1:3" s="344" customFormat="1" x14ac:dyDescent="0.2">
      <c r="A6" s="342" t="s">
        <v>614</v>
      </c>
      <c r="B6" s="342"/>
      <c r="C6" s="343">
        <v>3639398315</v>
      </c>
    </row>
    <row r="7" spans="1:3" ht="9.75" customHeight="1" x14ac:dyDescent="0.2">
      <c r="B7" s="346"/>
      <c r="C7" s="347"/>
    </row>
    <row r="8" spans="1:3" x14ac:dyDescent="0.2">
      <c r="A8" s="348" t="s">
        <v>615</v>
      </c>
      <c r="B8" s="348"/>
      <c r="C8" s="349">
        <f>SUM(C9:C14)</f>
        <v>0</v>
      </c>
    </row>
    <row r="9" spans="1:3" x14ac:dyDescent="0.2">
      <c r="A9" s="350" t="s">
        <v>616</v>
      </c>
      <c r="B9" s="351" t="s">
        <v>14</v>
      </c>
      <c r="C9" s="352">
        <v>0</v>
      </c>
    </row>
    <row r="10" spans="1:3" x14ac:dyDescent="0.2">
      <c r="A10" s="353" t="s">
        <v>617</v>
      </c>
      <c r="B10" s="354" t="s">
        <v>618</v>
      </c>
      <c r="C10" s="352">
        <v>0</v>
      </c>
    </row>
    <row r="11" spans="1:3" x14ac:dyDescent="0.2">
      <c r="A11" s="353" t="s">
        <v>619</v>
      </c>
      <c r="B11" s="354" t="s">
        <v>16</v>
      </c>
      <c r="C11" s="352">
        <v>0</v>
      </c>
    </row>
    <row r="12" spans="1:3" x14ac:dyDescent="0.2">
      <c r="A12" s="353" t="s">
        <v>620</v>
      </c>
      <c r="B12" s="354" t="s">
        <v>17</v>
      </c>
      <c r="C12" s="352">
        <v>0</v>
      </c>
    </row>
    <row r="13" spans="1:3" x14ac:dyDescent="0.2">
      <c r="A13" s="353" t="s">
        <v>621</v>
      </c>
      <c r="B13" s="354" t="s">
        <v>18</v>
      </c>
      <c r="C13" s="352">
        <v>0</v>
      </c>
    </row>
    <row r="14" spans="1:3" x14ac:dyDescent="0.2">
      <c r="A14" s="355" t="s">
        <v>622</v>
      </c>
      <c r="B14" s="356" t="s">
        <v>623</v>
      </c>
      <c r="C14" s="352">
        <v>0</v>
      </c>
    </row>
    <row r="15" spans="1:3" x14ac:dyDescent="0.2">
      <c r="A15" s="357"/>
      <c r="B15" s="358"/>
      <c r="C15" s="359"/>
    </row>
    <row r="16" spans="1:3" x14ac:dyDescent="0.2">
      <c r="A16" s="348" t="s">
        <v>624</v>
      </c>
      <c r="B16" s="346"/>
      <c r="C16" s="349">
        <f>SUM(C17:C19)</f>
        <v>34254523</v>
      </c>
    </row>
    <row r="17" spans="1:3" x14ac:dyDescent="0.2">
      <c r="A17" s="360">
        <v>3.1</v>
      </c>
      <c r="B17" s="354" t="s">
        <v>625</v>
      </c>
      <c r="C17" s="352">
        <v>0</v>
      </c>
    </row>
    <row r="18" spans="1:3" x14ac:dyDescent="0.2">
      <c r="A18" s="361">
        <v>3.2</v>
      </c>
      <c r="B18" s="354" t="s">
        <v>626</v>
      </c>
      <c r="C18" s="352">
        <v>0</v>
      </c>
    </row>
    <row r="19" spans="1:3" x14ac:dyDescent="0.2">
      <c r="A19" s="361">
        <v>3.3</v>
      </c>
      <c r="B19" s="356" t="s">
        <v>627</v>
      </c>
      <c r="C19" s="362">
        <v>34254523</v>
      </c>
    </row>
    <row r="20" spans="1:3" x14ac:dyDescent="0.2">
      <c r="B20" s="363"/>
      <c r="C20" s="364"/>
    </row>
    <row r="21" spans="1:3" x14ac:dyDescent="0.2">
      <c r="A21" s="365" t="s">
        <v>628</v>
      </c>
      <c r="B21" s="365"/>
      <c r="C21" s="343">
        <v>3605143792</v>
      </c>
    </row>
    <row r="23" spans="1:3" ht="25.5" customHeight="1" x14ac:dyDescent="0.2">
      <c r="A23" s="366" t="s">
        <v>54</v>
      </c>
      <c r="B23" s="366"/>
      <c r="C23" s="366"/>
    </row>
    <row r="24" spans="1:3" x14ac:dyDescent="0.2">
      <c r="C24" s="367"/>
    </row>
  </sheetData>
  <mergeCells count="5">
    <mergeCell ref="A1:C1"/>
    <mergeCell ref="A2:C2"/>
    <mergeCell ref="A3:C3"/>
    <mergeCell ref="A4:C4"/>
    <mergeCell ref="A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630C9-B008-41CD-B6F3-79D5404E619E}">
  <sheetPr>
    <tabColor rgb="FFFFC000"/>
    <pageSetUpPr fitToPage="1"/>
  </sheetPr>
  <dimension ref="A1:E42"/>
  <sheetViews>
    <sheetView showGridLines="0" topLeftCell="A22" workbookViewId="0">
      <selection activeCell="A57" sqref="A57"/>
    </sheetView>
  </sheetViews>
  <sheetFormatPr baseColWidth="10" defaultColWidth="13.33203125" defaultRowHeight="11.25" x14ac:dyDescent="0.2"/>
  <cols>
    <col min="1" max="1" width="4.33203125" style="345" customWidth="1"/>
    <col min="2" max="2" width="81.33203125" style="345" customWidth="1"/>
    <col min="3" max="3" width="24.83203125" style="345" customWidth="1"/>
    <col min="4" max="16384" width="13.33203125" style="345"/>
  </cols>
  <sheetData>
    <row r="1" spans="1:3" s="371" customFormat="1" ht="18.95" customHeight="1" x14ac:dyDescent="0.2">
      <c r="A1" s="368" t="s">
        <v>184</v>
      </c>
      <c r="B1" s="369"/>
      <c r="C1" s="370"/>
    </row>
    <row r="2" spans="1:3" s="371" customFormat="1" ht="18.95" customHeight="1" x14ac:dyDescent="0.2">
      <c r="A2" s="372" t="s">
        <v>629</v>
      </c>
      <c r="B2" s="373"/>
      <c r="C2" s="374"/>
    </row>
    <row r="3" spans="1:3" s="371" customFormat="1" ht="18.95" customHeight="1" x14ac:dyDescent="0.2">
      <c r="A3" s="372" t="s">
        <v>189</v>
      </c>
      <c r="B3" s="375"/>
      <c r="C3" s="374"/>
    </row>
    <row r="4" spans="1:3" s="357" customFormat="1" x14ac:dyDescent="0.2">
      <c r="A4" s="335" t="s">
        <v>613</v>
      </c>
      <c r="B4" s="336"/>
      <c r="C4" s="337"/>
    </row>
    <row r="5" spans="1:3" s="357" customFormat="1" x14ac:dyDescent="0.2">
      <c r="A5" s="339"/>
      <c r="B5" s="341" t="s">
        <v>0</v>
      </c>
      <c r="C5" s="376">
        <v>2024</v>
      </c>
    </row>
    <row r="6" spans="1:3" x14ac:dyDescent="0.2">
      <c r="A6" s="377" t="s">
        <v>630</v>
      </c>
      <c r="B6" s="342"/>
      <c r="C6" s="378">
        <v>2488629853</v>
      </c>
    </row>
    <row r="7" spans="1:3" x14ac:dyDescent="0.2">
      <c r="A7" s="379"/>
      <c r="B7" s="346"/>
      <c r="C7" s="380"/>
    </row>
    <row r="8" spans="1:3" x14ac:dyDescent="0.2">
      <c r="A8" s="348" t="s">
        <v>631</v>
      </c>
      <c r="B8" s="381"/>
      <c r="C8" s="349">
        <f>SUM(C9:C29)</f>
        <v>202336625.15000001</v>
      </c>
    </row>
    <row r="9" spans="1:3" x14ac:dyDescent="0.2">
      <c r="A9" s="382">
        <v>2.1</v>
      </c>
      <c r="B9" s="383" t="s">
        <v>331</v>
      </c>
      <c r="C9" s="384">
        <v>0</v>
      </c>
    </row>
    <row r="10" spans="1:3" x14ac:dyDescent="0.2">
      <c r="A10" s="382">
        <v>2.2000000000000002</v>
      </c>
      <c r="B10" s="383" t="s">
        <v>23</v>
      </c>
      <c r="C10" s="384">
        <v>0</v>
      </c>
    </row>
    <row r="11" spans="1:3" x14ac:dyDescent="0.2">
      <c r="A11" s="385">
        <v>2.2999999999999998</v>
      </c>
      <c r="B11" s="386" t="s">
        <v>471</v>
      </c>
      <c r="C11" s="384">
        <v>0</v>
      </c>
    </row>
    <row r="12" spans="1:3" x14ac:dyDescent="0.2">
      <c r="A12" s="385">
        <v>2.4</v>
      </c>
      <c r="B12" s="386" t="s">
        <v>472</v>
      </c>
      <c r="C12" s="384">
        <v>0</v>
      </c>
    </row>
    <row r="13" spans="1:3" x14ac:dyDescent="0.2">
      <c r="A13" s="385">
        <v>2.5</v>
      </c>
      <c r="B13" s="386" t="s">
        <v>473</v>
      </c>
      <c r="C13" s="384">
        <v>6886586</v>
      </c>
    </row>
    <row r="14" spans="1:3" x14ac:dyDescent="0.2">
      <c r="A14" s="385">
        <v>2.6</v>
      </c>
      <c r="B14" s="386" t="s">
        <v>474</v>
      </c>
      <c r="C14" s="384">
        <v>0</v>
      </c>
    </row>
    <row r="15" spans="1:3" x14ac:dyDescent="0.2">
      <c r="A15" s="385">
        <v>2.7</v>
      </c>
      <c r="B15" s="386" t="s">
        <v>475</v>
      </c>
      <c r="C15" s="384">
        <v>0</v>
      </c>
    </row>
    <row r="16" spans="1:3" x14ac:dyDescent="0.2">
      <c r="A16" s="385">
        <v>2.8</v>
      </c>
      <c r="B16" s="386" t="s">
        <v>476</v>
      </c>
      <c r="C16" s="384">
        <v>0</v>
      </c>
    </row>
    <row r="17" spans="1:5" x14ac:dyDescent="0.2">
      <c r="A17" s="385">
        <v>2.9</v>
      </c>
      <c r="B17" s="386" t="s">
        <v>478</v>
      </c>
      <c r="C17" s="384">
        <v>0</v>
      </c>
    </row>
    <row r="18" spans="1:5" x14ac:dyDescent="0.2">
      <c r="A18" s="385" t="s">
        <v>632</v>
      </c>
      <c r="B18" s="386" t="s">
        <v>633</v>
      </c>
      <c r="C18" s="384">
        <v>0</v>
      </c>
    </row>
    <row r="19" spans="1:5" x14ac:dyDescent="0.2">
      <c r="A19" s="385" t="s">
        <v>634</v>
      </c>
      <c r="B19" s="386" t="s">
        <v>86</v>
      </c>
      <c r="C19" s="384">
        <v>0</v>
      </c>
    </row>
    <row r="20" spans="1:5" x14ac:dyDescent="0.2">
      <c r="A20" s="385" t="s">
        <v>635</v>
      </c>
      <c r="B20" s="386" t="s">
        <v>636</v>
      </c>
      <c r="C20" s="384">
        <v>0</v>
      </c>
    </row>
    <row r="21" spans="1:5" x14ac:dyDescent="0.2">
      <c r="A21" s="385" t="s">
        <v>637</v>
      </c>
      <c r="B21" s="386" t="s">
        <v>638</v>
      </c>
      <c r="C21" s="384">
        <v>9992999.1500000004</v>
      </c>
    </row>
    <row r="22" spans="1:5" x14ac:dyDescent="0.2">
      <c r="A22" s="385" t="s">
        <v>639</v>
      </c>
      <c r="B22" s="386" t="s">
        <v>640</v>
      </c>
      <c r="C22" s="384">
        <v>0</v>
      </c>
    </row>
    <row r="23" spans="1:5" x14ac:dyDescent="0.2">
      <c r="A23" s="385" t="s">
        <v>641</v>
      </c>
      <c r="B23" s="386" t="s">
        <v>642</v>
      </c>
      <c r="C23" s="384">
        <v>0</v>
      </c>
    </row>
    <row r="24" spans="1:5" x14ac:dyDescent="0.2">
      <c r="A24" s="385" t="s">
        <v>643</v>
      </c>
      <c r="B24" s="386" t="s">
        <v>644</v>
      </c>
      <c r="C24" s="384">
        <v>0</v>
      </c>
    </row>
    <row r="25" spans="1:5" x14ac:dyDescent="0.2">
      <c r="A25" s="385" t="s">
        <v>645</v>
      </c>
      <c r="B25" s="386" t="s">
        <v>646</v>
      </c>
      <c r="C25" s="384">
        <v>0</v>
      </c>
    </row>
    <row r="26" spans="1:5" x14ac:dyDescent="0.2">
      <c r="A26" s="385" t="s">
        <v>647</v>
      </c>
      <c r="B26" s="386" t="s">
        <v>648</v>
      </c>
      <c r="C26" s="384">
        <v>0</v>
      </c>
    </row>
    <row r="27" spans="1:5" x14ac:dyDescent="0.2">
      <c r="A27" s="385" t="s">
        <v>649</v>
      </c>
      <c r="B27" s="386" t="s">
        <v>650</v>
      </c>
      <c r="C27" s="384">
        <v>0</v>
      </c>
    </row>
    <row r="28" spans="1:5" x14ac:dyDescent="0.2">
      <c r="A28" s="385" t="s">
        <v>651</v>
      </c>
      <c r="B28" s="386" t="s">
        <v>652</v>
      </c>
      <c r="C28" s="384">
        <v>0</v>
      </c>
    </row>
    <row r="29" spans="1:5" x14ac:dyDescent="0.2">
      <c r="A29" s="385" t="s">
        <v>653</v>
      </c>
      <c r="B29" s="383" t="s">
        <v>654</v>
      </c>
      <c r="C29" s="384">
        <v>185457040</v>
      </c>
      <c r="E29" s="387"/>
    </row>
    <row r="30" spans="1:5" x14ac:dyDescent="0.2">
      <c r="A30" s="388"/>
      <c r="B30" s="389"/>
      <c r="C30" s="390"/>
    </row>
    <row r="31" spans="1:5" x14ac:dyDescent="0.2">
      <c r="A31" s="391" t="s">
        <v>655</v>
      </c>
      <c r="B31" s="392"/>
      <c r="C31" s="393">
        <f>SUM(C32:C38)</f>
        <v>175531928.79999998</v>
      </c>
    </row>
    <row r="32" spans="1:5" x14ac:dyDescent="0.2">
      <c r="A32" s="385" t="s">
        <v>656</v>
      </c>
      <c r="B32" s="386" t="s">
        <v>46</v>
      </c>
      <c r="C32" s="384">
        <v>88094.92</v>
      </c>
    </row>
    <row r="33" spans="1:5" x14ac:dyDescent="0.2">
      <c r="A33" s="385" t="s">
        <v>657</v>
      </c>
      <c r="B33" s="386" t="s">
        <v>47</v>
      </c>
      <c r="C33" s="384">
        <v>0</v>
      </c>
    </row>
    <row r="34" spans="1:5" x14ac:dyDescent="0.2">
      <c r="A34" s="385" t="s">
        <v>658</v>
      </c>
      <c r="B34" s="386" t="s">
        <v>48</v>
      </c>
      <c r="C34" s="384">
        <v>175443833.88</v>
      </c>
    </row>
    <row r="35" spans="1:5" x14ac:dyDescent="0.2">
      <c r="A35" s="394" t="s">
        <v>659</v>
      </c>
      <c r="B35" s="395" t="s">
        <v>49</v>
      </c>
      <c r="C35" s="384">
        <v>0</v>
      </c>
    </row>
    <row r="36" spans="1:5" x14ac:dyDescent="0.2">
      <c r="A36" s="394" t="s">
        <v>660</v>
      </c>
      <c r="B36" s="395" t="s">
        <v>51</v>
      </c>
      <c r="C36" s="384">
        <v>0</v>
      </c>
    </row>
    <row r="37" spans="1:5" x14ac:dyDescent="0.2">
      <c r="A37" s="385" t="s">
        <v>661</v>
      </c>
      <c r="B37" s="386" t="s">
        <v>49</v>
      </c>
      <c r="C37" s="384">
        <v>0</v>
      </c>
    </row>
    <row r="38" spans="1:5" x14ac:dyDescent="0.2">
      <c r="A38" s="385" t="s">
        <v>662</v>
      </c>
      <c r="B38" s="383" t="s">
        <v>663</v>
      </c>
      <c r="C38" s="396">
        <v>0</v>
      </c>
    </row>
    <row r="39" spans="1:5" x14ac:dyDescent="0.2">
      <c r="A39" s="379"/>
      <c r="B39" s="397"/>
      <c r="C39" s="398"/>
    </row>
    <row r="40" spans="1:5" x14ac:dyDescent="0.2">
      <c r="A40" s="399" t="s">
        <v>664</v>
      </c>
      <c r="B40" s="342"/>
      <c r="C40" s="343">
        <f>+C6-C8+C31</f>
        <v>2461825156.6500001</v>
      </c>
      <c r="D40" s="344"/>
      <c r="E40" s="367"/>
    </row>
    <row r="41" spans="1:5" ht="5.25" customHeight="1" x14ac:dyDescent="0.2">
      <c r="D41" s="400"/>
    </row>
    <row r="42" spans="1:5" ht="20.25" customHeight="1" x14ac:dyDescent="0.2">
      <c r="A42" s="401" t="s">
        <v>54</v>
      </c>
      <c r="B42" s="401"/>
      <c r="C42" s="401"/>
      <c r="D42" s="402"/>
      <c r="E42" s="402"/>
    </row>
  </sheetData>
  <mergeCells count="5">
    <mergeCell ref="A1:C1"/>
    <mergeCell ref="A2:C2"/>
    <mergeCell ref="A3:C3"/>
    <mergeCell ref="A4:C4"/>
    <mergeCell ref="A42:C4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3EDF3-3D6F-45FE-B0B6-37F2E96CF858}">
  <sheetPr>
    <tabColor rgb="FFFFC000"/>
    <pageSetUpPr fitToPage="1"/>
  </sheetPr>
  <dimension ref="A1:J60"/>
  <sheetViews>
    <sheetView showGridLines="0" workbookViewId="0">
      <selection activeCell="A57" sqref="A57"/>
    </sheetView>
  </sheetViews>
  <sheetFormatPr baseColWidth="10" defaultColWidth="10.6640625" defaultRowHeight="11.25" x14ac:dyDescent="0.2"/>
  <cols>
    <col min="1" max="1" width="11.6640625" style="308" customWidth="1"/>
    <col min="2" max="2" width="80" style="308" bestFit="1" customWidth="1"/>
    <col min="3" max="3" width="20.33203125" style="308" bestFit="1" customWidth="1"/>
    <col min="4" max="5" width="27.6640625" style="308" bestFit="1" customWidth="1"/>
    <col min="6" max="6" width="19.33203125" style="308" customWidth="1"/>
    <col min="7" max="7" width="20" style="308" bestFit="1" customWidth="1"/>
    <col min="8" max="8" width="11.1640625" style="308" customWidth="1"/>
    <col min="9" max="9" width="12.83203125" style="308" bestFit="1" customWidth="1"/>
    <col min="10" max="10" width="16.5" style="308" bestFit="1" customWidth="1"/>
    <col min="11" max="16384" width="10.6640625" style="308"/>
  </cols>
  <sheetData>
    <row r="1" spans="1:10" ht="11.25" customHeight="1" x14ac:dyDescent="0.2">
      <c r="A1" s="305" t="s">
        <v>184</v>
      </c>
      <c r="B1" s="403"/>
      <c r="C1" s="403"/>
      <c r="D1" s="403"/>
      <c r="E1" s="403"/>
      <c r="F1" s="403"/>
      <c r="G1" s="306" t="s">
        <v>251</v>
      </c>
      <c r="H1" s="307">
        <v>2024</v>
      </c>
    </row>
    <row r="2" spans="1:10" ht="11.25" customHeight="1" x14ac:dyDescent="0.2">
      <c r="A2" s="305" t="s">
        <v>665</v>
      </c>
      <c r="B2" s="403"/>
      <c r="C2" s="403"/>
      <c r="D2" s="403"/>
      <c r="E2" s="403"/>
      <c r="F2" s="403"/>
      <c r="G2" s="306" t="s">
        <v>253</v>
      </c>
      <c r="H2" s="307" t="s">
        <v>188</v>
      </c>
    </row>
    <row r="3" spans="1:10" ht="11.25" customHeight="1" x14ac:dyDescent="0.2">
      <c r="A3" s="404" t="s">
        <v>189</v>
      </c>
      <c r="B3" s="405"/>
      <c r="C3" s="405"/>
      <c r="D3" s="405"/>
      <c r="E3" s="405"/>
      <c r="F3" s="405"/>
      <c r="G3" s="306"/>
      <c r="H3" s="307"/>
    </row>
    <row r="4" spans="1:10" ht="11.25" customHeight="1" x14ac:dyDescent="0.2">
      <c r="A4" s="404" t="s">
        <v>191</v>
      </c>
      <c r="B4" s="405"/>
      <c r="C4" s="405"/>
      <c r="D4" s="405"/>
      <c r="E4" s="405"/>
      <c r="F4" s="405"/>
      <c r="G4" s="306" t="s">
        <v>255</v>
      </c>
      <c r="H4" s="307">
        <v>1</v>
      </c>
    </row>
    <row r="5" spans="1:10" x14ac:dyDescent="0.2">
      <c r="A5" s="310" t="s">
        <v>256</v>
      </c>
      <c r="B5" s="311"/>
      <c r="C5" s="311"/>
      <c r="D5" s="311"/>
      <c r="E5" s="311"/>
      <c r="F5" s="311"/>
      <c r="G5" s="311"/>
      <c r="H5" s="311"/>
    </row>
    <row r="6" spans="1:10" ht="9.75" customHeight="1" x14ac:dyDescent="0.2"/>
    <row r="7" spans="1:10" ht="9.75" customHeight="1" x14ac:dyDescent="0.2"/>
    <row r="8" spans="1:10" ht="9.75" customHeight="1" x14ac:dyDescent="0.2">
      <c r="A8" s="312" t="s">
        <v>258</v>
      </c>
      <c r="B8" s="312" t="s">
        <v>0</v>
      </c>
      <c r="C8" s="312" t="s">
        <v>151</v>
      </c>
      <c r="D8" s="312" t="s">
        <v>666</v>
      </c>
      <c r="E8" s="312" t="s">
        <v>667</v>
      </c>
      <c r="F8" s="312" t="s">
        <v>154</v>
      </c>
      <c r="G8" s="312" t="s">
        <v>668</v>
      </c>
      <c r="H8" s="312" t="s">
        <v>669</v>
      </c>
      <c r="I8" s="312" t="s">
        <v>670</v>
      </c>
      <c r="J8" s="312" t="s">
        <v>671</v>
      </c>
    </row>
    <row r="9" spans="1:10" s="406" customFormat="1" ht="9.75" customHeight="1" x14ac:dyDescent="0.2">
      <c r="A9" s="317">
        <v>7000</v>
      </c>
      <c r="B9" s="318" t="s">
        <v>672</v>
      </c>
      <c r="C9" s="320"/>
      <c r="D9" s="320"/>
      <c r="E9" s="320"/>
      <c r="F9" s="320"/>
      <c r="G9" s="320"/>
      <c r="H9" s="320"/>
      <c r="I9" s="320"/>
      <c r="J9" s="320"/>
    </row>
    <row r="10" spans="1:10" x14ac:dyDescent="0.2">
      <c r="A10" s="276">
        <v>7110</v>
      </c>
      <c r="B10" s="324" t="s">
        <v>668</v>
      </c>
      <c r="C10" s="302">
        <v>0</v>
      </c>
      <c r="D10" s="302">
        <v>0</v>
      </c>
      <c r="E10" s="302">
        <v>0</v>
      </c>
      <c r="F10" s="302">
        <v>0</v>
      </c>
      <c r="G10" s="276"/>
      <c r="H10" s="276"/>
      <c r="I10" s="276"/>
      <c r="J10" s="276"/>
    </row>
    <row r="11" spans="1:10" x14ac:dyDescent="0.2">
      <c r="A11" s="276">
        <v>7120</v>
      </c>
      <c r="B11" s="324" t="s">
        <v>673</v>
      </c>
      <c r="C11" s="302">
        <v>0</v>
      </c>
      <c r="D11" s="302">
        <v>0</v>
      </c>
      <c r="E11" s="302">
        <v>0</v>
      </c>
      <c r="F11" s="302">
        <v>0</v>
      </c>
      <c r="G11" s="276"/>
      <c r="H11" s="276"/>
      <c r="I11" s="276"/>
      <c r="J11" s="276"/>
    </row>
    <row r="12" spans="1:10" x14ac:dyDescent="0.2">
      <c r="A12" s="276">
        <v>7130</v>
      </c>
      <c r="B12" s="324" t="s">
        <v>674</v>
      </c>
      <c r="C12" s="302">
        <v>0</v>
      </c>
      <c r="D12" s="302">
        <v>0</v>
      </c>
      <c r="E12" s="302">
        <v>0</v>
      </c>
      <c r="F12" s="302">
        <v>0</v>
      </c>
      <c r="G12" s="276"/>
      <c r="H12" s="276"/>
      <c r="I12" s="276"/>
      <c r="J12" s="276"/>
    </row>
    <row r="13" spans="1:10" x14ac:dyDescent="0.2">
      <c r="A13" s="276">
        <v>7140</v>
      </c>
      <c r="B13" s="324" t="s">
        <v>675</v>
      </c>
      <c r="C13" s="302">
        <v>0</v>
      </c>
      <c r="D13" s="302">
        <v>0</v>
      </c>
      <c r="E13" s="302">
        <v>0</v>
      </c>
      <c r="F13" s="302">
        <v>0</v>
      </c>
      <c r="G13" s="276"/>
      <c r="H13" s="276"/>
      <c r="I13" s="276"/>
      <c r="J13" s="276"/>
    </row>
    <row r="14" spans="1:10" x14ac:dyDescent="0.2">
      <c r="A14" s="276">
        <v>7150</v>
      </c>
      <c r="B14" s="324" t="s">
        <v>676</v>
      </c>
      <c r="C14" s="302">
        <v>0</v>
      </c>
      <c r="D14" s="302">
        <v>0</v>
      </c>
      <c r="E14" s="302">
        <v>0</v>
      </c>
      <c r="F14" s="302">
        <v>0</v>
      </c>
      <c r="G14" s="276"/>
      <c r="H14" s="276"/>
      <c r="I14" s="276"/>
      <c r="J14" s="276"/>
    </row>
    <row r="15" spans="1:10" x14ac:dyDescent="0.2">
      <c r="A15" s="276">
        <v>7160</v>
      </c>
      <c r="B15" s="324" t="s">
        <v>677</v>
      </c>
      <c r="C15" s="302">
        <v>0</v>
      </c>
      <c r="D15" s="302">
        <v>0</v>
      </c>
      <c r="E15" s="302">
        <v>0</v>
      </c>
      <c r="F15" s="302">
        <v>0</v>
      </c>
      <c r="G15" s="276"/>
      <c r="H15" s="276"/>
      <c r="I15" s="276"/>
      <c r="J15" s="276"/>
    </row>
    <row r="16" spans="1:10" x14ac:dyDescent="0.2">
      <c r="A16" s="276">
        <v>7210</v>
      </c>
      <c r="B16" s="324" t="s">
        <v>678</v>
      </c>
      <c r="C16" s="302">
        <v>0</v>
      </c>
      <c r="D16" s="302">
        <v>0</v>
      </c>
      <c r="E16" s="302">
        <v>0</v>
      </c>
      <c r="F16" s="302">
        <v>0</v>
      </c>
      <c r="G16" s="276"/>
      <c r="H16" s="276"/>
      <c r="I16" s="276"/>
      <c r="J16" s="276"/>
    </row>
    <row r="17" spans="1:10" x14ac:dyDescent="0.2">
      <c r="A17" s="276">
        <v>7220</v>
      </c>
      <c r="B17" s="324" t="s">
        <v>679</v>
      </c>
      <c r="C17" s="302">
        <v>0</v>
      </c>
      <c r="D17" s="302">
        <v>0</v>
      </c>
      <c r="E17" s="302">
        <v>0</v>
      </c>
      <c r="F17" s="302">
        <v>0</v>
      </c>
      <c r="G17" s="276"/>
      <c r="H17" s="276"/>
      <c r="I17" s="276"/>
      <c r="J17" s="276"/>
    </row>
    <row r="18" spans="1:10" x14ac:dyDescent="0.2">
      <c r="A18" s="276">
        <v>7230</v>
      </c>
      <c r="B18" s="324" t="s">
        <v>680</v>
      </c>
      <c r="C18" s="302">
        <v>0</v>
      </c>
      <c r="D18" s="302">
        <v>0</v>
      </c>
      <c r="E18" s="302">
        <v>0</v>
      </c>
      <c r="F18" s="302">
        <v>0</v>
      </c>
      <c r="G18" s="276"/>
      <c r="H18" s="276"/>
      <c r="I18" s="276"/>
      <c r="J18" s="276"/>
    </row>
    <row r="19" spans="1:10" x14ac:dyDescent="0.2">
      <c r="A19" s="276">
        <v>7240</v>
      </c>
      <c r="B19" s="324" t="s">
        <v>681</v>
      </c>
      <c r="C19" s="302">
        <v>0</v>
      </c>
      <c r="D19" s="302">
        <v>0</v>
      </c>
      <c r="E19" s="302">
        <v>0</v>
      </c>
      <c r="F19" s="302">
        <v>0</v>
      </c>
      <c r="G19" s="276"/>
      <c r="H19" s="276"/>
      <c r="I19" s="276"/>
      <c r="J19" s="276"/>
    </row>
    <row r="20" spans="1:10" x14ac:dyDescent="0.2">
      <c r="A20" s="276">
        <v>7250</v>
      </c>
      <c r="B20" s="324" t="s">
        <v>682</v>
      </c>
      <c r="C20" s="302">
        <v>0</v>
      </c>
      <c r="D20" s="302">
        <v>0</v>
      </c>
      <c r="E20" s="302">
        <v>0</v>
      </c>
      <c r="F20" s="302">
        <v>0</v>
      </c>
      <c r="G20" s="276"/>
      <c r="H20" s="276"/>
      <c r="I20" s="276"/>
      <c r="J20" s="276"/>
    </row>
    <row r="21" spans="1:10" x14ac:dyDescent="0.2">
      <c r="A21" s="276">
        <v>7260</v>
      </c>
      <c r="B21" s="324" t="s">
        <v>683</v>
      </c>
      <c r="C21" s="302">
        <v>0</v>
      </c>
      <c r="D21" s="302">
        <v>0</v>
      </c>
      <c r="E21" s="302">
        <v>0</v>
      </c>
      <c r="F21" s="302">
        <v>0</v>
      </c>
      <c r="G21" s="276"/>
      <c r="H21" s="276"/>
      <c r="I21" s="276"/>
      <c r="J21" s="276"/>
    </row>
    <row r="22" spans="1:10" x14ac:dyDescent="0.2">
      <c r="A22" s="276">
        <v>7310</v>
      </c>
      <c r="B22" s="324" t="s">
        <v>684</v>
      </c>
      <c r="C22" s="302">
        <v>0</v>
      </c>
      <c r="D22" s="302">
        <v>0</v>
      </c>
      <c r="E22" s="302">
        <v>0</v>
      </c>
      <c r="F22" s="302">
        <v>0</v>
      </c>
      <c r="G22" s="276"/>
      <c r="H22" s="276"/>
      <c r="I22" s="276"/>
      <c r="J22" s="276"/>
    </row>
    <row r="23" spans="1:10" x14ac:dyDescent="0.2">
      <c r="A23" s="276">
        <v>7320</v>
      </c>
      <c r="B23" s="324" t="s">
        <v>685</v>
      </c>
      <c r="C23" s="302">
        <v>0</v>
      </c>
      <c r="D23" s="302">
        <v>0</v>
      </c>
      <c r="E23" s="302">
        <v>0</v>
      </c>
      <c r="F23" s="302">
        <v>0</v>
      </c>
      <c r="G23" s="276"/>
      <c r="H23" s="276"/>
      <c r="I23" s="276"/>
      <c r="J23" s="276"/>
    </row>
    <row r="24" spans="1:10" x14ac:dyDescent="0.2">
      <c r="A24" s="276">
        <v>7330</v>
      </c>
      <c r="B24" s="324" t="s">
        <v>686</v>
      </c>
      <c r="C24" s="302">
        <v>0</v>
      </c>
      <c r="D24" s="302">
        <v>0</v>
      </c>
      <c r="E24" s="302">
        <v>0</v>
      </c>
      <c r="F24" s="302">
        <v>0</v>
      </c>
      <c r="G24" s="276"/>
      <c r="H24" s="276"/>
      <c r="I24" s="276"/>
      <c r="J24" s="276"/>
    </row>
    <row r="25" spans="1:10" x14ac:dyDescent="0.2">
      <c r="A25" s="276">
        <v>7340</v>
      </c>
      <c r="B25" s="324" t="s">
        <v>687</v>
      </c>
      <c r="C25" s="302">
        <v>0</v>
      </c>
      <c r="D25" s="302">
        <v>0</v>
      </c>
      <c r="E25" s="302">
        <v>0</v>
      </c>
      <c r="F25" s="302">
        <v>0</v>
      </c>
      <c r="G25" s="276"/>
      <c r="H25" s="276"/>
      <c r="I25" s="276"/>
      <c r="J25" s="276"/>
    </row>
    <row r="26" spans="1:10" x14ac:dyDescent="0.2">
      <c r="A26" s="276">
        <v>7350</v>
      </c>
      <c r="B26" s="324" t="s">
        <v>688</v>
      </c>
      <c r="C26" s="302">
        <v>0</v>
      </c>
      <c r="D26" s="302">
        <v>0</v>
      </c>
      <c r="E26" s="302">
        <v>0</v>
      </c>
      <c r="F26" s="302">
        <v>0</v>
      </c>
      <c r="G26" s="276"/>
      <c r="H26" s="276"/>
      <c r="I26" s="276"/>
      <c r="J26" s="276"/>
    </row>
    <row r="27" spans="1:10" x14ac:dyDescent="0.2">
      <c r="A27" s="276">
        <v>7360</v>
      </c>
      <c r="B27" s="324" t="s">
        <v>689</v>
      </c>
      <c r="C27" s="302">
        <v>0</v>
      </c>
      <c r="D27" s="302">
        <v>0</v>
      </c>
      <c r="E27" s="302">
        <v>0</v>
      </c>
      <c r="F27" s="302">
        <v>0</v>
      </c>
      <c r="G27" s="276"/>
      <c r="H27" s="276"/>
      <c r="I27" s="276"/>
      <c r="J27" s="276"/>
    </row>
    <row r="28" spans="1:10" x14ac:dyDescent="0.2">
      <c r="A28" s="276">
        <v>7410</v>
      </c>
      <c r="B28" s="324" t="s">
        <v>690</v>
      </c>
      <c r="C28" s="302">
        <v>0</v>
      </c>
      <c r="D28" s="302">
        <v>0</v>
      </c>
      <c r="E28" s="302">
        <v>0</v>
      </c>
      <c r="F28" s="302">
        <v>0</v>
      </c>
      <c r="G28" s="276"/>
      <c r="H28" s="276"/>
      <c r="I28" s="276"/>
      <c r="J28" s="276"/>
    </row>
    <row r="29" spans="1:10" x14ac:dyDescent="0.2">
      <c r="A29" s="276">
        <v>7420</v>
      </c>
      <c r="B29" s="324" t="s">
        <v>691</v>
      </c>
      <c r="C29" s="302">
        <v>0</v>
      </c>
      <c r="D29" s="302">
        <v>0</v>
      </c>
      <c r="E29" s="302">
        <v>0</v>
      </c>
      <c r="F29" s="302">
        <v>0</v>
      </c>
      <c r="G29" s="276"/>
      <c r="H29" s="276"/>
      <c r="I29" s="276"/>
      <c r="J29" s="276"/>
    </row>
    <row r="30" spans="1:10" x14ac:dyDescent="0.2">
      <c r="A30" s="276">
        <v>7510</v>
      </c>
      <c r="B30" s="324" t="s">
        <v>692</v>
      </c>
      <c r="C30" s="302">
        <v>0</v>
      </c>
      <c r="D30" s="302">
        <v>0</v>
      </c>
      <c r="E30" s="302">
        <v>0</v>
      </c>
      <c r="F30" s="302">
        <v>0</v>
      </c>
      <c r="G30" s="276"/>
      <c r="H30" s="276"/>
      <c r="I30" s="276"/>
      <c r="J30" s="276"/>
    </row>
    <row r="31" spans="1:10" x14ac:dyDescent="0.2">
      <c r="A31" s="276">
        <v>7520</v>
      </c>
      <c r="B31" s="324" t="s">
        <v>693</v>
      </c>
      <c r="C31" s="302">
        <v>0</v>
      </c>
      <c r="D31" s="302">
        <v>0</v>
      </c>
      <c r="E31" s="302">
        <v>0</v>
      </c>
      <c r="F31" s="302">
        <v>0</v>
      </c>
      <c r="G31" s="276"/>
      <c r="H31" s="276"/>
      <c r="I31" s="276"/>
      <c r="J31" s="276"/>
    </row>
    <row r="32" spans="1:10" x14ac:dyDescent="0.2">
      <c r="A32" s="276">
        <v>7610</v>
      </c>
      <c r="B32" s="324" t="s">
        <v>694</v>
      </c>
      <c r="C32" s="302">
        <v>0</v>
      </c>
      <c r="D32" s="302">
        <v>0</v>
      </c>
      <c r="E32" s="302">
        <v>0</v>
      </c>
      <c r="F32" s="302">
        <v>0</v>
      </c>
      <c r="G32" s="276"/>
      <c r="H32" s="276"/>
      <c r="I32" s="276"/>
      <c r="J32" s="276"/>
    </row>
    <row r="33" spans="1:10" x14ac:dyDescent="0.2">
      <c r="A33" s="276">
        <v>7620</v>
      </c>
      <c r="B33" s="324" t="s">
        <v>695</v>
      </c>
      <c r="C33" s="302">
        <v>0</v>
      </c>
      <c r="D33" s="302">
        <v>0</v>
      </c>
      <c r="E33" s="302">
        <v>0</v>
      </c>
      <c r="F33" s="302">
        <v>0</v>
      </c>
      <c r="G33" s="276"/>
      <c r="H33" s="276"/>
      <c r="I33" s="276"/>
      <c r="J33" s="276"/>
    </row>
    <row r="34" spans="1:10" x14ac:dyDescent="0.2">
      <c r="A34" s="276">
        <v>7630</v>
      </c>
      <c r="B34" s="324" t="s">
        <v>696</v>
      </c>
      <c r="C34" s="302">
        <v>0</v>
      </c>
      <c r="D34" s="302">
        <v>0</v>
      </c>
      <c r="E34" s="302">
        <v>0</v>
      </c>
      <c r="F34" s="302">
        <v>0</v>
      </c>
      <c r="G34" s="276"/>
      <c r="H34" s="276"/>
      <c r="I34" s="276"/>
      <c r="J34" s="276"/>
    </row>
    <row r="35" spans="1:10" x14ac:dyDescent="0.2">
      <c r="A35" s="276">
        <v>7640</v>
      </c>
      <c r="B35" s="324" t="s">
        <v>697</v>
      </c>
      <c r="C35" s="302">
        <v>0</v>
      </c>
      <c r="D35" s="302">
        <v>0</v>
      </c>
      <c r="E35" s="302">
        <v>0</v>
      </c>
      <c r="F35" s="302">
        <v>0</v>
      </c>
      <c r="G35" s="276"/>
      <c r="H35" s="276"/>
      <c r="I35" s="276"/>
      <c r="J35" s="276"/>
    </row>
    <row r="36" spans="1:10" ht="11.25" customHeight="1" x14ac:dyDescent="0.2">
      <c r="A36" s="276"/>
      <c r="B36" s="276"/>
      <c r="C36" s="302"/>
      <c r="D36" s="302"/>
      <c r="E36" s="302"/>
      <c r="F36" s="302"/>
      <c r="G36" s="276"/>
      <c r="H36" s="276"/>
      <c r="I36" s="276"/>
      <c r="J36" s="276"/>
    </row>
    <row r="37" spans="1:10" ht="11.25" customHeight="1" x14ac:dyDescent="0.2">
      <c r="A37" s="317">
        <v>8000</v>
      </c>
      <c r="B37" s="318" t="s">
        <v>698</v>
      </c>
      <c r="C37" s="320"/>
      <c r="D37" s="320"/>
      <c r="E37" s="320"/>
      <c r="F37" s="320"/>
      <c r="G37" s="320"/>
      <c r="H37" s="320"/>
      <c r="I37" s="320"/>
      <c r="J37" s="320"/>
    </row>
    <row r="38" spans="1:10" ht="11.25" customHeight="1" thickBot="1" x14ac:dyDescent="0.25">
      <c r="A38" s="276"/>
      <c r="B38" s="276"/>
      <c r="C38" s="276"/>
      <c r="D38" s="276"/>
      <c r="E38" s="276"/>
      <c r="F38" s="276"/>
      <c r="G38" s="276"/>
      <c r="H38" s="276"/>
      <c r="I38" s="276"/>
      <c r="J38" s="276"/>
    </row>
    <row r="39" spans="1:10" ht="11.25" customHeight="1" x14ac:dyDescent="0.25">
      <c r="A39" s="276"/>
      <c r="B39" s="407" t="s">
        <v>699</v>
      </c>
      <c r="C39" s="408"/>
      <c r="D39" s="276"/>
      <c r="E39" s="276"/>
      <c r="F39" s="276"/>
      <c r="G39" s="276"/>
      <c r="H39" s="276"/>
      <c r="I39" s="276"/>
      <c r="J39" s="276"/>
    </row>
    <row r="40" spans="1:10" s="406" customFormat="1" ht="12" x14ac:dyDescent="0.2">
      <c r="A40" s="276"/>
      <c r="B40" s="409" t="s">
        <v>0</v>
      </c>
      <c r="C40" s="410">
        <v>2024</v>
      </c>
      <c r="D40" s="276"/>
      <c r="E40" s="276"/>
      <c r="F40" s="276"/>
      <c r="G40" s="276"/>
      <c r="H40" s="276"/>
      <c r="I40" s="276"/>
      <c r="J40" s="276"/>
    </row>
    <row r="41" spans="1:10" x14ac:dyDescent="0.2">
      <c r="A41" s="276">
        <v>8110</v>
      </c>
      <c r="B41" s="411" t="s">
        <v>700</v>
      </c>
      <c r="C41" s="412">
        <v>17465536211.610001</v>
      </c>
      <c r="D41" s="276"/>
      <c r="E41" s="276"/>
      <c r="F41" s="276"/>
      <c r="G41" s="276"/>
      <c r="H41" s="276"/>
      <c r="I41" s="276"/>
      <c r="J41" s="276"/>
    </row>
    <row r="42" spans="1:10" x14ac:dyDescent="0.2">
      <c r="A42" s="276">
        <v>8120</v>
      </c>
      <c r="B42" s="411" t="s">
        <v>701</v>
      </c>
      <c r="C42" s="412">
        <v>-14558433220.700001</v>
      </c>
      <c r="D42" s="276"/>
      <c r="E42" s="276"/>
      <c r="F42" s="276"/>
      <c r="G42" s="276"/>
      <c r="H42" s="276"/>
      <c r="I42" s="276"/>
      <c r="J42" s="276"/>
    </row>
    <row r="43" spans="1:10" x14ac:dyDescent="0.2">
      <c r="A43" s="276">
        <v>8130</v>
      </c>
      <c r="B43" s="411" t="s">
        <v>702</v>
      </c>
      <c r="C43" s="412">
        <v>732295323.87</v>
      </c>
      <c r="D43" s="276"/>
      <c r="E43" s="276"/>
      <c r="F43" s="276"/>
      <c r="G43" s="276"/>
      <c r="H43" s="276"/>
      <c r="I43" s="276"/>
      <c r="J43" s="276"/>
    </row>
    <row r="44" spans="1:10" x14ac:dyDescent="0.2">
      <c r="A44" s="276">
        <v>8140</v>
      </c>
      <c r="B44" s="411" t="s">
        <v>703</v>
      </c>
      <c r="C44" s="412">
        <v>0</v>
      </c>
      <c r="D44" s="276"/>
      <c r="E44" s="276"/>
      <c r="F44" s="276"/>
      <c r="G44" s="276"/>
      <c r="H44" s="276"/>
      <c r="I44" s="276"/>
      <c r="J44" s="276"/>
    </row>
    <row r="45" spans="1:10" ht="12" thickBot="1" x14ac:dyDescent="0.25">
      <c r="A45" s="276">
        <v>8150</v>
      </c>
      <c r="B45" s="413" t="s">
        <v>704</v>
      </c>
      <c r="C45" s="414">
        <v>-3639398314.7800002</v>
      </c>
      <c r="D45" s="276"/>
      <c r="E45" s="276"/>
      <c r="F45" s="276"/>
      <c r="G45" s="276"/>
      <c r="H45" s="276"/>
      <c r="I45" s="276"/>
      <c r="J45" s="276"/>
    </row>
    <row r="46" spans="1:10" x14ac:dyDescent="0.2">
      <c r="A46" s="276"/>
      <c r="B46" s="276"/>
      <c r="C46" s="276"/>
      <c r="D46" s="276"/>
      <c r="E46" s="276"/>
      <c r="F46" s="276"/>
      <c r="G46" s="276"/>
      <c r="H46" s="276"/>
      <c r="I46" s="276"/>
      <c r="J46" s="276"/>
    </row>
    <row r="47" spans="1:10" ht="12" thickBot="1" x14ac:dyDescent="0.25">
      <c r="A47" s="276"/>
      <c r="B47" s="276"/>
      <c r="C47" s="276"/>
      <c r="D47" s="276"/>
      <c r="E47" s="276"/>
      <c r="F47" s="276"/>
      <c r="G47" s="276"/>
      <c r="H47" s="276"/>
      <c r="I47" s="276"/>
      <c r="J47" s="276"/>
    </row>
    <row r="48" spans="1:10" ht="15" x14ac:dyDescent="0.25">
      <c r="A48" s="276"/>
      <c r="B48" s="407" t="s">
        <v>705</v>
      </c>
      <c r="C48" s="408"/>
      <c r="D48" s="276"/>
      <c r="E48" s="276"/>
      <c r="F48" s="276"/>
      <c r="G48" s="276"/>
      <c r="H48" s="276"/>
      <c r="I48" s="276"/>
      <c r="J48" s="276"/>
    </row>
    <row r="49" spans="1:10" ht="12" x14ac:dyDescent="0.2">
      <c r="A49" s="276"/>
      <c r="B49" s="409" t="s">
        <v>0</v>
      </c>
      <c r="C49" s="410">
        <v>2024</v>
      </c>
      <c r="D49"/>
      <c r="E49"/>
      <c r="F49"/>
      <c r="G49"/>
      <c r="H49"/>
      <c r="I49"/>
      <c r="J49"/>
    </row>
    <row r="50" spans="1:10" x14ac:dyDescent="0.2">
      <c r="A50" s="276">
        <v>8210</v>
      </c>
      <c r="B50" s="411" t="s">
        <v>706</v>
      </c>
      <c r="C50" s="415">
        <v>-17465536211.610001</v>
      </c>
      <c r="D50"/>
      <c r="E50"/>
      <c r="F50"/>
      <c r="G50"/>
      <c r="H50"/>
      <c r="I50"/>
      <c r="J50"/>
    </row>
    <row r="51" spans="1:10" x14ac:dyDescent="0.2">
      <c r="A51" s="276">
        <v>8220</v>
      </c>
      <c r="B51" s="411" t="s">
        <v>707</v>
      </c>
      <c r="C51" s="415">
        <v>13909229414.27</v>
      </c>
      <c r="D51"/>
      <c r="E51"/>
      <c r="F51"/>
      <c r="G51"/>
      <c r="H51"/>
      <c r="I51"/>
      <c r="J51"/>
    </row>
    <row r="52" spans="1:10" x14ac:dyDescent="0.2">
      <c r="A52" s="276">
        <v>8230</v>
      </c>
      <c r="B52" s="411" t="s">
        <v>708</v>
      </c>
      <c r="C52" s="415">
        <v>-732295323.87</v>
      </c>
      <c r="D52"/>
      <c r="E52"/>
      <c r="F52"/>
      <c r="G52"/>
      <c r="H52"/>
      <c r="I52"/>
      <c r="J52"/>
    </row>
    <row r="53" spans="1:10" x14ac:dyDescent="0.2">
      <c r="A53" s="276">
        <v>8240</v>
      </c>
      <c r="B53" s="411" t="s">
        <v>709</v>
      </c>
      <c r="C53" s="415">
        <v>1799972268.1300001</v>
      </c>
      <c r="D53"/>
      <c r="E53"/>
      <c r="F53"/>
      <c r="G53"/>
      <c r="H53"/>
      <c r="I53"/>
      <c r="J53"/>
    </row>
    <row r="54" spans="1:10" x14ac:dyDescent="0.2">
      <c r="A54" s="276">
        <v>8250</v>
      </c>
      <c r="B54" s="411" t="s">
        <v>710</v>
      </c>
      <c r="C54" s="415">
        <v>0</v>
      </c>
      <c r="D54"/>
      <c r="E54"/>
      <c r="F54"/>
      <c r="G54"/>
      <c r="H54"/>
      <c r="I54"/>
      <c r="J54"/>
    </row>
    <row r="55" spans="1:10" x14ac:dyDescent="0.2">
      <c r="A55" s="276">
        <v>8260</v>
      </c>
      <c r="B55" s="411" t="s">
        <v>711</v>
      </c>
      <c r="C55" s="415">
        <v>0</v>
      </c>
      <c r="D55"/>
      <c r="E55"/>
      <c r="F55"/>
      <c r="G55"/>
      <c r="H55"/>
      <c r="I55"/>
      <c r="J55"/>
    </row>
    <row r="56" spans="1:10" ht="12" thickBot="1" x14ac:dyDescent="0.25">
      <c r="A56" s="276">
        <v>8270</v>
      </c>
      <c r="B56" s="413" t="s">
        <v>712</v>
      </c>
      <c r="C56" s="416">
        <v>2488629853.0799999</v>
      </c>
      <c r="D56"/>
      <c r="E56"/>
      <c r="F56"/>
      <c r="G56"/>
      <c r="H56"/>
      <c r="I56"/>
      <c r="J56"/>
    </row>
    <row r="57" spans="1:10" x14ac:dyDescent="0.2">
      <c r="A57" s="276"/>
      <c r="B57" s="276"/>
      <c r="C57" s="276"/>
      <c r="D57"/>
      <c r="E57"/>
      <c r="F57"/>
      <c r="G57"/>
      <c r="H57"/>
      <c r="I57"/>
      <c r="J57"/>
    </row>
    <row r="58" spans="1:10" x14ac:dyDescent="0.2">
      <c r="A58" s="276"/>
      <c r="B58" s="276" t="s">
        <v>54</v>
      </c>
      <c r="C58" s="276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A4:F4"/>
    <mergeCell ref="B39:C39"/>
    <mergeCell ref="B48:C48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E35C1-C2C7-48B1-9428-46BC6600D534}">
  <sheetPr>
    <tabColor theme="6" tint="-0.499984740745262"/>
    <pageSetUpPr fitToPage="1"/>
  </sheetPr>
  <dimension ref="A1:C95"/>
  <sheetViews>
    <sheetView showGridLines="0" zoomScaleNormal="100" workbookViewId="0">
      <selection activeCell="A57" sqref="A57"/>
    </sheetView>
  </sheetViews>
  <sheetFormatPr baseColWidth="10" defaultColWidth="12" defaultRowHeight="11.25" x14ac:dyDescent="0.2"/>
  <cols>
    <col min="1" max="1" width="108.6640625" style="41" customWidth="1"/>
    <col min="2" max="3" width="19" style="4" customWidth="1"/>
    <col min="4" max="4" width="1" style="4" customWidth="1"/>
    <col min="5" max="16384" width="12" style="4"/>
  </cols>
  <sheetData>
    <row r="1" spans="1:3" ht="48.75" customHeight="1" thickBot="1" x14ac:dyDescent="0.25">
      <c r="A1" s="1" t="s">
        <v>713</v>
      </c>
      <c r="B1" s="2"/>
      <c r="C1" s="3"/>
    </row>
    <row r="2" spans="1:3" ht="18" customHeight="1" thickBot="1" x14ac:dyDescent="0.25">
      <c r="A2" s="5" t="s">
        <v>0</v>
      </c>
      <c r="B2" s="6">
        <v>2024</v>
      </c>
      <c r="C2" s="7">
        <v>2023</v>
      </c>
    </row>
    <row r="3" spans="1:3" s="11" customFormat="1" x14ac:dyDescent="0.2">
      <c r="A3" s="8" t="s">
        <v>1</v>
      </c>
      <c r="B3" s="9"/>
      <c r="C3" s="10"/>
    </row>
    <row r="4" spans="1:3" x14ac:dyDescent="0.2">
      <c r="A4" s="12" t="s">
        <v>2</v>
      </c>
      <c r="B4" s="13">
        <f>SUM(B5:B11)</f>
        <v>11685265.560000001</v>
      </c>
      <c r="C4" s="14">
        <f>SUM(C5:C11)</f>
        <v>101647201.59</v>
      </c>
    </row>
    <row r="5" spans="1:3" x14ac:dyDescent="0.2">
      <c r="A5" s="15" t="s">
        <v>3</v>
      </c>
      <c r="B5" s="16">
        <v>0</v>
      </c>
      <c r="C5" s="17">
        <v>0</v>
      </c>
    </row>
    <row r="6" spans="1:3" x14ac:dyDescent="0.2">
      <c r="A6" s="15" t="s">
        <v>4</v>
      </c>
      <c r="B6" s="16">
        <v>0</v>
      </c>
      <c r="C6" s="17">
        <v>0</v>
      </c>
    </row>
    <row r="7" spans="1:3" x14ac:dyDescent="0.2">
      <c r="A7" s="15" t="s">
        <v>5</v>
      </c>
      <c r="B7" s="16">
        <v>0</v>
      </c>
      <c r="C7" s="17">
        <v>0</v>
      </c>
    </row>
    <row r="8" spans="1:3" x14ac:dyDescent="0.2">
      <c r="A8" s="15" t="s">
        <v>6</v>
      </c>
      <c r="B8" s="16">
        <v>0</v>
      </c>
      <c r="C8" s="17">
        <v>0</v>
      </c>
    </row>
    <row r="9" spans="1:3" x14ac:dyDescent="0.2">
      <c r="A9" s="15" t="s">
        <v>7</v>
      </c>
      <c r="B9" s="16">
        <v>0</v>
      </c>
      <c r="C9" s="17">
        <v>0</v>
      </c>
    </row>
    <row r="10" spans="1:3" x14ac:dyDescent="0.2">
      <c r="A10" s="15" t="s">
        <v>8</v>
      </c>
      <c r="B10" s="16">
        <v>0</v>
      </c>
      <c r="C10" s="17">
        <v>0</v>
      </c>
    </row>
    <row r="11" spans="1:3" x14ac:dyDescent="0.2">
      <c r="A11" s="15" t="s">
        <v>9</v>
      </c>
      <c r="B11" s="16">
        <v>11685265.560000001</v>
      </c>
      <c r="C11" s="17">
        <v>101647201.59</v>
      </c>
    </row>
    <row r="12" spans="1:3" x14ac:dyDescent="0.2">
      <c r="A12" s="15"/>
      <c r="B12" s="18"/>
      <c r="C12" s="19"/>
    </row>
    <row r="13" spans="1:3" ht="25.5" customHeight="1" x14ac:dyDescent="0.2">
      <c r="A13" s="12" t="s">
        <v>10</v>
      </c>
      <c r="B13" s="13">
        <f>SUM(B14:B15)</f>
        <v>3593260431.21</v>
      </c>
      <c r="C13" s="20">
        <f>SUM(C14:C15)</f>
        <v>16322741667.469999</v>
      </c>
    </row>
    <row r="14" spans="1:3" ht="11.25" customHeight="1" x14ac:dyDescent="0.2">
      <c r="A14" s="15" t="s">
        <v>11</v>
      </c>
      <c r="B14" s="16">
        <v>1232209782.48</v>
      </c>
      <c r="C14" s="17">
        <v>8926773233.0599995</v>
      </c>
    </row>
    <row r="15" spans="1:3" ht="13.5" customHeight="1" x14ac:dyDescent="0.2">
      <c r="A15" s="15" t="s">
        <v>12</v>
      </c>
      <c r="B15" s="16">
        <v>2361050648.73</v>
      </c>
      <c r="C15" s="17">
        <v>7395968434.4099998</v>
      </c>
    </row>
    <row r="16" spans="1:3" x14ac:dyDescent="0.2">
      <c r="A16" s="15"/>
      <c r="B16" s="18"/>
      <c r="C16" s="19"/>
    </row>
    <row r="17" spans="1:3" x14ac:dyDescent="0.2">
      <c r="A17" s="12" t="s">
        <v>13</v>
      </c>
      <c r="B17" s="21">
        <f>SUM(B18:B22)</f>
        <v>198095.23</v>
      </c>
      <c r="C17" s="22">
        <f>SUM(C18:C22)</f>
        <v>2362406.7200000002</v>
      </c>
    </row>
    <row r="18" spans="1:3" x14ac:dyDescent="0.2">
      <c r="A18" s="15" t="s">
        <v>14</v>
      </c>
      <c r="B18" s="16">
        <v>0</v>
      </c>
      <c r="C18" s="17">
        <v>0</v>
      </c>
    </row>
    <row r="19" spans="1:3" x14ac:dyDescent="0.2">
      <c r="A19" s="15" t="s">
        <v>15</v>
      </c>
      <c r="B19" s="16">
        <v>0</v>
      </c>
      <c r="C19" s="17">
        <v>0</v>
      </c>
    </row>
    <row r="20" spans="1:3" x14ac:dyDescent="0.2">
      <c r="A20" s="15" t="s">
        <v>16</v>
      </c>
      <c r="B20" s="16">
        <v>0</v>
      </c>
      <c r="C20" s="17">
        <v>0</v>
      </c>
    </row>
    <row r="21" spans="1:3" x14ac:dyDescent="0.2">
      <c r="A21" s="15" t="s">
        <v>17</v>
      </c>
      <c r="B21" s="16">
        <v>0</v>
      </c>
      <c r="C21" s="17">
        <v>0</v>
      </c>
    </row>
    <row r="22" spans="1:3" x14ac:dyDescent="0.2">
      <c r="A22" s="15" t="s">
        <v>18</v>
      </c>
      <c r="B22" s="16">
        <v>198095.23</v>
      </c>
      <c r="C22" s="17">
        <v>2362406.7200000002</v>
      </c>
    </row>
    <row r="23" spans="1:3" x14ac:dyDescent="0.2">
      <c r="A23" s="23"/>
      <c r="B23" s="24"/>
      <c r="C23" s="25"/>
    </row>
    <row r="24" spans="1:3" x14ac:dyDescent="0.2">
      <c r="A24" s="26" t="s">
        <v>19</v>
      </c>
      <c r="B24" s="13">
        <f>+B4+B13+B17</f>
        <v>3605143792</v>
      </c>
      <c r="C24" s="27">
        <f>+C4+C13+C17</f>
        <v>16426751275.779999</v>
      </c>
    </row>
    <row r="25" spans="1:3" x14ac:dyDescent="0.2">
      <c r="A25" s="28"/>
      <c r="B25" s="29"/>
      <c r="C25" s="27"/>
    </row>
    <row r="26" spans="1:3" s="11" customFormat="1" x14ac:dyDescent="0.2">
      <c r="A26" s="26" t="s">
        <v>20</v>
      </c>
      <c r="B26" s="30"/>
      <c r="C26" s="31"/>
    </row>
    <row r="27" spans="1:3" x14ac:dyDescent="0.2">
      <c r="A27" s="12" t="s">
        <v>21</v>
      </c>
      <c r="B27" s="13">
        <f>SUM(B28:B30)</f>
        <v>2286293228.6599998</v>
      </c>
      <c r="C27" s="14">
        <f>SUM(C28:C30)</f>
        <v>15291613861.869999</v>
      </c>
    </row>
    <row r="28" spans="1:3" x14ac:dyDescent="0.2">
      <c r="A28" s="15" t="s">
        <v>22</v>
      </c>
      <c r="B28" s="16">
        <v>1792384918.6600001</v>
      </c>
      <c r="C28" s="17">
        <v>9445391434.4099998</v>
      </c>
    </row>
    <row r="29" spans="1:3" x14ac:dyDescent="0.2">
      <c r="A29" s="15" t="s">
        <v>23</v>
      </c>
      <c r="B29" s="16">
        <v>77244608.519999996</v>
      </c>
      <c r="C29" s="17">
        <v>2327340715.7399998</v>
      </c>
    </row>
    <row r="30" spans="1:3" x14ac:dyDescent="0.2">
      <c r="A30" s="15" t="s">
        <v>24</v>
      </c>
      <c r="B30" s="16">
        <v>416663701.48000002</v>
      </c>
      <c r="C30" s="17">
        <v>3518881711.7199998</v>
      </c>
    </row>
    <row r="31" spans="1:3" x14ac:dyDescent="0.2">
      <c r="A31" s="15"/>
      <c r="B31" s="32"/>
      <c r="C31" s="33"/>
    </row>
    <row r="32" spans="1:3" x14ac:dyDescent="0.2">
      <c r="A32" s="12" t="s">
        <v>25</v>
      </c>
      <c r="B32" s="13">
        <f>SUM(B33:B41)</f>
        <v>0</v>
      </c>
      <c r="C32" s="14">
        <f>SUM(C33:C41)</f>
        <v>2273124.0099999998</v>
      </c>
    </row>
    <row r="33" spans="1:3" x14ac:dyDescent="0.2">
      <c r="A33" s="15" t="s">
        <v>26</v>
      </c>
      <c r="B33" s="16">
        <v>0</v>
      </c>
      <c r="C33" s="17">
        <v>0</v>
      </c>
    </row>
    <row r="34" spans="1:3" x14ac:dyDescent="0.2">
      <c r="A34" s="15" t="s">
        <v>27</v>
      </c>
      <c r="B34" s="16">
        <v>0</v>
      </c>
      <c r="C34" s="17">
        <v>0</v>
      </c>
    </row>
    <row r="35" spans="1:3" x14ac:dyDescent="0.2">
      <c r="A35" s="15" t="s">
        <v>28</v>
      </c>
      <c r="B35" s="16">
        <v>0</v>
      </c>
      <c r="C35" s="17">
        <v>390000</v>
      </c>
    </row>
    <row r="36" spans="1:3" x14ac:dyDescent="0.2">
      <c r="A36" s="15" t="s">
        <v>29</v>
      </c>
      <c r="B36" s="16">
        <v>0</v>
      </c>
      <c r="C36" s="17">
        <v>1883124.01</v>
      </c>
    </row>
    <row r="37" spans="1:3" x14ac:dyDescent="0.2">
      <c r="A37" s="15" t="s">
        <v>30</v>
      </c>
      <c r="B37" s="34">
        <v>0</v>
      </c>
      <c r="C37" s="35">
        <v>0</v>
      </c>
    </row>
    <row r="38" spans="1:3" x14ac:dyDescent="0.2">
      <c r="A38" s="15" t="s">
        <v>31</v>
      </c>
      <c r="B38" s="34">
        <v>0</v>
      </c>
      <c r="C38" s="35">
        <v>0</v>
      </c>
    </row>
    <row r="39" spans="1:3" x14ac:dyDescent="0.2">
      <c r="A39" s="15" t="s">
        <v>32</v>
      </c>
      <c r="B39" s="34">
        <v>0</v>
      </c>
      <c r="C39" s="35">
        <v>0</v>
      </c>
    </row>
    <row r="40" spans="1:3" x14ac:dyDescent="0.2">
      <c r="A40" s="15" t="s">
        <v>33</v>
      </c>
      <c r="B40" s="34">
        <v>0</v>
      </c>
      <c r="C40" s="35">
        <v>0</v>
      </c>
    </row>
    <row r="41" spans="1:3" x14ac:dyDescent="0.2">
      <c r="A41" s="15" t="s">
        <v>34</v>
      </c>
      <c r="B41" s="34">
        <v>0</v>
      </c>
      <c r="C41" s="35">
        <v>0</v>
      </c>
    </row>
    <row r="42" spans="1:3" x14ac:dyDescent="0.2">
      <c r="A42" s="15"/>
      <c r="B42" s="34"/>
      <c r="C42" s="35"/>
    </row>
    <row r="43" spans="1:3" x14ac:dyDescent="0.2">
      <c r="A43" s="12" t="s">
        <v>35</v>
      </c>
      <c r="B43" s="13">
        <f>SUM(B44:B46)</f>
        <v>0</v>
      </c>
      <c r="C43" s="14">
        <f>SUM(C44:C46)</f>
        <v>0</v>
      </c>
    </row>
    <row r="44" spans="1:3" x14ac:dyDescent="0.2">
      <c r="A44" s="15" t="s">
        <v>36</v>
      </c>
      <c r="B44" s="34">
        <v>0</v>
      </c>
      <c r="C44" s="35">
        <v>0</v>
      </c>
    </row>
    <row r="45" spans="1:3" x14ac:dyDescent="0.2">
      <c r="A45" s="15" t="s">
        <v>37</v>
      </c>
      <c r="B45" s="34">
        <v>0</v>
      </c>
      <c r="C45" s="35">
        <v>0</v>
      </c>
    </row>
    <row r="46" spans="1:3" x14ac:dyDescent="0.2">
      <c r="A46" s="15" t="s">
        <v>38</v>
      </c>
      <c r="B46" s="34">
        <v>0</v>
      </c>
      <c r="C46" s="35">
        <v>0</v>
      </c>
    </row>
    <row r="47" spans="1:3" x14ac:dyDescent="0.2">
      <c r="A47" s="15"/>
      <c r="B47" s="34"/>
      <c r="C47" s="35"/>
    </row>
    <row r="48" spans="1:3" x14ac:dyDescent="0.2">
      <c r="A48" s="12" t="s">
        <v>39</v>
      </c>
      <c r="B48" s="13">
        <f>SUM(B49:B53)</f>
        <v>0</v>
      </c>
      <c r="C48" s="14">
        <f>SUM(C49:C53)</f>
        <v>0</v>
      </c>
    </row>
    <row r="49" spans="1:3" x14ac:dyDescent="0.2">
      <c r="A49" s="15" t="s">
        <v>40</v>
      </c>
      <c r="B49" s="34">
        <v>0</v>
      </c>
      <c r="C49" s="35">
        <v>0</v>
      </c>
    </row>
    <row r="50" spans="1:3" x14ac:dyDescent="0.2">
      <c r="A50" s="15" t="s">
        <v>41</v>
      </c>
      <c r="B50" s="34">
        <v>0</v>
      </c>
      <c r="C50" s="35">
        <v>0</v>
      </c>
    </row>
    <row r="51" spans="1:3" x14ac:dyDescent="0.2">
      <c r="A51" s="15" t="s">
        <v>42</v>
      </c>
      <c r="B51" s="34">
        <v>0</v>
      </c>
      <c r="C51" s="35">
        <v>0</v>
      </c>
    </row>
    <row r="52" spans="1:3" x14ac:dyDescent="0.2">
      <c r="A52" s="15" t="s">
        <v>43</v>
      </c>
      <c r="B52" s="34">
        <v>0</v>
      </c>
      <c r="C52" s="35">
        <v>0</v>
      </c>
    </row>
    <row r="53" spans="1:3" x14ac:dyDescent="0.2">
      <c r="A53" s="15" t="s">
        <v>44</v>
      </c>
      <c r="B53" s="34">
        <v>0</v>
      </c>
      <c r="C53" s="35">
        <v>0</v>
      </c>
    </row>
    <row r="54" spans="1:3" x14ac:dyDescent="0.2">
      <c r="A54" s="15"/>
      <c r="B54" s="34"/>
      <c r="C54" s="35"/>
    </row>
    <row r="55" spans="1:3" x14ac:dyDescent="0.2">
      <c r="A55" s="12" t="s">
        <v>45</v>
      </c>
      <c r="B55" s="13">
        <f>SUM(B56:B59)</f>
        <v>175531928.79999998</v>
      </c>
      <c r="C55" s="14">
        <f>SUM(C56:C59)</f>
        <v>1465509865.8800001</v>
      </c>
    </row>
    <row r="56" spans="1:3" x14ac:dyDescent="0.2">
      <c r="A56" s="15" t="s">
        <v>46</v>
      </c>
      <c r="B56" s="16">
        <v>88094.92</v>
      </c>
      <c r="C56" s="17">
        <v>222396058.68000001</v>
      </c>
    </row>
    <row r="57" spans="1:3" x14ac:dyDescent="0.2">
      <c r="A57" s="15" t="s">
        <v>47</v>
      </c>
      <c r="B57" s="16">
        <v>0</v>
      </c>
      <c r="C57" s="17">
        <v>0</v>
      </c>
    </row>
    <row r="58" spans="1:3" x14ac:dyDescent="0.2">
      <c r="A58" s="15" t="s">
        <v>48</v>
      </c>
      <c r="B58" s="16">
        <v>175443833.88</v>
      </c>
      <c r="C58" s="17">
        <v>1243113799.72</v>
      </c>
    </row>
    <row r="59" spans="1:3" x14ac:dyDescent="0.2">
      <c r="A59" s="15" t="s">
        <v>49</v>
      </c>
      <c r="B59" s="16">
        <v>0</v>
      </c>
      <c r="C59" s="17">
        <v>7.48</v>
      </c>
    </row>
    <row r="60" spans="1:3" x14ac:dyDescent="0.2">
      <c r="A60" s="15"/>
      <c r="B60" s="18"/>
      <c r="C60" s="19"/>
    </row>
    <row r="61" spans="1:3" x14ac:dyDescent="0.2">
      <c r="A61" s="12" t="s">
        <v>50</v>
      </c>
      <c r="B61" s="13">
        <f>+B62</f>
        <v>0</v>
      </c>
      <c r="C61" s="14">
        <f>+C62</f>
        <v>0</v>
      </c>
    </row>
    <row r="62" spans="1:3" x14ac:dyDescent="0.2">
      <c r="A62" s="15" t="s">
        <v>51</v>
      </c>
      <c r="B62" s="34">
        <v>0</v>
      </c>
      <c r="C62" s="35">
        <v>0</v>
      </c>
    </row>
    <row r="63" spans="1:3" x14ac:dyDescent="0.2">
      <c r="A63" s="23"/>
      <c r="B63" s="24"/>
      <c r="C63" s="25"/>
    </row>
    <row r="64" spans="1:3" x14ac:dyDescent="0.2">
      <c r="A64" s="26" t="s">
        <v>52</v>
      </c>
      <c r="B64" s="13">
        <f>+B61+B55+B48+B43+B32+B27</f>
        <v>2461825157.46</v>
      </c>
      <c r="C64" s="27">
        <f>+C61+C55+C48+C43+C32+C27</f>
        <v>16759396851.759998</v>
      </c>
    </row>
    <row r="65" spans="1:3" x14ac:dyDescent="0.2">
      <c r="A65" s="28"/>
      <c r="B65" s="13"/>
      <c r="C65" s="27"/>
    </row>
    <row r="66" spans="1:3" x14ac:dyDescent="0.2">
      <c r="A66" s="26" t="s">
        <v>53</v>
      </c>
      <c r="B66" s="13">
        <f>+B24-B64</f>
        <v>1143318634.54</v>
      </c>
      <c r="C66" s="14">
        <f>+C24-C64</f>
        <v>-332645575.97999954</v>
      </c>
    </row>
    <row r="67" spans="1:3" ht="12" thickBot="1" x14ac:dyDescent="0.25">
      <c r="A67" s="36"/>
      <c r="B67" s="37"/>
      <c r="C67" s="38"/>
    </row>
    <row r="68" spans="1:3" s="11" customFormat="1" ht="12.75" x14ac:dyDescent="0.2">
      <c r="A68" s="39"/>
      <c r="B68" s="39"/>
      <c r="C68" s="39"/>
    </row>
    <row r="69" spans="1:3" s="11" customFormat="1" ht="12.75" x14ac:dyDescent="0.2">
      <c r="A69" s="40" t="s">
        <v>54</v>
      </c>
      <c r="B69" s="40"/>
      <c r="C69" s="40"/>
    </row>
    <row r="70" spans="1:3" ht="9.75" customHeight="1" x14ac:dyDescent="0.2">
      <c r="B70" s="42"/>
    </row>
    <row r="77" spans="1:3" ht="12.75" x14ac:dyDescent="0.2">
      <c r="A77" s="43"/>
    </row>
    <row r="86" spans="1:1" ht="12.75" x14ac:dyDescent="0.2">
      <c r="A86" s="43"/>
    </row>
    <row r="95" spans="1:1" ht="12.75" x14ac:dyDescent="0.2">
      <c r="A95" s="43"/>
    </row>
  </sheetData>
  <sheetProtection formatCells="0" formatColumns="0" formatRows="0" autoFilter="0"/>
  <mergeCells count="3">
    <mergeCell ref="A1:C1"/>
    <mergeCell ref="A68:C68"/>
    <mergeCell ref="A69:C69"/>
  </mergeCells>
  <printOptions horizontalCentered="1"/>
  <pageMargins left="0.78740157480314965" right="0.59055118110236227" top="0.78740157480314965" bottom="0.78740157480314965" header="0.31496062992125984" footer="0.31496062992125984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0F1C8-D264-42B1-A217-A6FBF6D60732}">
  <sheetPr>
    <tabColor theme="6" tint="-0.499984740745262"/>
    <pageSetUpPr fitToPage="1"/>
  </sheetPr>
  <dimension ref="A1:F89"/>
  <sheetViews>
    <sheetView showGridLines="0" zoomScaleSheetLayoutView="80" workbookViewId="0">
      <selection activeCell="A57" sqref="A57"/>
    </sheetView>
  </sheetViews>
  <sheetFormatPr baseColWidth="10" defaultColWidth="12" defaultRowHeight="11.25" x14ac:dyDescent="0.2"/>
  <cols>
    <col min="1" max="1" width="85" style="90" customWidth="1"/>
    <col min="2" max="2" width="19.5" style="90" customWidth="1"/>
    <col min="3" max="3" width="19.5" style="91" customWidth="1"/>
    <col min="4" max="4" width="1.6640625" style="47" customWidth="1"/>
    <col min="5" max="5" width="18.1640625" style="47" customWidth="1"/>
    <col min="6" max="6" width="12.6640625" style="47" bestFit="1" customWidth="1"/>
    <col min="7" max="16384" width="12" style="47"/>
  </cols>
  <sheetData>
    <row r="1" spans="1:6" ht="50.25" customHeight="1" thickBot="1" x14ac:dyDescent="0.25">
      <c r="A1" s="44" t="s">
        <v>127</v>
      </c>
      <c r="B1" s="45"/>
      <c r="C1" s="46"/>
    </row>
    <row r="2" spans="1:6" s="131" customFormat="1" ht="15" customHeight="1" thickBot="1" x14ac:dyDescent="0.25">
      <c r="A2" s="128" t="s">
        <v>0</v>
      </c>
      <c r="B2" s="129" t="s">
        <v>128</v>
      </c>
      <c r="C2" s="130" t="s">
        <v>129</v>
      </c>
    </row>
    <row r="3" spans="1:6" s="54" customFormat="1" x14ac:dyDescent="0.2">
      <c r="A3" s="132" t="s">
        <v>56</v>
      </c>
      <c r="B3" s="133">
        <f>+B4+B13</f>
        <v>0</v>
      </c>
      <c r="C3" s="134">
        <f>+C4+C13</f>
        <v>1168376833.04</v>
      </c>
      <c r="E3" s="135"/>
      <c r="F3" s="136"/>
    </row>
    <row r="4" spans="1:6" ht="12.75" customHeight="1" x14ac:dyDescent="0.2">
      <c r="A4" s="137" t="s">
        <v>58</v>
      </c>
      <c r="B4" s="138">
        <f>SUM(B5:B11)</f>
        <v>0</v>
      </c>
      <c r="C4" s="139">
        <f>SUM(C5:C11)</f>
        <v>1149722020.4200001</v>
      </c>
    </row>
    <row r="5" spans="1:6" x14ac:dyDescent="0.2">
      <c r="A5" s="140" t="s">
        <v>60</v>
      </c>
      <c r="B5" s="141">
        <v>0</v>
      </c>
      <c r="C5" s="142">
        <v>438276965.72000003</v>
      </c>
    </row>
    <row r="6" spans="1:6" x14ac:dyDescent="0.2">
      <c r="A6" s="140" t="s">
        <v>62</v>
      </c>
      <c r="B6" s="141">
        <v>0</v>
      </c>
      <c r="C6" s="142">
        <v>671530666.25</v>
      </c>
    </row>
    <row r="7" spans="1:6" x14ac:dyDescent="0.2">
      <c r="A7" s="140" t="s">
        <v>64</v>
      </c>
      <c r="B7" s="141">
        <v>0</v>
      </c>
      <c r="C7" s="142">
        <v>2840315.38</v>
      </c>
      <c r="E7" s="143"/>
    </row>
    <row r="8" spans="1:6" x14ac:dyDescent="0.2">
      <c r="A8" s="140" t="s">
        <v>66</v>
      </c>
      <c r="B8" s="141">
        <v>0</v>
      </c>
      <c r="C8" s="142">
        <v>37074073.07</v>
      </c>
    </row>
    <row r="9" spans="1:6" x14ac:dyDescent="0.2">
      <c r="A9" s="140" t="s">
        <v>68</v>
      </c>
      <c r="B9" s="141">
        <v>0</v>
      </c>
      <c r="C9" s="142">
        <v>0</v>
      </c>
    </row>
    <row r="10" spans="1:6" x14ac:dyDescent="0.2">
      <c r="A10" s="140" t="s">
        <v>70</v>
      </c>
      <c r="B10" s="141">
        <v>0</v>
      </c>
      <c r="C10" s="142">
        <v>0</v>
      </c>
    </row>
    <row r="11" spans="1:6" x14ac:dyDescent="0.2">
      <c r="A11" s="140" t="s">
        <v>72</v>
      </c>
      <c r="B11" s="141">
        <v>0</v>
      </c>
      <c r="C11" s="142">
        <v>0</v>
      </c>
    </row>
    <row r="12" spans="1:6" x14ac:dyDescent="0.2">
      <c r="A12" s="144"/>
      <c r="B12" s="64"/>
      <c r="C12" s="145"/>
    </row>
    <row r="13" spans="1:6" x14ac:dyDescent="0.2">
      <c r="A13" s="137" t="s">
        <v>77</v>
      </c>
      <c r="B13" s="138">
        <f>SUM(B14:B22)</f>
        <v>0</v>
      </c>
      <c r="C13" s="139">
        <f>SUM(C14:C22)</f>
        <v>18654812.620000001</v>
      </c>
    </row>
    <row r="14" spans="1:6" x14ac:dyDescent="0.2">
      <c r="A14" s="140" t="s">
        <v>78</v>
      </c>
      <c r="B14" s="141">
        <v>0</v>
      </c>
      <c r="C14" s="142">
        <v>0</v>
      </c>
    </row>
    <row r="15" spans="1:6" x14ac:dyDescent="0.2">
      <c r="A15" s="140" t="s">
        <v>80</v>
      </c>
      <c r="B15" s="141">
        <v>0</v>
      </c>
      <c r="C15" s="142">
        <v>0</v>
      </c>
    </row>
    <row r="16" spans="1:6" x14ac:dyDescent="0.2">
      <c r="A16" s="140" t="s">
        <v>82</v>
      </c>
      <c r="B16" s="141">
        <v>0</v>
      </c>
      <c r="C16" s="142">
        <v>6610503.2300000004</v>
      </c>
    </row>
    <row r="17" spans="1:5" x14ac:dyDescent="0.2">
      <c r="A17" s="140" t="s">
        <v>84</v>
      </c>
      <c r="B17" s="141">
        <v>0</v>
      </c>
      <c r="C17" s="142">
        <v>5272416.2</v>
      </c>
    </row>
    <row r="18" spans="1:5" x14ac:dyDescent="0.2">
      <c r="A18" s="140" t="s">
        <v>86</v>
      </c>
      <c r="B18" s="141">
        <v>0</v>
      </c>
      <c r="C18" s="142">
        <v>0</v>
      </c>
    </row>
    <row r="19" spans="1:5" x14ac:dyDescent="0.2">
      <c r="A19" s="140" t="s">
        <v>88</v>
      </c>
      <c r="B19" s="141">
        <v>0</v>
      </c>
      <c r="C19" s="142">
        <v>6771893.1900000004</v>
      </c>
    </row>
    <row r="20" spans="1:5" x14ac:dyDescent="0.2">
      <c r="A20" s="140" t="s">
        <v>90</v>
      </c>
      <c r="B20" s="141">
        <v>0</v>
      </c>
      <c r="C20" s="142">
        <v>0</v>
      </c>
    </row>
    <row r="21" spans="1:5" x14ac:dyDescent="0.2">
      <c r="A21" s="140" t="s">
        <v>92</v>
      </c>
      <c r="B21" s="141">
        <v>0</v>
      </c>
      <c r="C21" s="142">
        <v>0</v>
      </c>
    </row>
    <row r="22" spans="1:5" x14ac:dyDescent="0.2">
      <c r="A22" s="140" t="s">
        <v>93</v>
      </c>
      <c r="B22" s="141">
        <v>0</v>
      </c>
      <c r="C22" s="142">
        <v>0</v>
      </c>
    </row>
    <row r="23" spans="1:5" s="54" customFormat="1" x14ac:dyDescent="0.2">
      <c r="A23" s="146"/>
      <c r="B23" s="21"/>
      <c r="C23" s="22"/>
    </row>
    <row r="24" spans="1:5" s="54" customFormat="1" x14ac:dyDescent="0.2">
      <c r="A24" s="147" t="s">
        <v>57</v>
      </c>
      <c r="B24" s="138">
        <f>+B25+B35</f>
        <v>71203436.450000003</v>
      </c>
      <c r="C24" s="139">
        <f>+C25+C35</f>
        <v>0</v>
      </c>
      <c r="E24" s="135"/>
    </row>
    <row r="25" spans="1:5" x14ac:dyDescent="0.2">
      <c r="A25" s="137" t="s">
        <v>59</v>
      </c>
      <c r="B25" s="138">
        <f>SUM(B26:B33)</f>
        <v>71203436.450000003</v>
      </c>
      <c r="C25" s="139">
        <f>SUM(C26:C33)</f>
        <v>0</v>
      </c>
    </row>
    <row r="26" spans="1:5" x14ac:dyDescent="0.2">
      <c r="A26" s="140" t="s">
        <v>61</v>
      </c>
      <c r="B26" s="141">
        <v>70439418.170000002</v>
      </c>
      <c r="C26" s="148">
        <v>0</v>
      </c>
    </row>
    <row r="27" spans="1:5" x14ac:dyDescent="0.2">
      <c r="A27" s="140" t="s">
        <v>63</v>
      </c>
      <c r="B27" s="141">
        <v>0</v>
      </c>
      <c r="C27" s="142">
        <v>0</v>
      </c>
    </row>
    <row r="28" spans="1:5" x14ac:dyDescent="0.2">
      <c r="A28" s="140" t="s">
        <v>65</v>
      </c>
      <c r="B28" s="141">
        <v>0</v>
      </c>
      <c r="C28" s="142">
        <v>0</v>
      </c>
    </row>
    <row r="29" spans="1:5" x14ac:dyDescent="0.2">
      <c r="A29" s="140" t="s">
        <v>67</v>
      </c>
      <c r="B29" s="141">
        <v>0</v>
      </c>
      <c r="C29" s="142">
        <v>0</v>
      </c>
    </row>
    <row r="30" spans="1:5" x14ac:dyDescent="0.2">
      <c r="A30" s="140" t="s">
        <v>69</v>
      </c>
      <c r="B30" s="141">
        <v>0</v>
      </c>
      <c r="C30" s="142">
        <v>0</v>
      </c>
    </row>
    <row r="31" spans="1:5" x14ac:dyDescent="0.2">
      <c r="A31" s="140" t="s">
        <v>71</v>
      </c>
      <c r="B31" s="141">
        <v>0</v>
      </c>
      <c r="C31" s="142">
        <v>0</v>
      </c>
    </row>
    <row r="32" spans="1:5" x14ac:dyDescent="0.2">
      <c r="A32" s="140" t="s">
        <v>73</v>
      </c>
      <c r="B32" s="141">
        <v>0</v>
      </c>
      <c r="C32" s="142">
        <v>0</v>
      </c>
    </row>
    <row r="33" spans="1:5" x14ac:dyDescent="0.2">
      <c r="A33" s="140" t="s">
        <v>74</v>
      </c>
      <c r="B33" s="141">
        <v>764018.28</v>
      </c>
      <c r="C33" s="142">
        <v>0</v>
      </c>
    </row>
    <row r="34" spans="1:5" x14ac:dyDescent="0.2">
      <c r="A34" s="144"/>
      <c r="B34" s="64"/>
      <c r="C34" s="145"/>
    </row>
    <row r="35" spans="1:5" x14ac:dyDescent="0.2">
      <c r="A35" s="137" t="s">
        <v>79</v>
      </c>
      <c r="B35" s="138">
        <f>SUM(B36:B41)</f>
        <v>0</v>
      </c>
      <c r="C35" s="139">
        <f>SUM(C36:C41)</f>
        <v>0</v>
      </c>
    </row>
    <row r="36" spans="1:5" x14ac:dyDescent="0.2">
      <c r="A36" s="140" t="s">
        <v>81</v>
      </c>
      <c r="B36" s="149">
        <v>0</v>
      </c>
      <c r="C36" s="150">
        <v>0</v>
      </c>
    </row>
    <row r="37" spans="1:5" x14ac:dyDescent="0.2">
      <c r="A37" s="140" t="s">
        <v>83</v>
      </c>
      <c r="B37" s="149">
        <v>0</v>
      </c>
      <c r="C37" s="150">
        <v>0</v>
      </c>
    </row>
    <row r="38" spans="1:5" x14ac:dyDescent="0.2">
      <c r="A38" s="140" t="s">
        <v>85</v>
      </c>
      <c r="B38" s="149">
        <v>0</v>
      </c>
      <c r="C38" s="150">
        <v>0</v>
      </c>
    </row>
    <row r="39" spans="1:5" x14ac:dyDescent="0.2">
      <c r="A39" s="140" t="s">
        <v>87</v>
      </c>
      <c r="B39" s="149">
        <v>0</v>
      </c>
      <c r="C39" s="150">
        <v>0</v>
      </c>
    </row>
    <row r="40" spans="1:5" x14ac:dyDescent="0.2">
      <c r="A40" s="140" t="s">
        <v>89</v>
      </c>
      <c r="B40" s="149">
        <v>0</v>
      </c>
      <c r="C40" s="150">
        <v>0</v>
      </c>
    </row>
    <row r="41" spans="1:5" x14ac:dyDescent="0.2">
      <c r="A41" s="140" t="s">
        <v>91</v>
      </c>
      <c r="B41" s="149">
        <v>0</v>
      </c>
      <c r="C41" s="150">
        <v>0</v>
      </c>
    </row>
    <row r="42" spans="1:5" x14ac:dyDescent="0.2">
      <c r="A42" s="144"/>
      <c r="B42" s="64"/>
      <c r="C42" s="145"/>
    </row>
    <row r="43" spans="1:5" s="54" customFormat="1" x14ac:dyDescent="0.2">
      <c r="A43" s="147" t="s">
        <v>98</v>
      </c>
      <c r="B43" s="138">
        <f>+B45+B50+B57</f>
        <v>1512075292.4100001</v>
      </c>
      <c r="C43" s="139">
        <f>+C45+C50+C57</f>
        <v>414901895.81999999</v>
      </c>
      <c r="E43" s="135"/>
    </row>
    <row r="44" spans="1:5" s="54" customFormat="1" x14ac:dyDescent="0.2">
      <c r="A44" s="147"/>
      <c r="B44" s="138"/>
      <c r="C44" s="139"/>
      <c r="E44" s="135"/>
    </row>
    <row r="45" spans="1:5" x14ac:dyDescent="0.2">
      <c r="A45" s="137" t="s">
        <v>99</v>
      </c>
      <c r="B45" s="138">
        <f>SUM(B46:B48)</f>
        <v>36111081.890000001</v>
      </c>
      <c r="C45" s="139">
        <f>SUM(C46:C48)</f>
        <v>0</v>
      </c>
    </row>
    <row r="46" spans="1:5" x14ac:dyDescent="0.2">
      <c r="A46" s="140" t="s">
        <v>37</v>
      </c>
      <c r="B46" s="141">
        <v>36098213.219999999</v>
      </c>
      <c r="C46" s="142">
        <v>0</v>
      </c>
    </row>
    <row r="47" spans="1:5" x14ac:dyDescent="0.2">
      <c r="A47" s="140" t="s">
        <v>100</v>
      </c>
      <c r="B47" s="141">
        <v>12868.67</v>
      </c>
      <c r="C47" s="142">
        <v>0</v>
      </c>
    </row>
    <row r="48" spans="1:5" x14ac:dyDescent="0.2">
      <c r="A48" s="140" t="s">
        <v>101</v>
      </c>
      <c r="B48" s="141">
        <v>0</v>
      </c>
      <c r="C48" s="142">
        <v>0</v>
      </c>
    </row>
    <row r="49" spans="1:5" x14ac:dyDescent="0.2">
      <c r="A49" s="144"/>
      <c r="B49" s="64"/>
      <c r="C49" s="145"/>
    </row>
    <row r="50" spans="1:5" x14ac:dyDescent="0.2">
      <c r="A50" s="137" t="s">
        <v>102</v>
      </c>
      <c r="B50" s="138">
        <f>SUM(B51:B55)</f>
        <v>1475964210.52</v>
      </c>
      <c r="C50" s="139">
        <f>SUM(C51:C55)</f>
        <v>414901895.81999999</v>
      </c>
    </row>
    <row r="51" spans="1:5" x14ac:dyDescent="0.2">
      <c r="A51" s="140" t="s">
        <v>103</v>
      </c>
      <c r="B51" s="141">
        <v>1475964210.52</v>
      </c>
      <c r="C51" s="142">
        <v>0</v>
      </c>
    </row>
    <row r="52" spans="1:5" x14ac:dyDescent="0.2">
      <c r="A52" s="140" t="s">
        <v>104</v>
      </c>
      <c r="B52" s="141">
        <v>0</v>
      </c>
      <c r="C52" s="142">
        <v>414901895.81999999</v>
      </c>
    </row>
    <row r="53" spans="1:5" x14ac:dyDescent="0.2">
      <c r="A53" s="140" t="s">
        <v>105</v>
      </c>
      <c r="B53" s="141">
        <v>0</v>
      </c>
      <c r="C53" s="142">
        <v>0</v>
      </c>
    </row>
    <row r="54" spans="1:5" x14ac:dyDescent="0.2">
      <c r="A54" s="140" t="s">
        <v>106</v>
      </c>
      <c r="B54" s="141">
        <v>0</v>
      </c>
      <c r="C54" s="142">
        <v>0</v>
      </c>
    </row>
    <row r="55" spans="1:5" x14ac:dyDescent="0.2">
      <c r="A55" s="140" t="s">
        <v>107</v>
      </c>
      <c r="B55" s="141">
        <v>0</v>
      </c>
      <c r="C55" s="142">
        <v>0</v>
      </c>
    </row>
    <row r="56" spans="1:5" x14ac:dyDescent="0.2">
      <c r="A56" s="144"/>
      <c r="B56" s="64"/>
      <c r="C56" s="145"/>
    </row>
    <row r="57" spans="1:5" x14ac:dyDescent="0.2">
      <c r="A57" s="137" t="s">
        <v>108</v>
      </c>
      <c r="B57" s="138">
        <f>SUM(B58:B59)</f>
        <v>0</v>
      </c>
      <c r="C57" s="139">
        <f>SUM(C58:C59)</f>
        <v>0</v>
      </c>
    </row>
    <row r="58" spans="1:5" x14ac:dyDescent="0.2">
      <c r="A58" s="140" t="s">
        <v>109</v>
      </c>
      <c r="B58" s="66">
        <v>0</v>
      </c>
      <c r="C58" s="57">
        <v>0</v>
      </c>
    </row>
    <row r="59" spans="1:5" x14ac:dyDescent="0.2">
      <c r="A59" s="140" t="s">
        <v>110</v>
      </c>
      <c r="B59" s="66">
        <v>0</v>
      </c>
      <c r="C59" s="57">
        <v>0</v>
      </c>
    </row>
    <row r="60" spans="1:5" ht="12" thickBot="1" x14ac:dyDescent="0.25">
      <c r="A60" s="151"/>
      <c r="B60" s="152"/>
      <c r="C60" s="153"/>
    </row>
    <row r="61" spans="1:5" ht="4.5" customHeight="1" x14ac:dyDescent="0.2">
      <c r="A61" s="154"/>
      <c r="B61" s="155"/>
      <c r="C61" s="155"/>
    </row>
    <row r="62" spans="1:5" ht="28.5" customHeight="1" x14ac:dyDescent="0.2">
      <c r="A62" s="156" t="s">
        <v>54</v>
      </c>
      <c r="B62" s="156"/>
      <c r="C62" s="156"/>
    </row>
    <row r="64" spans="1:5" x14ac:dyDescent="0.2">
      <c r="B64" s="157"/>
      <c r="C64" s="157"/>
      <c r="E64" s="143"/>
    </row>
    <row r="71" spans="1:6" s="90" customFormat="1" ht="12.75" x14ac:dyDescent="0.2">
      <c r="A71" s="92"/>
      <c r="C71" s="91"/>
      <c r="D71" s="47"/>
      <c r="E71" s="47"/>
      <c r="F71" s="47"/>
    </row>
    <row r="80" spans="1:6" s="90" customFormat="1" ht="12.75" x14ac:dyDescent="0.2">
      <c r="A80" s="92"/>
      <c r="C80" s="91"/>
      <c r="D80" s="47"/>
      <c r="E80" s="47"/>
      <c r="F80" s="47"/>
    </row>
    <row r="89" spans="1:6" s="90" customFormat="1" ht="12.75" x14ac:dyDescent="0.2">
      <c r="A89" s="92"/>
      <c r="C89" s="91"/>
      <c r="D89" s="47"/>
      <c r="E89" s="47"/>
      <c r="F89" s="47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6C126-62C6-490E-9574-9BF3142146B6}">
  <sheetPr>
    <tabColor rgb="FF4A5C26"/>
    <pageSetUpPr fitToPage="1"/>
  </sheetPr>
  <dimension ref="A1:H23"/>
  <sheetViews>
    <sheetView showGridLines="0" workbookViewId="0">
      <selection activeCell="A57" sqref="A57"/>
    </sheetView>
  </sheetViews>
  <sheetFormatPr baseColWidth="10" defaultColWidth="12" defaultRowHeight="11.25" x14ac:dyDescent="0.2"/>
  <cols>
    <col min="1" max="1" width="57.6640625" style="174" customWidth="1"/>
    <col min="2" max="2" width="17.6640625" style="174" customWidth="1"/>
    <col min="3" max="4" width="19.83203125" style="174" customWidth="1"/>
    <col min="5" max="6" width="17.6640625" style="174" customWidth="1"/>
    <col min="7" max="7" width="1.1640625" style="174" customWidth="1"/>
    <col min="8" max="8" width="14.83203125" style="174" bestFit="1" customWidth="1"/>
    <col min="9" max="16384" width="12" style="174"/>
  </cols>
  <sheetData>
    <row r="1" spans="1:8" ht="55.5" customHeight="1" thickBot="1" x14ac:dyDescent="0.25">
      <c r="A1" s="1" t="s">
        <v>150</v>
      </c>
      <c r="B1" s="2"/>
      <c r="C1" s="2"/>
      <c r="D1" s="2"/>
      <c r="E1" s="2"/>
      <c r="F1" s="3"/>
    </row>
    <row r="2" spans="1:8" ht="23.25" thickBot="1" x14ac:dyDescent="0.25">
      <c r="A2" s="93" t="s">
        <v>0</v>
      </c>
      <c r="B2" s="175" t="s">
        <v>151</v>
      </c>
      <c r="C2" s="176" t="s">
        <v>152</v>
      </c>
      <c r="D2" s="175" t="s">
        <v>153</v>
      </c>
      <c r="E2" s="176" t="s">
        <v>154</v>
      </c>
      <c r="F2" s="177" t="s">
        <v>155</v>
      </c>
    </row>
    <row r="3" spans="1:8" x14ac:dyDescent="0.2">
      <c r="A3" s="178" t="s">
        <v>56</v>
      </c>
      <c r="B3" s="179">
        <f>+B4+B12</f>
        <v>8778636556.4400005</v>
      </c>
      <c r="C3" s="179">
        <f>+C4+C12</f>
        <v>12930054319.140001</v>
      </c>
      <c r="D3" s="179">
        <f>+D4+D12</f>
        <v>11761677486.1</v>
      </c>
      <c r="E3" s="179">
        <f>+B3+C3-D3</f>
        <v>9947013389.4800014</v>
      </c>
      <c r="F3" s="180">
        <f>+E3-B3</f>
        <v>1168376833.0400009</v>
      </c>
      <c r="H3" s="135"/>
    </row>
    <row r="4" spans="1:8" x14ac:dyDescent="0.2">
      <c r="A4" s="181" t="s">
        <v>58</v>
      </c>
      <c r="B4" s="164">
        <f>+B5+B6+B7+B8+B9+B10+B11</f>
        <v>1492632409.52</v>
      </c>
      <c r="C4" s="164">
        <f>+C5+C6+C7+C8+C9+C10+C11</f>
        <v>12875595649.52</v>
      </c>
      <c r="D4" s="164">
        <f>+D5+D6+D7+D8+D9+D10+D11</f>
        <v>11725873629.1</v>
      </c>
      <c r="E4" s="164">
        <f>+B4+C4-D4</f>
        <v>2642354429.9400005</v>
      </c>
      <c r="F4" s="165">
        <f>+E4-B4</f>
        <v>1149722020.4200006</v>
      </c>
    </row>
    <row r="5" spans="1:8" x14ac:dyDescent="0.2">
      <c r="A5" s="182" t="s">
        <v>60</v>
      </c>
      <c r="B5" s="77">
        <v>957761593.91999996</v>
      </c>
      <c r="C5" s="77">
        <v>7045070427.8900003</v>
      </c>
      <c r="D5" s="77">
        <v>6606793462.1700001</v>
      </c>
      <c r="E5" s="77">
        <f>B5+C5-D5</f>
        <v>1396038559.6400003</v>
      </c>
      <c r="F5" s="166">
        <f t="shared" ref="F5:F10" si="0">E5-B5</f>
        <v>438276965.72000039</v>
      </c>
    </row>
    <row r="6" spans="1:8" x14ac:dyDescent="0.2">
      <c r="A6" s="182" t="s">
        <v>62</v>
      </c>
      <c r="B6" s="77">
        <v>345755346.17000002</v>
      </c>
      <c r="C6" s="77">
        <v>5501251741.6499996</v>
      </c>
      <c r="D6" s="77">
        <v>4829721075.3999996</v>
      </c>
      <c r="E6" s="77">
        <f t="shared" ref="E6:E11" si="1">B6+C6-D6</f>
        <v>1017286012.4200001</v>
      </c>
      <c r="F6" s="166">
        <f t="shared" si="0"/>
        <v>671530666.25</v>
      </c>
    </row>
    <row r="7" spans="1:8" x14ac:dyDescent="0.2">
      <c r="A7" s="182" t="s">
        <v>64</v>
      </c>
      <c r="B7" s="77">
        <v>80653043.310000002</v>
      </c>
      <c r="C7" s="77">
        <v>4265585.9800000004</v>
      </c>
      <c r="D7" s="77">
        <v>1425270.6</v>
      </c>
      <c r="E7" s="77">
        <f t="shared" si="1"/>
        <v>83493358.690000013</v>
      </c>
      <c r="F7" s="166">
        <f t="shared" si="0"/>
        <v>2840315.3800000101</v>
      </c>
    </row>
    <row r="8" spans="1:8" x14ac:dyDescent="0.2">
      <c r="A8" s="182" t="s">
        <v>66</v>
      </c>
      <c r="B8" s="77">
        <v>108462426.12</v>
      </c>
      <c r="C8" s="77">
        <v>325007894</v>
      </c>
      <c r="D8" s="77">
        <v>287933820.93000001</v>
      </c>
      <c r="E8" s="77">
        <f t="shared" si="1"/>
        <v>145536499.19</v>
      </c>
      <c r="F8" s="166">
        <f t="shared" si="0"/>
        <v>37074073.069999993</v>
      </c>
    </row>
    <row r="9" spans="1:8" x14ac:dyDescent="0.2">
      <c r="A9" s="182" t="s">
        <v>68</v>
      </c>
      <c r="B9" s="77">
        <v>0</v>
      </c>
      <c r="C9" s="77">
        <v>0</v>
      </c>
      <c r="D9" s="77">
        <v>0</v>
      </c>
      <c r="E9" s="77">
        <f t="shared" si="1"/>
        <v>0</v>
      </c>
      <c r="F9" s="166">
        <f t="shared" si="0"/>
        <v>0</v>
      </c>
    </row>
    <row r="10" spans="1:8" x14ac:dyDescent="0.2">
      <c r="A10" s="182" t="s">
        <v>70</v>
      </c>
      <c r="B10" s="77">
        <v>0</v>
      </c>
      <c r="C10" s="77">
        <v>0</v>
      </c>
      <c r="D10" s="77">
        <v>0</v>
      </c>
      <c r="E10" s="77">
        <f t="shared" si="1"/>
        <v>0</v>
      </c>
      <c r="F10" s="166">
        <f t="shared" si="0"/>
        <v>0</v>
      </c>
    </row>
    <row r="11" spans="1:8" x14ac:dyDescent="0.2">
      <c r="A11" s="182" t="s">
        <v>72</v>
      </c>
      <c r="B11" s="77">
        <v>0</v>
      </c>
      <c r="C11" s="77">
        <v>0</v>
      </c>
      <c r="D11" s="77">
        <v>0</v>
      </c>
      <c r="E11" s="77">
        <f t="shared" si="1"/>
        <v>0</v>
      </c>
      <c r="F11" s="166">
        <v>0</v>
      </c>
    </row>
    <row r="12" spans="1:8" x14ac:dyDescent="0.2">
      <c r="A12" s="181" t="s">
        <v>77</v>
      </c>
      <c r="B12" s="164">
        <f>SUM(B13:B21)</f>
        <v>7286004146.9200001</v>
      </c>
      <c r="C12" s="164">
        <f>SUM(C13:C21)</f>
        <v>54458669.619999997</v>
      </c>
      <c r="D12" s="164">
        <f>SUM(D13:D21)</f>
        <v>35803857</v>
      </c>
      <c r="E12" s="164">
        <f>+B12+C12-D12</f>
        <v>7304658959.54</v>
      </c>
      <c r="F12" s="165">
        <f>+E12-B12</f>
        <v>18654812.619999886</v>
      </c>
    </row>
    <row r="13" spans="1:8" x14ac:dyDescent="0.2">
      <c r="A13" s="182" t="s">
        <v>78</v>
      </c>
      <c r="B13" s="77">
        <v>0</v>
      </c>
      <c r="C13" s="77">
        <v>0</v>
      </c>
      <c r="D13" s="77">
        <v>0</v>
      </c>
      <c r="E13" s="77">
        <f>B13+C13-D13</f>
        <v>0</v>
      </c>
      <c r="F13" s="166">
        <f t="shared" ref="F13:F21" si="2">E13-B13</f>
        <v>0</v>
      </c>
    </row>
    <row r="14" spans="1:8" x14ac:dyDescent="0.2">
      <c r="A14" s="182" t="s">
        <v>80</v>
      </c>
      <c r="B14" s="183">
        <v>0</v>
      </c>
      <c r="C14" s="183">
        <v>0</v>
      </c>
      <c r="D14" s="183">
        <v>0</v>
      </c>
      <c r="E14" s="183">
        <f t="shared" ref="E14:E21" si="3">B14+C14-D14</f>
        <v>0</v>
      </c>
      <c r="F14" s="184">
        <f t="shared" si="2"/>
        <v>0</v>
      </c>
    </row>
    <row r="15" spans="1:8" x14ac:dyDescent="0.2">
      <c r="A15" s="182" t="s">
        <v>82</v>
      </c>
      <c r="B15" s="183">
        <v>5876183273.29</v>
      </c>
      <c r="C15" s="183">
        <v>23421967.809999999</v>
      </c>
      <c r="D15" s="183">
        <v>16811464.579999998</v>
      </c>
      <c r="E15" s="183">
        <f t="shared" si="3"/>
        <v>5882793776.5200005</v>
      </c>
      <c r="F15" s="184">
        <f t="shared" si="2"/>
        <v>6610503.2300004959</v>
      </c>
    </row>
    <row r="16" spans="1:8" x14ac:dyDescent="0.2">
      <c r="A16" s="182" t="s">
        <v>84</v>
      </c>
      <c r="B16" s="77">
        <v>4629189600.6300001</v>
      </c>
      <c r="C16" s="77">
        <v>24264808.620000001</v>
      </c>
      <c r="D16" s="77">
        <v>18992392.420000002</v>
      </c>
      <c r="E16" s="77">
        <f t="shared" si="3"/>
        <v>4634462016.8299999</v>
      </c>
      <c r="F16" s="166">
        <f t="shared" si="2"/>
        <v>5272416.1999998093</v>
      </c>
    </row>
    <row r="17" spans="1:6" x14ac:dyDescent="0.2">
      <c r="A17" s="182" t="s">
        <v>86</v>
      </c>
      <c r="B17" s="77">
        <v>0</v>
      </c>
      <c r="C17" s="77">
        <v>0</v>
      </c>
      <c r="D17" s="77">
        <v>0</v>
      </c>
      <c r="E17" s="77">
        <f t="shared" si="3"/>
        <v>0</v>
      </c>
      <c r="F17" s="166">
        <f t="shared" si="2"/>
        <v>0</v>
      </c>
    </row>
    <row r="18" spans="1:6" x14ac:dyDescent="0.2">
      <c r="A18" s="182" t="s">
        <v>88</v>
      </c>
      <c r="B18" s="77">
        <v>-3219368727</v>
      </c>
      <c r="C18" s="77">
        <v>6771893.1900000004</v>
      </c>
      <c r="D18" s="77">
        <v>0</v>
      </c>
      <c r="E18" s="77">
        <f t="shared" si="3"/>
        <v>-3212596833.8099999</v>
      </c>
      <c r="F18" s="166">
        <f t="shared" si="2"/>
        <v>6771893.1900000572</v>
      </c>
    </row>
    <row r="19" spans="1:6" x14ac:dyDescent="0.2">
      <c r="A19" s="182" t="s">
        <v>90</v>
      </c>
      <c r="B19" s="77">
        <v>0</v>
      </c>
      <c r="C19" s="77">
        <v>0</v>
      </c>
      <c r="D19" s="77">
        <v>0</v>
      </c>
      <c r="E19" s="77">
        <f t="shared" si="3"/>
        <v>0</v>
      </c>
      <c r="F19" s="166">
        <f t="shared" si="2"/>
        <v>0</v>
      </c>
    </row>
    <row r="20" spans="1:6" x14ac:dyDescent="0.2">
      <c r="A20" s="182" t="s">
        <v>92</v>
      </c>
      <c r="B20" s="77">
        <v>0</v>
      </c>
      <c r="C20" s="77">
        <v>0</v>
      </c>
      <c r="D20" s="77">
        <v>0</v>
      </c>
      <c r="E20" s="77">
        <f t="shared" si="3"/>
        <v>0</v>
      </c>
      <c r="F20" s="166">
        <f t="shared" si="2"/>
        <v>0</v>
      </c>
    </row>
    <row r="21" spans="1:6" ht="12" thickBot="1" x14ac:dyDescent="0.25">
      <c r="A21" s="185" t="s">
        <v>93</v>
      </c>
      <c r="B21" s="186">
        <v>0</v>
      </c>
      <c r="C21" s="186">
        <v>0</v>
      </c>
      <c r="D21" s="186">
        <v>0</v>
      </c>
      <c r="E21" s="186">
        <f t="shared" si="3"/>
        <v>0</v>
      </c>
      <c r="F21" s="187">
        <f t="shared" si="2"/>
        <v>0</v>
      </c>
    </row>
    <row r="22" spans="1:6" x14ac:dyDescent="0.2">
      <c r="A22" s="188"/>
      <c r="B22" s="189"/>
      <c r="C22" s="189"/>
      <c r="D22" s="189"/>
      <c r="E22" s="189"/>
      <c r="F22" s="189"/>
    </row>
    <row r="23" spans="1:6" ht="12.75" x14ac:dyDescent="0.2">
      <c r="A23" s="190" t="s">
        <v>54</v>
      </c>
      <c r="B23" s="190"/>
      <c r="C23" s="190"/>
      <c r="D23" s="190"/>
      <c r="E23" s="190"/>
      <c r="F23" s="190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DBDA-3465-4082-AAD6-CDFF6E12B856}">
  <sheetPr>
    <tabColor rgb="FF4A5C26"/>
    <pageSetUpPr fitToPage="1"/>
  </sheetPr>
  <dimension ref="A1:E37"/>
  <sheetViews>
    <sheetView showGridLines="0" topLeftCell="A17" workbookViewId="0">
      <selection activeCell="A57" sqref="A57"/>
    </sheetView>
  </sheetViews>
  <sheetFormatPr baseColWidth="10" defaultColWidth="12" defaultRowHeight="11.25" x14ac:dyDescent="0.2"/>
  <cols>
    <col min="1" max="1" width="45.1640625" style="97" customWidth="1"/>
    <col min="2" max="2" width="23.83203125" style="212" customWidth="1"/>
    <col min="3" max="5" width="18.83203125" style="212" customWidth="1"/>
    <col min="6" max="6" width="2.1640625" style="158" customWidth="1"/>
    <col min="7" max="16384" width="12" style="158"/>
  </cols>
  <sheetData>
    <row r="1" spans="1:5" ht="54.75" customHeight="1" thickBot="1" x14ac:dyDescent="0.25">
      <c r="A1" s="44" t="s">
        <v>156</v>
      </c>
      <c r="B1" s="45"/>
      <c r="C1" s="45"/>
      <c r="D1" s="45"/>
      <c r="E1" s="46"/>
    </row>
    <row r="2" spans="1:5" ht="35.1" customHeight="1" thickBot="1" x14ac:dyDescent="0.25">
      <c r="A2" s="191" t="s">
        <v>157</v>
      </c>
      <c r="B2" s="192" t="s">
        <v>158</v>
      </c>
      <c r="C2" s="192" t="s">
        <v>159</v>
      </c>
      <c r="D2" s="192" t="s">
        <v>160</v>
      </c>
      <c r="E2" s="193" t="s">
        <v>161</v>
      </c>
    </row>
    <row r="3" spans="1:5" s="196" customFormat="1" ht="11.25" customHeight="1" x14ac:dyDescent="0.2">
      <c r="A3" s="194" t="s">
        <v>162</v>
      </c>
      <c r="B3" s="195"/>
      <c r="C3" s="195"/>
      <c r="D3" s="179">
        <f>+D16+D30</f>
        <v>0</v>
      </c>
      <c r="E3" s="180">
        <f>+E16+E30</f>
        <v>0</v>
      </c>
    </row>
    <row r="4" spans="1:5" ht="11.25" customHeight="1" x14ac:dyDescent="0.2">
      <c r="A4" s="197" t="s">
        <v>163</v>
      </c>
      <c r="B4" s="198"/>
      <c r="C4" s="198"/>
      <c r="D4" s="77"/>
      <c r="E4" s="166"/>
    </row>
    <row r="5" spans="1:5" ht="11.25" customHeight="1" x14ac:dyDescent="0.2">
      <c r="A5" s="199" t="s">
        <v>164</v>
      </c>
      <c r="B5" s="200"/>
      <c r="C5" s="200"/>
      <c r="D5" s="164">
        <f>+D6+D7+D8</f>
        <v>0</v>
      </c>
      <c r="E5" s="165">
        <f>+E6+E7+E8</f>
        <v>0</v>
      </c>
    </row>
    <row r="6" spans="1:5" ht="11.25" customHeight="1" x14ac:dyDescent="0.2">
      <c r="A6" s="201" t="s">
        <v>165</v>
      </c>
      <c r="B6" s="202"/>
      <c r="C6" s="202"/>
      <c r="D6" s="77">
        <v>0</v>
      </c>
      <c r="E6" s="166">
        <v>0</v>
      </c>
    </row>
    <row r="7" spans="1:5" ht="11.25" customHeight="1" x14ac:dyDescent="0.2">
      <c r="A7" s="201" t="s">
        <v>166</v>
      </c>
      <c r="B7" s="202"/>
      <c r="C7" s="202"/>
      <c r="D7" s="77">
        <v>0</v>
      </c>
      <c r="E7" s="166">
        <v>0</v>
      </c>
    </row>
    <row r="8" spans="1:5" ht="11.25" customHeight="1" x14ac:dyDescent="0.2">
      <c r="A8" s="201" t="s">
        <v>167</v>
      </c>
      <c r="B8" s="202"/>
      <c r="C8" s="202"/>
      <c r="D8" s="77">
        <v>0</v>
      </c>
      <c r="E8" s="166">
        <v>0</v>
      </c>
    </row>
    <row r="9" spans="1:5" ht="11.25" customHeight="1" x14ac:dyDescent="0.2">
      <c r="A9" s="203"/>
      <c r="B9" s="202"/>
      <c r="C9" s="202"/>
      <c r="D9" s="77"/>
      <c r="E9" s="166"/>
    </row>
    <row r="10" spans="1:5" ht="11.25" customHeight="1" x14ac:dyDescent="0.2">
      <c r="A10" s="199" t="s">
        <v>168</v>
      </c>
      <c r="B10" s="204"/>
      <c r="C10" s="204"/>
      <c r="D10" s="164">
        <f>+D11+D12+D13+D14</f>
        <v>0</v>
      </c>
      <c r="E10" s="165">
        <f>+E11+E12+E13+E14</f>
        <v>0</v>
      </c>
    </row>
    <row r="11" spans="1:5" ht="11.25" customHeight="1" x14ac:dyDescent="0.2">
      <c r="A11" s="201" t="s">
        <v>169</v>
      </c>
      <c r="B11" s="202"/>
      <c r="C11" s="202"/>
      <c r="D11" s="77">
        <v>0</v>
      </c>
      <c r="E11" s="166">
        <v>0</v>
      </c>
    </row>
    <row r="12" spans="1:5" ht="11.25" customHeight="1" x14ac:dyDescent="0.2">
      <c r="A12" s="201" t="s">
        <v>170</v>
      </c>
      <c r="B12" s="202"/>
      <c r="C12" s="202"/>
      <c r="D12" s="77">
        <v>0</v>
      </c>
      <c r="E12" s="166">
        <v>0</v>
      </c>
    </row>
    <row r="13" spans="1:5" ht="11.25" customHeight="1" x14ac:dyDescent="0.2">
      <c r="A13" s="201" t="s">
        <v>166</v>
      </c>
      <c r="B13" s="202"/>
      <c r="C13" s="202"/>
      <c r="D13" s="77">
        <v>0</v>
      </c>
      <c r="E13" s="166">
        <v>0</v>
      </c>
    </row>
    <row r="14" spans="1:5" ht="11.25" customHeight="1" x14ac:dyDescent="0.2">
      <c r="A14" s="201" t="s">
        <v>167</v>
      </c>
      <c r="B14" s="202"/>
      <c r="C14" s="202"/>
      <c r="D14" s="77">
        <v>0</v>
      </c>
      <c r="E14" s="166">
        <v>0</v>
      </c>
    </row>
    <row r="15" spans="1:5" ht="11.25" customHeight="1" x14ac:dyDescent="0.2">
      <c r="A15" s="203"/>
      <c r="B15" s="202"/>
      <c r="C15" s="202"/>
      <c r="D15" s="77"/>
      <c r="E15" s="166"/>
    </row>
    <row r="16" spans="1:5" ht="11.25" customHeight="1" x14ac:dyDescent="0.2">
      <c r="A16" s="199" t="s">
        <v>171</v>
      </c>
      <c r="B16" s="204"/>
      <c r="C16" s="204"/>
      <c r="D16" s="164">
        <f>+D10+D5</f>
        <v>0</v>
      </c>
      <c r="E16" s="165">
        <f>+E10+E5</f>
        <v>0</v>
      </c>
    </row>
    <row r="17" spans="1:5" ht="11.25" customHeight="1" x14ac:dyDescent="0.2">
      <c r="A17" s="205"/>
      <c r="B17" s="204"/>
      <c r="C17" s="204"/>
      <c r="D17" s="164"/>
      <c r="E17" s="165"/>
    </row>
    <row r="18" spans="1:5" ht="11.25" customHeight="1" x14ac:dyDescent="0.2">
      <c r="A18" s="197" t="s">
        <v>172</v>
      </c>
      <c r="B18" s="202"/>
      <c r="C18" s="202"/>
      <c r="D18" s="77"/>
      <c r="E18" s="166"/>
    </row>
    <row r="19" spans="1:5" ht="11.25" customHeight="1" x14ac:dyDescent="0.2">
      <c r="A19" s="199" t="s">
        <v>164</v>
      </c>
      <c r="B19" s="202"/>
      <c r="C19" s="202"/>
      <c r="D19" s="164">
        <f>+D20+D21+D22</f>
        <v>0</v>
      </c>
      <c r="E19" s="165">
        <f>+E20+E21+E22</f>
        <v>0</v>
      </c>
    </row>
    <row r="20" spans="1:5" ht="11.25" customHeight="1" x14ac:dyDescent="0.2">
      <c r="A20" s="201" t="s">
        <v>165</v>
      </c>
      <c r="B20" s="202"/>
      <c r="C20" s="202"/>
      <c r="D20" s="77">
        <v>0</v>
      </c>
      <c r="E20" s="166">
        <v>0</v>
      </c>
    </row>
    <row r="21" spans="1:5" ht="11.25" customHeight="1" x14ac:dyDescent="0.2">
      <c r="A21" s="201" t="s">
        <v>166</v>
      </c>
      <c r="B21" s="202"/>
      <c r="C21" s="202"/>
      <c r="D21" s="77">
        <v>0</v>
      </c>
      <c r="E21" s="166">
        <v>0</v>
      </c>
    </row>
    <row r="22" spans="1:5" ht="11.25" customHeight="1" x14ac:dyDescent="0.2">
      <c r="A22" s="201" t="s">
        <v>167</v>
      </c>
      <c r="B22" s="202"/>
      <c r="C22" s="202"/>
      <c r="D22" s="77">
        <v>0</v>
      </c>
      <c r="E22" s="166">
        <v>0</v>
      </c>
    </row>
    <row r="23" spans="1:5" ht="11.25" customHeight="1" x14ac:dyDescent="0.2">
      <c r="A23" s="203"/>
      <c r="B23" s="202"/>
      <c r="C23" s="202"/>
      <c r="D23" s="77"/>
      <c r="E23" s="166"/>
    </row>
    <row r="24" spans="1:5" ht="11.25" customHeight="1" x14ac:dyDescent="0.2">
      <c r="A24" s="199" t="s">
        <v>168</v>
      </c>
      <c r="B24" s="200"/>
      <c r="C24" s="200"/>
      <c r="D24" s="164">
        <f>+D25+D26+D27+D28</f>
        <v>0</v>
      </c>
      <c r="E24" s="165">
        <f>+E25+E26+E27+E28</f>
        <v>0</v>
      </c>
    </row>
    <row r="25" spans="1:5" ht="11.25" customHeight="1" x14ac:dyDescent="0.2">
      <c r="A25" s="201" t="s">
        <v>169</v>
      </c>
      <c r="B25" s="198"/>
      <c r="C25" s="198"/>
      <c r="D25" s="77">
        <v>0</v>
      </c>
      <c r="E25" s="166">
        <v>0</v>
      </c>
    </row>
    <row r="26" spans="1:5" ht="11.25" customHeight="1" x14ac:dyDescent="0.2">
      <c r="A26" s="201" t="s">
        <v>170</v>
      </c>
      <c r="B26" s="198"/>
      <c r="C26" s="198"/>
      <c r="D26" s="77">
        <v>0</v>
      </c>
      <c r="E26" s="166">
        <v>0</v>
      </c>
    </row>
    <row r="27" spans="1:5" ht="11.25" customHeight="1" x14ac:dyDescent="0.2">
      <c r="A27" s="201" t="s">
        <v>166</v>
      </c>
      <c r="B27" s="198"/>
      <c r="C27" s="198"/>
      <c r="D27" s="77">
        <v>0</v>
      </c>
      <c r="E27" s="166">
        <v>0</v>
      </c>
    </row>
    <row r="28" spans="1:5" ht="11.25" customHeight="1" x14ac:dyDescent="0.2">
      <c r="A28" s="201" t="s">
        <v>167</v>
      </c>
      <c r="B28" s="198"/>
      <c r="C28" s="198"/>
      <c r="D28" s="77">
        <v>0</v>
      </c>
      <c r="E28" s="166">
        <v>0</v>
      </c>
    </row>
    <row r="29" spans="1:5" ht="11.25" customHeight="1" x14ac:dyDescent="0.2">
      <c r="A29" s="203"/>
      <c r="B29" s="198"/>
      <c r="C29" s="198"/>
      <c r="D29" s="77"/>
      <c r="E29" s="166"/>
    </row>
    <row r="30" spans="1:5" ht="11.25" customHeight="1" x14ac:dyDescent="0.2">
      <c r="A30" s="199" t="s">
        <v>173</v>
      </c>
      <c r="B30" s="200"/>
      <c r="C30" s="200"/>
      <c r="D30" s="164">
        <f>+D19+D24</f>
        <v>0</v>
      </c>
      <c r="E30" s="165">
        <f>+E19+E24</f>
        <v>0</v>
      </c>
    </row>
    <row r="31" spans="1:5" ht="11.25" customHeight="1" x14ac:dyDescent="0.2">
      <c r="A31" s="206"/>
      <c r="B31" s="200"/>
      <c r="C31" s="200"/>
      <c r="D31" s="164"/>
      <c r="E31" s="165"/>
    </row>
    <row r="32" spans="1:5" ht="11.25" customHeight="1" x14ac:dyDescent="0.2">
      <c r="A32" s="199" t="s">
        <v>174</v>
      </c>
      <c r="B32" s="200"/>
      <c r="C32" s="200"/>
      <c r="D32" s="164">
        <v>795125065.85000002</v>
      </c>
      <c r="E32" s="165">
        <v>866328502.29999995</v>
      </c>
    </row>
    <row r="33" spans="1:5" ht="11.25" customHeight="1" x14ac:dyDescent="0.2">
      <c r="A33" s="207"/>
      <c r="B33" s="200"/>
      <c r="C33" s="200"/>
      <c r="D33" s="168"/>
      <c r="E33" s="208"/>
    </row>
    <row r="34" spans="1:5" ht="11.25" customHeight="1" x14ac:dyDescent="0.2">
      <c r="A34" s="199" t="s">
        <v>175</v>
      </c>
      <c r="B34" s="200"/>
      <c r="C34" s="200"/>
      <c r="D34" s="164">
        <f>D32+D3</f>
        <v>795125065.85000002</v>
      </c>
      <c r="E34" s="165">
        <f>E32+E3</f>
        <v>866328502.29999995</v>
      </c>
    </row>
    <row r="35" spans="1:5" ht="12" thickBot="1" x14ac:dyDescent="0.25">
      <c r="A35" s="169"/>
      <c r="B35" s="170"/>
      <c r="C35" s="170"/>
      <c r="D35" s="170"/>
      <c r="E35" s="209"/>
    </row>
    <row r="36" spans="1:5" x14ac:dyDescent="0.2">
      <c r="A36" s="210"/>
      <c r="B36" s="210"/>
      <c r="C36" s="210"/>
      <c r="D36" s="210"/>
      <c r="E36" s="210"/>
    </row>
    <row r="37" spans="1:5" ht="25.5" customHeight="1" x14ac:dyDescent="0.2">
      <c r="A37" s="211" t="s">
        <v>54</v>
      </c>
      <c r="B37" s="211"/>
      <c r="C37" s="211"/>
      <c r="D37" s="211"/>
      <c r="E37" s="211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5F1B-B85A-4275-A88E-A4B0AECB21CD}">
  <sheetPr>
    <tabColor theme="6" tint="-0.499984740745262"/>
    <pageSetUpPr fitToPage="1"/>
  </sheetPr>
  <dimension ref="A1:H92"/>
  <sheetViews>
    <sheetView showGridLines="0" zoomScale="98" zoomScaleNormal="98" workbookViewId="0">
      <selection activeCell="A57" sqref="A57"/>
    </sheetView>
  </sheetViews>
  <sheetFormatPr baseColWidth="10" defaultColWidth="12" defaultRowHeight="11.25" x14ac:dyDescent="0.2"/>
  <cols>
    <col min="1" max="1" width="68.83203125" style="97" customWidth="1"/>
    <col min="2" max="5" width="18.5" style="126" customWidth="1"/>
    <col min="6" max="6" width="18.33203125" style="126" customWidth="1"/>
    <col min="7" max="7" width="1.5" style="4" customWidth="1"/>
    <col min="8" max="8" width="12.6640625" style="4" bestFit="1" customWidth="1"/>
    <col min="9" max="16384" width="12" style="4"/>
  </cols>
  <sheetData>
    <row r="1" spans="1:8" ht="51" customHeight="1" thickBot="1" x14ac:dyDescent="0.25">
      <c r="A1" s="1" t="s">
        <v>113</v>
      </c>
      <c r="B1" s="2"/>
      <c r="C1" s="2"/>
      <c r="D1" s="2"/>
      <c r="E1" s="2"/>
      <c r="F1" s="3"/>
    </row>
    <row r="2" spans="1:8" s="97" customFormat="1" ht="74.25" customHeight="1" thickBot="1" x14ac:dyDescent="0.25">
      <c r="A2" s="93" t="s">
        <v>0</v>
      </c>
      <c r="B2" s="94" t="s">
        <v>114</v>
      </c>
      <c r="C2" s="95" t="s">
        <v>115</v>
      </c>
      <c r="D2" s="94" t="s">
        <v>116</v>
      </c>
      <c r="E2" s="95" t="s">
        <v>117</v>
      </c>
      <c r="F2" s="96" t="s">
        <v>118</v>
      </c>
    </row>
    <row r="3" spans="1:8" s="97" customFormat="1" ht="9" customHeight="1" x14ac:dyDescent="0.2">
      <c r="A3" s="98"/>
      <c r="B3" s="99"/>
      <c r="C3" s="99"/>
      <c r="D3" s="99"/>
      <c r="E3" s="99"/>
      <c r="F3" s="100"/>
    </row>
    <row r="4" spans="1:8" x14ac:dyDescent="0.2">
      <c r="A4" s="101" t="s">
        <v>119</v>
      </c>
      <c r="B4" s="102">
        <f>+B5+B6+B7</f>
        <v>8283792917.9000006</v>
      </c>
      <c r="C4" s="103"/>
      <c r="D4" s="103"/>
      <c r="E4" s="103"/>
      <c r="F4" s="104">
        <f>+B4</f>
        <v>8283792917.9000006</v>
      </c>
    </row>
    <row r="5" spans="1:8" x14ac:dyDescent="0.2">
      <c r="A5" s="105" t="s">
        <v>37</v>
      </c>
      <c r="B5" s="106">
        <v>8235811637.9200001</v>
      </c>
      <c r="C5" s="107"/>
      <c r="D5" s="107"/>
      <c r="E5" s="107"/>
      <c r="F5" s="108">
        <f>+B5</f>
        <v>8235811637.9200001</v>
      </c>
      <c r="H5" s="109"/>
    </row>
    <row r="6" spans="1:8" x14ac:dyDescent="0.2">
      <c r="A6" s="105" t="s">
        <v>100</v>
      </c>
      <c r="B6" s="106">
        <v>38871679.880000003</v>
      </c>
      <c r="C6" s="107"/>
      <c r="D6" s="107"/>
      <c r="E6" s="107"/>
      <c r="F6" s="108">
        <f>+B6</f>
        <v>38871679.880000003</v>
      </c>
      <c r="H6" s="109"/>
    </row>
    <row r="7" spans="1:8" x14ac:dyDescent="0.2">
      <c r="A7" s="105" t="s">
        <v>101</v>
      </c>
      <c r="B7" s="106">
        <v>9109600.0999999996</v>
      </c>
      <c r="C7" s="107"/>
      <c r="D7" s="107"/>
      <c r="E7" s="107"/>
      <c r="F7" s="108">
        <f>+B7</f>
        <v>9109600.0999999996</v>
      </c>
    </row>
    <row r="8" spans="1:8" ht="9" customHeight="1" x14ac:dyDescent="0.2">
      <c r="A8" s="110"/>
      <c r="B8" s="34"/>
      <c r="C8" s="34"/>
      <c r="D8" s="34"/>
      <c r="E8" s="34"/>
      <c r="F8" s="35"/>
    </row>
    <row r="9" spans="1:8" x14ac:dyDescent="0.2">
      <c r="A9" s="101" t="s">
        <v>120</v>
      </c>
      <c r="B9" s="103"/>
      <c r="C9" s="102">
        <f>+C11+C12+C13+C14</f>
        <v>32364148.670000002</v>
      </c>
      <c r="D9" s="102">
        <f>+D10</f>
        <v>-332645575.98000002</v>
      </c>
      <c r="E9" s="103"/>
      <c r="F9" s="104">
        <f>+F10+F11+F12+F13+F14</f>
        <v>-300281427.31</v>
      </c>
    </row>
    <row r="10" spans="1:8" x14ac:dyDescent="0.2">
      <c r="A10" s="105" t="s">
        <v>53</v>
      </c>
      <c r="B10" s="107"/>
      <c r="C10" s="107"/>
      <c r="D10" s="106">
        <v>-332645575.98000002</v>
      </c>
      <c r="E10" s="107"/>
      <c r="F10" s="35">
        <f>+D10</f>
        <v>-332645575.98000002</v>
      </c>
      <c r="G10" s="111"/>
    </row>
    <row r="11" spans="1:8" x14ac:dyDescent="0.2">
      <c r="A11" s="105" t="s">
        <v>104</v>
      </c>
      <c r="B11" s="107"/>
      <c r="C11" s="106">
        <v>32364148.670000002</v>
      </c>
      <c r="D11" s="107"/>
      <c r="E11" s="107"/>
      <c r="F11" s="35">
        <f>+C11</f>
        <v>32364148.670000002</v>
      </c>
    </row>
    <row r="12" spans="1:8" x14ac:dyDescent="0.2">
      <c r="A12" s="105" t="s">
        <v>105</v>
      </c>
      <c r="B12" s="107"/>
      <c r="C12" s="107">
        <v>0</v>
      </c>
      <c r="D12" s="107"/>
      <c r="E12" s="107"/>
      <c r="F12" s="35">
        <f>+C12</f>
        <v>0</v>
      </c>
    </row>
    <row r="13" spans="1:8" x14ac:dyDescent="0.2">
      <c r="A13" s="105" t="s">
        <v>106</v>
      </c>
      <c r="B13" s="107"/>
      <c r="C13" s="107">
        <v>0</v>
      </c>
      <c r="D13" s="107"/>
      <c r="E13" s="107"/>
      <c r="F13" s="35">
        <f>+C13</f>
        <v>0</v>
      </c>
    </row>
    <row r="14" spans="1:8" x14ac:dyDescent="0.2">
      <c r="A14" s="105" t="s">
        <v>107</v>
      </c>
      <c r="B14" s="107"/>
      <c r="C14" s="107">
        <v>0</v>
      </c>
      <c r="D14" s="107"/>
      <c r="E14" s="107"/>
      <c r="F14" s="35">
        <f>+C14</f>
        <v>0</v>
      </c>
    </row>
    <row r="15" spans="1:8" ht="9" customHeight="1" x14ac:dyDescent="0.2">
      <c r="A15" s="110"/>
      <c r="B15" s="34"/>
      <c r="C15" s="34"/>
      <c r="D15" s="34"/>
      <c r="E15" s="34"/>
      <c r="F15" s="35"/>
    </row>
    <row r="16" spans="1:8" ht="22.5" x14ac:dyDescent="0.2">
      <c r="A16" s="101" t="s">
        <v>121</v>
      </c>
      <c r="B16" s="103"/>
      <c r="C16" s="103"/>
      <c r="D16" s="103"/>
      <c r="E16" s="103">
        <f>+E17+E18</f>
        <v>0</v>
      </c>
      <c r="F16" s="35">
        <f>+F17+F18</f>
        <v>0</v>
      </c>
    </row>
    <row r="17" spans="1:6" x14ac:dyDescent="0.2">
      <c r="A17" s="105" t="s">
        <v>109</v>
      </c>
      <c r="B17" s="107"/>
      <c r="C17" s="107"/>
      <c r="D17" s="107"/>
      <c r="E17" s="112">
        <v>0</v>
      </c>
      <c r="F17" s="35">
        <f>+E17</f>
        <v>0</v>
      </c>
    </row>
    <row r="18" spans="1:6" x14ac:dyDescent="0.2">
      <c r="A18" s="105" t="s">
        <v>110</v>
      </c>
      <c r="B18" s="107"/>
      <c r="C18" s="107"/>
      <c r="D18" s="107"/>
      <c r="E18" s="112">
        <v>0</v>
      </c>
      <c r="F18" s="35">
        <f>+E18</f>
        <v>0</v>
      </c>
    </row>
    <row r="19" spans="1:6" ht="9" customHeight="1" x14ac:dyDescent="0.2">
      <c r="A19" s="110"/>
      <c r="B19" s="34"/>
      <c r="C19" s="34"/>
      <c r="D19" s="34"/>
      <c r="E19" s="34"/>
      <c r="F19" s="35"/>
    </row>
    <row r="20" spans="1:6" x14ac:dyDescent="0.2">
      <c r="A20" s="101" t="s">
        <v>122</v>
      </c>
      <c r="B20" s="113">
        <f>+B4</f>
        <v>8283792917.9000006</v>
      </c>
      <c r="C20" s="113">
        <f>+C9</f>
        <v>32364148.670000002</v>
      </c>
      <c r="D20" s="113">
        <f>+D9</f>
        <v>-332645575.98000002</v>
      </c>
      <c r="E20" s="113">
        <f>+E16</f>
        <v>0</v>
      </c>
      <c r="F20" s="104">
        <f>+F16+F9+F4</f>
        <v>7983511490.5900002</v>
      </c>
    </row>
    <row r="21" spans="1:6" ht="9" customHeight="1" x14ac:dyDescent="0.2">
      <c r="A21" s="114"/>
      <c r="B21" s="115"/>
      <c r="C21" s="115"/>
      <c r="D21" s="115"/>
      <c r="E21" s="115"/>
      <c r="F21" s="35"/>
    </row>
    <row r="22" spans="1:6" x14ac:dyDescent="0.2">
      <c r="A22" s="101" t="s">
        <v>123</v>
      </c>
      <c r="B22" s="103">
        <f>+B23+B24+B25</f>
        <v>36111081.890000001</v>
      </c>
      <c r="C22" s="107"/>
      <c r="D22" s="107"/>
      <c r="E22" s="103"/>
      <c r="F22" s="104">
        <f>+F23+F24+F25</f>
        <v>36111081.890000001</v>
      </c>
    </row>
    <row r="23" spans="1:6" x14ac:dyDescent="0.2">
      <c r="A23" s="105" t="s">
        <v>37</v>
      </c>
      <c r="B23" s="106">
        <v>36098213.219999999</v>
      </c>
      <c r="C23" s="107"/>
      <c r="D23" s="107"/>
      <c r="E23" s="107"/>
      <c r="F23" s="35">
        <f>+B23</f>
        <v>36098213.219999999</v>
      </c>
    </row>
    <row r="24" spans="1:6" x14ac:dyDescent="0.2">
      <c r="A24" s="105" t="s">
        <v>100</v>
      </c>
      <c r="B24" s="106">
        <v>12868.67</v>
      </c>
      <c r="C24" s="107"/>
      <c r="D24" s="107"/>
      <c r="E24" s="107"/>
      <c r="F24" s="35">
        <f>+B24</f>
        <v>12868.67</v>
      </c>
    </row>
    <row r="25" spans="1:6" x14ac:dyDescent="0.2">
      <c r="A25" s="105" t="s">
        <v>101</v>
      </c>
      <c r="B25" s="106">
        <v>0</v>
      </c>
      <c r="C25" s="107"/>
      <c r="D25" s="107"/>
      <c r="E25" s="107"/>
      <c r="F25" s="35">
        <f>+B25</f>
        <v>0</v>
      </c>
    </row>
    <row r="26" spans="1:6" ht="9" customHeight="1" x14ac:dyDescent="0.2">
      <c r="A26" s="110"/>
      <c r="B26" s="34"/>
      <c r="C26" s="34"/>
      <c r="D26" s="34"/>
      <c r="E26" s="34"/>
      <c r="F26" s="35"/>
    </row>
    <row r="27" spans="1:6" ht="23.25" customHeight="1" x14ac:dyDescent="0.2">
      <c r="A27" s="101" t="s">
        <v>124</v>
      </c>
      <c r="B27" s="103"/>
      <c r="C27" s="102">
        <f>+C29</f>
        <v>-414901895.81999999</v>
      </c>
      <c r="D27" s="102">
        <f>+D28+D29+D30+D31+D32</f>
        <v>1475964210.52</v>
      </c>
      <c r="E27" s="103"/>
      <c r="F27" s="104">
        <f>+C27+D27</f>
        <v>1061062314.7</v>
      </c>
    </row>
    <row r="28" spans="1:6" x14ac:dyDescent="0.2">
      <c r="A28" s="105" t="s">
        <v>53</v>
      </c>
      <c r="B28" s="107"/>
      <c r="C28" s="116"/>
      <c r="D28" s="106">
        <v>1143318634.54</v>
      </c>
      <c r="E28" s="107"/>
      <c r="F28" s="35">
        <f>+D28</f>
        <v>1143318634.54</v>
      </c>
    </row>
    <row r="29" spans="1:6" x14ac:dyDescent="0.2">
      <c r="A29" s="105" t="s">
        <v>104</v>
      </c>
      <c r="B29" s="107"/>
      <c r="C29" s="106">
        <v>-414901895.81999999</v>
      </c>
      <c r="D29" s="106">
        <v>332645575.98000002</v>
      </c>
      <c r="E29" s="107"/>
      <c r="F29" s="35">
        <f>+C29+D29</f>
        <v>-82256319.839999974</v>
      </c>
    </row>
    <row r="30" spans="1:6" x14ac:dyDescent="0.2">
      <c r="A30" s="105" t="s">
        <v>105</v>
      </c>
      <c r="B30" s="107"/>
      <c r="C30" s="117"/>
      <c r="D30" s="73">
        <v>0</v>
      </c>
      <c r="E30" s="118"/>
      <c r="F30" s="35">
        <f>+D30</f>
        <v>0</v>
      </c>
    </row>
    <row r="31" spans="1:6" x14ac:dyDescent="0.2">
      <c r="A31" s="105" t="s">
        <v>106</v>
      </c>
      <c r="B31" s="107"/>
      <c r="C31" s="116"/>
      <c r="D31" s="73">
        <v>0</v>
      </c>
      <c r="E31" s="118"/>
      <c r="F31" s="35">
        <f>+D31</f>
        <v>0</v>
      </c>
    </row>
    <row r="32" spans="1:6" x14ac:dyDescent="0.2">
      <c r="A32" s="105" t="s">
        <v>107</v>
      </c>
      <c r="B32" s="107"/>
      <c r="C32" s="116"/>
      <c r="D32" s="73">
        <v>0</v>
      </c>
      <c r="E32" s="118"/>
      <c r="F32" s="35">
        <f>+D32</f>
        <v>0</v>
      </c>
    </row>
    <row r="33" spans="1:6" ht="9" customHeight="1" x14ac:dyDescent="0.2">
      <c r="A33" s="110"/>
      <c r="B33" s="34"/>
      <c r="C33" s="78"/>
      <c r="D33" s="78"/>
      <c r="E33" s="78"/>
      <c r="F33" s="35"/>
    </row>
    <row r="34" spans="1:6" ht="22.5" x14ac:dyDescent="0.2">
      <c r="A34" s="101" t="s">
        <v>125</v>
      </c>
      <c r="B34" s="103"/>
      <c r="C34" s="103"/>
      <c r="D34" s="103"/>
      <c r="E34" s="102">
        <f>+E35+E36</f>
        <v>0</v>
      </c>
      <c r="F34" s="35">
        <f>+E34</f>
        <v>0</v>
      </c>
    </row>
    <row r="35" spans="1:6" x14ac:dyDescent="0.2">
      <c r="A35" s="105" t="s">
        <v>109</v>
      </c>
      <c r="B35" s="107"/>
      <c r="C35" s="107"/>
      <c r="D35" s="107"/>
      <c r="E35" s="107">
        <v>0</v>
      </c>
      <c r="F35" s="35">
        <f>+E35</f>
        <v>0</v>
      </c>
    </row>
    <row r="36" spans="1:6" x14ac:dyDescent="0.2">
      <c r="A36" s="105" t="s">
        <v>110</v>
      </c>
      <c r="B36" s="107"/>
      <c r="C36" s="107"/>
      <c r="D36" s="107"/>
      <c r="E36" s="107">
        <v>0</v>
      </c>
      <c r="F36" s="35">
        <f>+E36</f>
        <v>0</v>
      </c>
    </row>
    <row r="37" spans="1:6" ht="9" customHeight="1" x14ac:dyDescent="0.2">
      <c r="A37" s="110"/>
      <c r="B37" s="34"/>
      <c r="C37" s="78"/>
      <c r="D37" s="78"/>
      <c r="E37" s="34"/>
      <c r="F37" s="35"/>
    </row>
    <row r="38" spans="1:6" ht="20.100000000000001" customHeight="1" thickBot="1" x14ac:dyDescent="0.25">
      <c r="A38" s="119" t="s">
        <v>126</v>
      </c>
      <c r="B38" s="120">
        <f>+B20+B22</f>
        <v>8319903999.7900009</v>
      </c>
      <c r="C38" s="120">
        <f>+C20+C27</f>
        <v>-382537747.14999998</v>
      </c>
      <c r="D38" s="120">
        <f>+D20+D27</f>
        <v>1143318634.54</v>
      </c>
      <c r="E38" s="120">
        <f>+E20+E34</f>
        <v>0</v>
      </c>
      <c r="F38" s="121">
        <f>+B38+C38+D38+E38</f>
        <v>9080684887.1800003</v>
      </c>
    </row>
    <row r="39" spans="1:6" ht="20.100000000000001" customHeight="1" x14ac:dyDescent="0.2">
      <c r="A39" s="122"/>
      <c r="B39" s="123"/>
      <c r="C39" s="123"/>
      <c r="D39" s="123"/>
      <c r="E39" s="123"/>
      <c r="F39" s="124"/>
    </row>
    <row r="40" spans="1:6" ht="12.75" x14ac:dyDescent="0.2">
      <c r="A40" s="125" t="s">
        <v>54</v>
      </c>
      <c r="F40" s="111"/>
    </row>
    <row r="41" spans="1:6" ht="12.75" x14ac:dyDescent="0.2">
      <c r="A41" s="125"/>
      <c r="F41" s="111"/>
    </row>
    <row r="44" spans="1:6" ht="12.75" x14ac:dyDescent="0.2">
      <c r="A44" s="127"/>
    </row>
    <row r="51" spans="1:8" ht="12.75" x14ac:dyDescent="0.2">
      <c r="A51" s="127"/>
    </row>
    <row r="58" spans="1:8" s="126" customFormat="1" ht="12.75" x14ac:dyDescent="0.2">
      <c r="A58" s="127"/>
      <c r="G58" s="4"/>
      <c r="H58" s="4"/>
    </row>
    <row r="66" spans="1:8" s="126" customFormat="1" ht="12.75" x14ac:dyDescent="0.2">
      <c r="A66" s="127"/>
      <c r="G66" s="4"/>
      <c r="H66" s="4"/>
    </row>
    <row r="74" spans="1:8" s="126" customFormat="1" ht="12.75" x14ac:dyDescent="0.2">
      <c r="A74" s="127"/>
      <c r="G74" s="4"/>
      <c r="H74" s="4"/>
    </row>
    <row r="83" spans="1:8" s="126" customFormat="1" ht="12.75" x14ac:dyDescent="0.2">
      <c r="A83" s="127"/>
      <c r="G83" s="4"/>
      <c r="H83" s="4"/>
    </row>
    <row r="92" spans="1:8" s="126" customFormat="1" ht="12.75" x14ac:dyDescent="0.2">
      <c r="A92" s="127"/>
      <c r="G92" s="4"/>
      <c r="H92" s="4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3DD1-FCF6-486E-995B-BF5D4BA2504A}">
  <sheetPr>
    <tabColor theme="6" tint="-0.499984740745262"/>
    <pageSetUpPr fitToPage="1"/>
  </sheetPr>
  <dimension ref="A1:E68"/>
  <sheetViews>
    <sheetView showGridLines="0" workbookViewId="0">
      <selection activeCell="A57" sqref="A57"/>
    </sheetView>
  </sheetViews>
  <sheetFormatPr baseColWidth="10" defaultColWidth="12" defaultRowHeight="11.25" x14ac:dyDescent="0.2"/>
  <cols>
    <col min="1" max="1" width="90.1640625" style="158" customWidth="1"/>
    <col min="2" max="3" width="17.1640625" style="173" bestFit="1" customWidth="1"/>
    <col min="4" max="4" width="1.33203125" style="158" customWidth="1"/>
    <col min="5" max="16384" width="12" style="158"/>
  </cols>
  <sheetData>
    <row r="1" spans="1:3" ht="48.75" customHeight="1" thickBot="1" x14ac:dyDescent="0.25">
      <c r="A1" s="44" t="s">
        <v>130</v>
      </c>
      <c r="B1" s="45"/>
      <c r="C1" s="46"/>
    </row>
    <row r="2" spans="1:3" ht="15" customHeight="1" thickBot="1" x14ac:dyDescent="0.25">
      <c r="A2" s="159" t="s">
        <v>0</v>
      </c>
      <c r="B2" s="160">
        <v>2024</v>
      </c>
      <c r="C2" s="161">
        <v>2023</v>
      </c>
    </row>
    <row r="3" spans="1:3" x14ac:dyDescent="0.2">
      <c r="A3" s="132" t="s">
        <v>131</v>
      </c>
      <c r="B3" s="162"/>
      <c r="C3" s="163"/>
    </row>
    <row r="4" spans="1:3" x14ac:dyDescent="0.2">
      <c r="A4" s="137" t="s">
        <v>128</v>
      </c>
      <c r="B4" s="164">
        <f>SUM(B5:B14)</f>
        <v>3639398314.7799997</v>
      </c>
      <c r="C4" s="165">
        <f>SUM(C5:C14)</f>
        <v>16732314673.489998</v>
      </c>
    </row>
    <row r="5" spans="1:3" x14ac:dyDescent="0.2">
      <c r="A5" s="140" t="s">
        <v>3</v>
      </c>
      <c r="B5" s="77">
        <v>0</v>
      </c>
      <c r="C5" s="166">
        <v>0</v>
      </c>
    </row>
    <row r="6" spans="1:3" x14ac:dyDescent="0.2">
      <c r="A6" s="140" t="s">
        <v>4</v>
      </c>
      <c r="B6" s="77">
        <v>0</v>
      </c>
      <c r="C6" s="166">
        <v>0</v>
      </c>
    </row>
    <row r="7" spans="1:3" x14ac:dyDescent="0.2">
      <c r="A7" s="140" t="s">
        <v>5</v>
      </c>
      <c r="B7" s="77">
        <v>0</v>
      </c>
      <c r="C7" s="166">
        <v>0</v>
      </c>
    </row>
    <row r="8" spans="1:3" x14ac:dyDescent="0.2">
      <c r="A8" s="140" t="s">
        <v>6</v>
      </c>
      <c r="B8" s="77">
        <v>0</v>
      </c>
      <c r="C8" s="166">
        <v>0</v>
      </c>
    </row>
    <row r="9" spans="1:3" x14ac:dyDescent="0.2">
      <c r="A9" s="140" t="s">
        <v>7</v>
      </c>
      <c r="B9" s="77">
        <v>0</v>
      </c>
      <c r="C9" s="166">
        <v>0</v>
      </c>
    </row>
    <row r="10" spans="1:3" x14ac:dyDescent="0.2">
      <c r="A10" s="140" t="s">
        <v>8</v>
      </c>
      <c r="B10" s="77">
        <v>0</v>
      </c>
      <c r="C10" s="166">
        <v>0</v>
      </c>
    </row>
    <row r="11" spans="1:3" x14ac:dyDescent="0.2">
      <c r="A11" s="140" t="s">
        <v>9</v>
      </c>
      <c r="B11" s="77">
        <v>11883360.789999999</v>
      </c>
      <c r="C11" s="166">
        <v>104009608.31</v>
      </c>
    </row>
    <row r="12" spans="1:3" ht="22.5" x14ac:dyDescent="0.2">
      <c r="A12" s="140" t="s">
        <v>11</v>
      </c>
      <c r="B12" s="77">
        <v>1239274082.5999999</v>
      </c>
      <c r="C12" s="166">
        <v>8943456774.3799992</v>
      </c>
    </row>
    <row r="13" spans="1:3" x14ac:dyDescent="0.2">
      <c r="A13" s="140" t="s">
        <v>12</v>
      </c>
      <c r="B13" s="77">
        <v>2388240871.3899999</v>
      </c>
      <c r="C13" s="166">
        <v>7684848290.8000002</v>
      </c>
    </row>
    <row r="14" spans="1:3" x14ac:dyDescent="0.2">
      <c r="A14" s="140" t="s">
        <v>132</v>
      </c>
      <c r="B14" s="77">
        <v>0</v>
      </c>
      <c r="C14" s="166">
        <v>0</v>
      </c>
    </row>
    <row r="15" spans="1:3" x14ac:dyDescent="0.2">
      <c r="A15" s="144"/>
      <c r="B15" s="77"/>
      <c r="C15" s="166"/>
    </row>
    <row r="16" spans="1:3" x14ac:dyDescent="0.2">
      <c r="A16" s="137" t="s">
        <v>129</v>
      </c>
      <c r="B16" s="164">
        <f>SUM(B17:B32)</f>
        <v>2471750267.9299998</v>
      </c>
      <c r="C16" s="165">
        <f>SUM(C17:C32)</f>
        <v>16203166898.92</v>
      </c>
    </row>
    <row r="17" spans="1:3" x14ac:dyDescent="0.2">
      <c r="A17" s="140" t="s">
        <v>22</v>
      </c>
      <c r="B17" s="77">
        <v>1792384918.6600001</v>
      </c>
      <c r="C17" s="166">
        <v>9445081490.9699993</v>
      </c>
    </row>
    <row r="18" spans="1:3" x14ac:dyDescent="0.2">
      <c r="A18" s="140" t="s">
        <v>23</v>
      </c>
      <c r="B18" s="77">
        <v>244090995.59</v>
      </c>
      <c r="C18" s="166">
        <v>3204272269.4899998</v>
      </c>
    </row>
    <row r="19" spans="1:3" x14ac:dyDescent="0.2">
      <c r="A19" s="140" t="s">
        <v>24</v>
      </c>
      <c r="B19" s="77">
        <v>418048353.68000001</v>
      </c>
      <c r="C19" s="166">
        <v>3494120014.4499998</v>
      </c>
    </row>
    <row r="20" spans="1:3" x14ac:dyDescent="0.2">
      <c r="A20" s="140" t="s">
        <v>26</v>
      </c>
      <c r="B20" s="77">
        <v>0</v>
      </c>
      <c r="C20" s="166">
        <v>0</v>
      </c>
    </row>
    <row r="21" spans="1:3" x14ac:dyDescent="0.2">
      <c r="A21" s="140" t="s">
        <v>27</v>
      </c>
      <c r="B21" s="77">
        <v>0</v>
      </c>
      <c r="C21" s="166">
        <v>0</v>
      </c>
    </row>
    <row r="22" spans="1:3" x14ac:dyDescent="0.2">
      <c r="A22" s="140" t="s">
        <v>28</v>
      </c>
      <c r="B22" s="77">
        <v>0</v>
      </c>
      <c r="C22" s="166">
        <v>390000</v>
      </c>
    </row>
    <row r="23" spans="1:3" x14ac:dyDescent="0.2">
      <c r="A23" s="140" t="s">
        <v>29</v>
      </c>
      <c r="B23" s="77">
        <v>17226000</v>
      </c>
      <c r="C23" s="166">
        <v>59303124.009999998</v>
      </c>
    </row>
    <row r="24" spans="1:3" x14ac:dyDescent="0.2">
      <c r="A24" s="140" t="s">
        <v>30</v>
      </c>
      <c r="B24" s="77">
        <v>0</v>
      </c>
      <c r="C24" s="166">
        <v>0</v>
      </c>
    </row>
    <row r="25" spans="1:3" x14ac:dyDescent="0.2">
      <c r="A25" s="140" t="s">
        <v>31</v>
      </c>
      <c r="B25" s="77">
        <v>0</v>
      </c>
      <c r="C25" s="166">
        <v>0</v>
      </c>
    </row>
    <row r="26" spans="1:3" x14ac:dyDescent="0.2">
      <c r="A26" s="140" t="s">
        <v>32</v>
      </c>
      <c r="B26" s="77">
        <v>0</v>
      </c>
      <c r="C26" s="166">
        <v>0</v>
      </c>
    </row>
    <row r="27" spans="1:3" x14ac:dyDescent="0.2">
      <c r="A27" s="140" t="s">
        <v>33</v>
      </c>
      <c r="B27" s="77">
        <v>0</v>
      </c>
      <c r="C27" s="166">
        <v>0</v>
      </c>
    </row>
    <row r="28" spans="1:3" x14ac:dyDescent="0.2">
      <c r="A28" s="140" t="s">
        <v>34</v>
      </c>
      <c r="B28" s="77">
        <v>0</v>
      </c>
      <c r="C28" s="166">
        <v>0</v>
      </c>
    </row>
    <row r="29" spans="1:3" x14ac:dyDescent="0.2">
      <c r="A29" s="140" t="s">
        <v>36</v>
      </c>
      <c r="B29" s="77">
        <v>0</v>
      </c>
      <c r="C29" s="166">
        <v>0</v>
      </c>
    </row>
    <row r="30" spans="1:3" x14ac:dyDescent="0.2">
      <c r="A30" s="140" t="s">
        <v>37</v>
      </c>
      <c r="B30" s="77">
        <v>0</v>
      </c>
      <c r="C30" s="166">
        <v>0</v>
      </c>
    </row>
    <row r="31" spans="1:3" x14ac:dyDescent="0.2">
      <c r="A31" s="140" t="s">
        <v>38</v>
      </c>
      <c r="B31" s="77">
        <v>0</v>
      </c>
      <c r="C31" s="166">
        <v>0</v>
      </c>
    </row>
    <row r="32" spans="1:3" x14ac:dyDescent="0.2">
      <c r="A32" s="140" t="s">
        <v>133</v>
      </c>
      <c r="B32" s="77">
        <v>0</v>
      </c>
      <c r="C32" s="166">
        <v>0</v>
      </c>
    </row>
    <row r="33" spans="1:3" x14ac:dyDescent="0.2">
      <c r="A33" s="147" t="s">
        <v>134</v>
      </c>
      <c r="B33" s="164">
        <f>+B4-B16</f>
        <v>1167648046.8499999</v>
      </c>
      <c r="C33" s="165">
        <f>+C4-C16</f>
        <v>529147774.56999779</v>
      </c>
    </row>
    <row r="34" spans="1:3" x14ac:dyDescent="0.2">
      <c r="A34" s="167"/>
      <c r="B34" s="164"/>
      <c r="C34" s="165"/>
    </row>
    <row r="35" spans="1:3" x14ac:dyDescent="0.2">
      <c r="A35" s="147" t="s">
        <v>135</v>
      </c>
      <c r="B35" s="77"/>
      <c r="C35" s="166"/>
    </row>
    <row r="36" spans="1:3" x14ac:dyDescent="0.2">
      <c r="A36" s="137" t="s">
        <v>128</v>
      </c>
      <c r="B36" s="164">
        <f>SUM(B37:B39)</f>
        <v>0</v>
      </c>
      <c r="C36" s="165">
        <f>SUM(C37:C39)</f>
        <v>0</v>
      </c>
    </row>
    <row r="37" spans="1:3" x14ac:dyDescent="0.2">
      <c r="A37" s="140" t="s">
        <v>82</v>
      </c>
      <c r="B37" s="77">
        <v>0</v>
      </c>
      <c r="C37" s="166">
        <v>0</v>
      </c>
    </row>
    <row r="38" spans="1:3" x14ac:dyDescent="0.2">
      <c r="A38" s="140" t="s">
        <v>84</v>
      </c>
      <c r="B38" s="77">
        <v>0</v>
      </c>
      <c r="C38" s="166">
        <v>0</v>
      </c>
    </row>
    <row r="39" spans="1:3" x14ac:dyDescent="0.2">
      <c r="A39" s="140" t="s">
        <v>136</v>
      </c>
      <c r="B39" s="77">
        <v>0</v>
      </c>
      <c r="C39" s="166">
        <v>0</v>
      </c>
    </row>
    <row r="40" spans="1:3" x14ac:dyDescent="0.2">
      <c r="A40" s="144"/>
      <c r="B40" s="77"/>
      <c r="C40" s="166"/>
    </row>
    <row r="41" spans="1:3" ht="11.25" customHeight="1" x14ac:dyDescent="0.2">
      <c r="A41" s="137" t="s">
        <v>129</v>
      </c>
      <c r="B41" s="164">
        <f>SUM(B42:B44)</f>
        <v>16879585.149999999</v>
      </c>
      <c r="C41" s="165">
        <f>SUM(C42:C44)</f>
        <v>282141141.02999997</v>
      </c>
    </row>
    <row r="42" spans="1:3" x14ac:dyDescent="0.2">
      <c r="A42" s="140" t="s">
        <v>82</v>
      </c>
      <c r="B42" s="77">
        <v>9992999.1500000004</v>
      </c>
      <c r="C42" s="166">
        <v>139781100.03999999</v>
      </c>
    </row>
    <row r="43" spans="1:3" x14ac:dyDescent="0.2">
      <c r="A43" s="140" t="s">
        <v>84</v>
      </c>
      <c r="B43" s="77">
        <v>6886586</v>
      </c>
      <c r="C43" s="166">
        <v>142360040.99000001</v>
      </c>
    </row>
    <row r="44" spans="1:3" x14ac:dyDescent="0.2">
      <c r="A44" s="140" t="s">
        <v>137</v>
      </c>
      <c r="B44" s="77">
        <v>0</v>
      </c>
      <c r="C44" s="166">
        <v>0</v>
      </c>
    </row>
    <row r="45" spans="1:3" x14ac:dyDescent="0.2">
      <c r="A45" s="147" t="s">
        <v>138</v>
      </c>
      <c r="B45" s="164">
        <f>+B36-B41</f>
        <v>-16879585.149999999</v>
      </c>
      <c r="C45" s="165">
        <f>+C36-C41</f>
        <v>-282141141.02999997</v>
      </c>
    </row>
    <row r="46" spans="1:3" x14ac:dyDescent="0.2">
      <c r="A46" s="167"/>
      <c r="B46" s="164"/>
      <c r="C46" s="165"/>
    </row>
    <row r="47" spans="1:3" x14ac:dyDescent="0.2">
      <c r="A47" s="147" t="s">
        <v>139</v>
      </c>
      <c r="B47" s="77"/>
      <c r="C47" s="166"/>
    </row>
    <row r="48" spans="1:3" x14ac:dyDescent="0.2">
      <c r="A48" s="137" t="s">
        <v>128</v>
      </c>
      <c r="B48" s="164">
        <f>+B49+B52</f>
        <v>0</v>
      </c>
      <c r="C48" s="165">
        <f>+C49+C52</f>
        <v>0</v>
      </c>
    </row>
    <row r="49" spans="1:5" x14ac:dyDescent="0.2">
      <c r="A49" s="140" t="s">
        <v>140</v>
      </c>
      <c r="B49" s="77">
        <v>0</v>
      </c>
      <c r="C49" s="166">
        <v>0</v>
      </c>
    </row>
    <row r="50" spans="1:5" x14ac:dyDescent="0.2">
      <c r="A50" s="140" t="s">
        <v>141</v>
      </c>
      <c r="B50" s="77">
        <v>0</v>
      </c>
      <c r="C50" s="166">
        <v>0</v>
      </c>
    </row>
    <row r="51" spans="1:5" x14ac:dyDescent="0.2">
      <c r="A51" s="140" t="s">
        <v>142</v>
      </c>
      <c r="B51" s="77">
        <v>0</v>
      </c>
      <c r="C51" s="166">
        <v>0</v>
      </c>
    </row>
    <row r="52" spans="1:5" x14ac:dyDescent="0.2">
      <c r="A52" s="140" t="s">
        <v>143</v>
      </c>
      <c r="B52" s="77">
        <v>0</v>
      </c>
      <c r="C52" s="166">
        <v>0</v>
      </c>
    </row>
    <row r="53" spans="1:5" x14ac:dyDescent="0.2">
      <c r="A53" s="144"/>
      <c r="B53" s="77"/>
      <c r="C53" s="166"/>
      <c r="E53" s="417"/>
    </row>
    <row r="54" spans="1:5" x14ac:dyDescent="0.2">
      <c r="A54" s="137" t="s">
        <v>129</v>
      </c>
      <c r="B54" s="164">
        <f>SUM(B56+B57+B58)</f>
        <v>712491495.98000002</v>
      </c>
      <c r="C54" s="165">
        <f>SUM(C56+C57+C58)</f>
        <v>123814457.23</v>
      </c>
      <c r="E54" s="417"/>
    </row>
    <row r="55" spans="1:5" x14ac:dyDescent="0.2">
      <c r="A55" s="140" t="s">
        <v>144</v>
      </c>
      <c r="B55" s="77">
        <v>0</v>
      </c>
      <c r="C55" s="166">
        <v>0</v>
      </c>
      <c r="E55" s="417"/>
    </row>
    <row r="56" spans="1:5" x14ac:dyDescent="0.2">
      <c r="A56" s="140" t="s">
        <v>141</v>
      </c>
      <c r="B56" s="77">
        <v>0</v>
      </c>
      <c r="C56" s="166">
        <v>0</v>
      </c>
      <c r="E56" s="417"/>
    </row>
    <row r="57" spans="1:5" x14ac:dyDescent="0.2">
      <c r="A57" s="140" t="s">
        <v>142</v>
      </c>
      <c r="B57" s="77">
        <v>0</v>
      </c>
      <c r="C57" s="166">
        <v>0</v>
      </c>
      <c r="E57" s="417"/>
    </row>
    <row r="58" spans="1:5" x14ac:dyDescent="0.2">
      <c r="A58" s="140" t="s">
        <v>145</v>
      </c>
      <c r="B58" s="77">
        <v>712491495.98000002</v>
      </c>
      <c r="C58" s="166">
        <v>123814457.23</v>
      </c>
    </row>
    <row r="59" spans="1:5" x14ac:dyDescent="0.2">
      <c r="A59" s="147" t="s">
        <v>146</v>
      </c>
      <c r="B59" s="164">
        <f>+B48-B54</f>
        <v>-712491495.98000002</v>
      </c>
      <c r="C59" s="165">
        <f>+C48-C54</f>
        <v>-123814457.23</v>
      </c>
    </row>
    <row r="60" spans="1:5" x14ac:dyDescent="0.2">
      <c r="A60" s="167"/>
      <c r="B60" s="164"/>
      <c r="C60" s="165"/>
    </row>
    <row r="61" spans="1:5" x14ac:dyDescent="0.2">
      <c r="A61" s="147" t="s">
        <v>147</v>
      </c>
      <c r="B61" s="164">
        <f>+B33+B45+B59</f>
        <v>438276965.71999979</v>
      </c>
      <c r="C61" s="165">
        <f>+C33+C45+C59</f>
        <v>123192176.30999781</v>
      </c>
    </row>
    <row r="62" spans="1:5" x14ac:dyDescent="0.2">
      <c r="A62" s="167"/>
      <c r="B62" s="164"/>
      <c r="C62" s="165"/>
    </row>
    <row r="63" spans="1:5" x14ac:dyDescent="0.2">
      <c r="A63" s="147" t="s">
        <v>148</v>
      </c>
      <c r="B63" s="164">
        <v>957761593.91999996</v>
      </c>
      <c r="C63" s="165">
        <v>834569417.61000001</v>
      </c>
    </row>
    <row r="64" spans="1:5" x14ac:dyDescent="0.2">
      <c r="A64" s="167"/>
      <c r="B64" s="168"/>
      <c r="C64" s="208"/>
    </row>
    <row r="65" spans="1:3" x14ac:dyDescent="0.2">
      <c r="A65" s="147" t="s">
        <v>149</v>
      </c>
      <c r="B65" s="164">
        <v>1396038559.6400001</v>
      </c>
      <c r="C65" s="165">
        <v>957761593.91999996</v>
      </c>
    </row>
    <row r="66" spans="1:3" ht="12" thickBot="1" x14ac:dyDescent="0.25">
      <c r="A66" s="169"/>
      <c r="B66" s="170"/>
      <c r="C66" s="171"/>
    </row>
    <row r="68" spans="1:3" ht="28.5" customHeight="1" x14ac:dyDescent="0.2">
      <c r="A68" s="172" t="s">
        <v>54</v>
      </c>
      <c r="B68" s="172"/>
      <c r="C68" s="172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D310E-B913-4C19-9C07-B7047C6B19F5}">
  <sheetPr>
    <tabColor rgb="FF4A5C26"/>
    <pageSetUpPr fitToPage="1"/>
  </sheetPr>
  <dimension ref="A1:B34"/>
  <sheetViews>
    <sheetView showGridLines="0" zoomScaleSheetLayoutView="70" workbookViewId="0">
      <selection activeCell="A57" sqref="A57"/>
    </sheetView>
  </sheetViews>
  <sheetFormatPr baseColWidth="10" defaultColWidth="12" defaultRowHeight="11.25" x14ac:dyDescent="0.2"/>
  <cols>
    <col min="1" max="1" width="66.83203125" style="158" customWidth="1"/>
    <col min="2" max="2" width="59" style="158" customWidth="1"/>
    <col min="3" max="3" width="2.1640625" style="158" customWidth="1"/>
    <col min="4" max="4" width="35.5" style="158" customWidth="1"/>
    <col min="5" max="5" width="38.1640625" style="158" customWidth="1"/>
    <col min="6" max="16384" width="12" style="158"/>
  </cols>
  <sheetData>
    <row r="1" spans="1:2" ht="51" customHeight="1" thickBot="1" x14ac:dyDescent="0.25">
      <c r="A1" s="213" t="s">
        <v>176</v>
      </c>
      <c r="B1" s="214"/>
    </row>
    <row r="2" spans="1:2" ht="15" customHeight="1" thickBot="1" x14ac:dyDescent="0.25">
      <c r="A2" s="191" t="s">
        <v>177</v>
      </c>
      <c r="B2" s="215" t="s">
        <v>178</v>
      </c>
    </row>
    <row r="3" spans="1:2" ht="12.75" x14ac:dyDescent="0.2">
      <c r="A3" s="216" t="s">
        <v>179</v>
      </c>
      <c r="B3" s="217" t="s">
        <v>180</v>
      </c>
    </row>
    <row r="4" spans="1:2" x14ac:dyDescent="0.2">
      <c r="A4" s="218"/>
      <c r="B4" s="219"/>
    </row>
    <row r="5" spans="1:2" x14ac:dyDescent="0.2">
      <c r="A5" s="218"/>
      <c r="B5" s="219"/>
    </row>
    <row r="6" spans="1:2" x14ac:dyDescent="0.2">
      <c r="A6" s="218"/>
      <c r="B6" s="219"/>
    </row>
    <row r="7" spans="1:2" x14ac:dyDescent="0.2">
      <c r="A7" s="218"/>
      <c r="B7" s="219"/>
    </row>
    <row r="8" spans="1:2" x14ac:dyDescent="0.2">
      <c r="A8" s="220"/>
      <c r="B8" s="219"/>
    </row>
    <row r="9" spans="1:2" ht="12.75" x14ac:dyDescent="0.2">
      <c r="A9" s="221" t="s">
        <v>181</v>
      </c>
      <c r="B9" s="222" t="s">
        <v>180</v>
      </c>
    </row>
    <row r="10" spans="1:2" ht="12.75" x14ac:dyDescent="0.2">
      <c r="A10" s="221"/>
      <c r="B10" s="222"/>
    </row>
    <row r="11" spans="1:2" ht="12.75" x14ac:dyDescent="0.2">
      <c r="A11" s="221"/>
      <c r="B11" s="222"/>
    </row>
    <row r="12" spans="1:2" ht="12.75" x14ac:dyDescent="0.2">
      <c r="A12" s="221"/>
      <c r="B12" s="222"/>
    </row>
    <row r="13" spans="1:2" ht="12.75" x14ac:dyDescent="0.2">
      <c r="A13" s="221"/>
      <c r="B13" s="222"/>
    </row>
    <row r="14" spans="1:2" x14ac:dyDescent="0.2">
      <c r="A14" s="220"/>
      <c r="B14" s="222"/>
    </row>
    <row r="15" spans="1:2" ht="12.75" x14ac:dyDescent="0.2">
      <c r="A15" s="221" t="s">
        <v>182</v>
      </c>
      <c r="B15" s="222" t="s">
        <v>180</v>
      </c>
    </row>
    <row r="16" spans="1:2" ht="12.75" x14ac:dyDescent="0.2">
      <c r="A16" s="221"/>
      <c r="B16" s="222"/>
    </row>
    <row r="17" spans="1:2" ht="12.75" x14ac:dyDescent="0.2">
      <c r="A17" s="221"/>
      <c r="B17" s="222"/>
    </row>
    <row r="18" spans="1:2" ht="12.75" x14ac:dyDescent="0.2">
      <c r="A18" s="221"/>
      <c r="B18" s="222"/>
    </row>
    <row r="19" spans="1:2" ht="12.75" x14ac:dyDescent="0.2">
      <c r="A19" s="221"/>
      <c r="B19" s="222"/>
    </row>
    <row r="20" spans="1:2" x14ac:dyDescent="0.2">
      <c r="A20" s="223"/>
      <c r="B20" s="222"/>
    </row>
    <row r="21" spans="1:2" ht="12.75" x14ac:dyDescent="0.2">
      <c r="A21" s="221" t="s">
        <v>30</v>
      </c>
      <c r="B21" s="222" t="s">
        <v>180</v>
      </c>
    </row>
    <row r="22" spans="1:2" ht="12.75" x14ac:dyDescent="0.2">
      <c r="A22" s="221"/>
      <c r="B22" s="222"/>
    </row>
    <row r="23" spans="1:2" ht="12.75" x14ac:dyDescent="0.2">
      <c r="A23" s="221"/>
      <c r="B23" s="222"/>
    </row>
    <row r="24" spans="1:2" ht="12.75" x14ac:dyDescent="0.2">
      <c r="A24" s="221"/>
      <c r="B24" s="222"/>
    </row>
    <row r="25" spans="1:2" ht="12.75" x14ac:dyDescent="0.2">
      <c r="A25" s="221"/>
      <c r="B25" s="222"/>
    </row>
    <row r="26" spans="1:2" ht="12" x14ac:dyDescent="0.2">
      <c r="A26" s="224"/>
      <c r="B26" s="219"/>
    </row>
    <row r="27" spans="1:2" ht="12.75" x14ac:dyDescent="0.2">
      <c r="A27" s="221" t="s">
        <v>183</v>
      </c>
      <c r="B27" s="222" t="s">
        <v>180</v>
      </c>
    </row>
    <row r="28" spans="1:2" x14ac:dyDescent="0.2">
      <c r="A28" s="225"/>
      <c r="B28" s="226"/>
    </row>
    <row r="29" spans="1:2" x14ac:dyDescent="0.2">
      <c r="A29" s="225"/>
      <c r="B29" s="227"/>
    </row>
    <row r="30" spans="1:2" x14ac:dyDescent="0.2">
      <c r="A30" s="225"/>
      <c r="B30" s="227"/>
    </row>
    <row r="31" spans="1:2" x14ac:dyDescent="0.2">
      <c r="A31" s="225"/>
      <c r="B31" s="227"/>
    </row>
    <row r="32" spans="1:2" ht="12" thickBot="1" x14ac:dyDescent="0.25">
      <c r="A32" s="228"/>
      <c r="B32" s="229"/>
    </row>
    <row r="34" spans="1:2" ht="28.5" customHeight="1" x14ac:dyDescent="0.2">
      <c r="A34" s="172" t="s">
        <v>54</v>
      </c>
      <c r="B34" s="172"/>
    </row>
  </sheetData>
  <sheetProtection formatCells="0" formatColumns="0" formatRows="0" insertRows="0" deleteRows="0" autoFilter="0"/>
  <mergeCells count="2">
    <mergeCell ref="A1:B1"/>
    <mergeCell ref="A34:B34"/>
  </mergeCells>
  <printOptions horizontalCentered="1"/>
  <pageMargins left="0.78740157480314965" right="0.59055118110236227" top="0.78740157480314965" bottom="0.78740157480314965" header="0.31496062992125984" footer="0.31496062992125984"/>
  <pageSetup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E976F-C116-4881-995F-30D84D61D45C}">
  <sheetPr>
    <tabColor rgb="FFCC6600"/>
    <pageSetUpPr fitToPage="1"/>
  </sheetPr>
  <dimension ref="A1:AB85"/>
  <sheetViews>
    <sheetView zoomScaleNormal="100" zoomScaleSheetLayoutView="100" workbookViewId="0">
      <pane ySplit="5" topLeftCell="A6" activePane="bottomLeft" state="frozen"/>
      <selection activeCell="A57" sqref="A57"/>
      <selection pane="bottomLeft" activeCell="A57" sqref="A57"/>
    </sheetView>
  </sheetViews>
  <sheetFormatPr baseColWidth="10" defaultColWidth="15" defaultRowHeight="11.25" x14ac:dyDescent="0.2"/>
  <cols>
    <col min="1" max="1" width="17.1640625" style="264" customWidth="1"/>
    <col min="2" max="2" width="91" style="264" customWidth="1"/>
    <col min="3" max="3" width="9.33203125" style="264" customWidth="1"/>
    <col min="4" max="5" width="15" style="264"/>
    <col min="6" max="28" width="15" style="235"/>
    <col min="29" max="16384" width="15" style="264"/>
  </cols>
  <sheetData>
    <row r="1" spans="1:14" ht="18.95" customHeight="1" x14ac:dyDescent="0.2">
      <c r="A1" s="230" t="s">
        <v>184</v>
      </c>
      <c r="B1" s="231"/>
      <c r="C1" s="232"/>
      <c r="D1" s="233" t="s">
        <v>185</v>
      </c>
      <c r="E1" s="234">
        <v>2024</v>
      </c>
    </row>
    <row r="2" spans="1:14" ht="18.95" customHeight="1" x14ac:dyDescent="0.2">
      <c r="A2" s="236" t="s">
        <v>186</v>
      </c>
      <c r="B2" s="237"/>
      <c r="C2" s="238"/>
      <c r="D2" s="239" t="s">
        <v>187</v>
      </c>
      <c r="E2" s="240" t="s">
        <v>188</v>
      </c>
    </row>
    <row r="3" spans="1:14" ht="18.95" customHeight="1" x14ac:dyDescent="0.2">
      <c r="A3" s="241" t="s">
        <v>189</v>
      </c>
      <c r="B3" s="242"/>
      <c r="C3" s="243"/>
      <c r="D3" s="239" t="s">
        <v>190</v>
      </c>
      <c r="E3" s="244">
        <v>1</v>
      </c>
    </row>
    <row r="4" spans="1:14" ht="18.95" customHeight="1" thickBot="1" x14ac:dyDescent="0.25">
      <c r="A4" s="245" t="s">
        <v>191</v>
      </c>
      <c r="B4" s="246"/>
      <c r="C4" s="246"/>
      <c r="D4" s="246"/>
      <c r="E4" s="247"/>
    </row>
    <row r="5" spans="1:14" ht="15" customHeight="1" x14ac:dyDescent="0.2">
      <c r="A5" s="248" t="s">
        <v>192</v>
      </c>
      <c r="B5" s="249" t="s">
        <v>193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</row>
    <row r="6" spans="1:14" s="235" customFormat="1" x14ac:dyDescent="0.2">
      <c r="A6" s="251"/>
      <c r="B6" s="252"/>
      <c r="C6" s="250"/>
    </row>
    <row r="7" spans="1:14" s="235" customFormat="1" x14ac:dyDescent="0.2">
      <c r="A7" s="253"/>
      <c r="B7" s="254" t="s">
        <v>194</v>
      </c>
    </row>
    <row r="8" spans="1:14" s="235" customFormat="1" x14ac:dyDescent="0.2">
      <c r="A8" s="253"/>
      <c r="B8" s="254"/>
    </row>
    <row r="9" spans="1:14" s="235" customFormat="1" x14ac:dyDescent="0.2">
      <c r="A9" s="255"/>
      <c r="B9" s="256" t="s">
        <v>195</v>
      </c>
    </row>
    <row r="10" spans="1:14" s="235" customFormat="1" x14ac:dyDescent="0.2">
      <c r="A10" s="257" t="s">
        <v>196</v>
      </c>
      <c r="B10" s="258" t="s">
        <v>1</v>
      </c>
    </row>
    <row r="11" spans="1:14" s="235" customFormat="1" x14ac:dyDescent="0.2">
      <c r="A11" s="257" t="s">
        <v>197</v>
      </c>
      <c r="B11" s="258" t="s">
        <v>198</v>
      </c>
    </row>
    <row r="12" spans="1:14" s="235" customFormat="1" x14ac:dyDescent="0.2">
      <c r="A12" s="257" t="s">
        <v>199</v>
      </c>
      <c r="B12" s="258" t="s">
        <v>200</v>
      </c>
    </row>
    <row r="13" spans="1:14" s="235" customFormat="1" x14ac:dyDescent="0.2">
      <c r="A13" s="257" t="s">
        <v>201</v>
      </c>
      <c r="B13" s="258" t="s">
        <v>202</v>
      </c>
    </row>
    <row r="14" spans="1:14" s="235" customFormat="1" x14ac:dyDescent="0.2">
      <c r="A14" s="257" t="s">
        <v>203</v>
      </c>
      <c r="B14" s="258" t="s">
        <v>204</v>
      </c>
    </row>
    <row r="15" spans="1:14" s="235" customFormat="1" x14ac:dyDescent="0.2">
      <c r="A15" s="257" t="s">
        <v>205</v>
      </c>
      <c r="B15" s="258" t="s">
        <v>206</v>
      </c>
    </row>
    <row r="16" spans="1:14" s="235" customFormat="1" x14ac:dyDescent="0.2">
      <c r="A16" s="257" t="s">
        <v>207</v>
      </c>
      <c r="B16" s="258" t="s">
        <v>208</v>
      </c>
    </row>
    <row r="17" spans="1:2" s="235" customFormat="1" x14ac:dyDescent="0.2">
      <c r="A17" s="257" t="s">
        <v>209</v>
      </c>
      <c r="B17" s="258" t="s">
        <v>210</v>
      </c>
    </row>
    <row r="18" spans="1:2" s="235" customFormat="1" x14ac:dyDescent="0.2">
      <c r="A18" s="257" t="s">
        <v>211</v>
      </c>
      <c r="B18" s="258" t="s">
        <v>212</v>
      </c>
    </row>
    <row r="19" spans="1:2" s="235" customFormat="1" x14ac:dyDescent="0.2">
      <c r="A19" s="257" t="s">
        <v>213</v>
      </c>
      <c r="B19" s="258" t="s">
        <v>214</v>
      </c>
    </row>
    <row r="20" spans="1:2" s="235" customFormat="1" x14ac:dyDescent="0.2">
      <c r="A20" s="257" t="s">
        <v>215</v>
      </c>
      <c r="B20" s="258" t="s">
        <v>216</v>
      </c>
    </row>
    <row r="21" spans="1:2" s="235" customFormat="1" x14ac:dyDescent="0.2">
      <c r="A21" s="257" t="s">
        <v>217</v>
      </c>
      <c r="B21" s="258" t="s">
        <v>218</v>
      </c>
    </row>
    <row r="22" spans="1:2" s="235" customFormat="1" x14ac:dyDescent="0.2">
      <c r="A22" s="257" t="s">
        <v>219</v>
      </c>
      <c r="B22" s="258" t="s">
        <v>220</v>
      </c>
    </row>
    <row r="23" spans="1:2" s="235" customFormat="1" x14ac:dyDescent="0.2">
      <c r="A23" s="257" t="s">
        <v>221</v>
      </c>
      <c r="B23" s="258" t="s">
        <v>222</v>
      </c>
    </row>
    <row r="24" spans="1:2" s="235" customFormat="1" x14ac:dyDescent="0.2">
      <c r="A24" s="257" t="s">
        <v>223</v>
      </c>
      <c r="B24" s="258" t="s">
        <v>224</v>
      </c>
    </row>
    <row r="25" spans="1:2" s="235" customFormat="1" x14ac:dyDescent="0.2">
      <c r="A25" s="257" t="s">
        <v>225</v>
      </c>
      <c r="B25" s="258" t="s">
        <v>226</v>
      </c>
    </row>
    <row r="26" spans="1:2" s="235" customFormat="1" x14ac:dyDescent="0.2">
      <c r="A26" s="257" t="s">
        <v>227</v>
      </c>
      <c r="B26" s="258" t="s">
        <v>228</v>
      </c>
    </row>
    <row r="27" spans="1:2" s="235" customFormat="1" x14ac:dyDescent="0.2">
      <c r="A27" s="257" t="s">
        <v>229</v>
      </c>
      <c r="B27" s="258" t="s">
        <v>230</v>
      </c>
    </row>
    <row r="28" spans="1:2" s="235" customFormat="1" x14ac:dyDescent="0.2">
      <c r="A28" s="257" t="s">
        <v>231</v>
      </c>
      <c r="B28" s="258" t="s">
        <v>232</v>
      </c>
    </row>
    <row r="29" spans="1:2" s="235" customFormat="1" x14ac:dyDescent="0.2">
      <c r="A29" s="257" t="s">
        <v>233</v>
      </c>
      <c r="B29" s="258" t="s">
        <v>234</v>
      </c>
    </row>
    <row r="30" spans="1:2" s="235" customFormat="1" x14ac:dyDescent="0.2">
      <c r="A30" s="257" t="s">
        <v>235</v>
      </c>
      <c r="B30" s="258" t="s">
        <v>236</v>
      </c>
    </row>
    <row r="31" spans="1:2" s="235" customFormat="1" x14ac:dyDescent="0.2">
      <c r="A31" s="257" t="s">
        <v>237</v>
      </c>
      <c r="B31" s="258" t="s">
        <v>238</v>
      </c>
    </row>
    <row r="32" spans="1:2" s="235" customFormat="1" x14ac:dyDescent="0.2">
      <c r="A32" s="257" t="s">
        <v>239</v>
      </c>
      <c r="B32" s="258" t="s">
        <v>240</v>
      </c>
    </row>
    <row r="33" spans="1:2" s="235" customFormat="1" x14ac:dyDescent="0.2">
      <c r="A33" s="253"/>
      <c r="B33" s="256"/>
    </row>
    <row r="34" spans="1:2" s="235" customFormat="1" x14ac:dyDescent="0.2">
      <c r="A34" s="259" t="s">
        <v>241</v>
      </c>
      <c r="B34" s="258" t="s">
        <v>242</v>
      </c>
    </row>
    <row r="35" spans="1:2" s="235" customFormat="1" x14ac:dyDescent="0.2">
      <c r="A35" s="259" t="s">
        <v>243</v>
      </c>
      <c r="B35" s="258" t="s">
        <v>244</v>
      </c>
    </row>
    <row r="36" spans="1:2" s="235" customFormat="1" x14ac:dyDescent="0.2">
      <c r="A36" s="253"/>
      <c r="B36" s="260"/>
    </row>
    <row r="37" spans="1:2" s="235" customFormat="1" x14ac:dyDescent="0.2">
      <c r="A37" s="253"/>
      <c r="B37" s="254" t="s">
        <v>245</v>
      </c>
    </row>
    <row r="38" spans="1:2" s="235" customFormat="1" x14ac:dyDescent="0.2">
      <c r="A38" s="253" t="s">
        <v>246</v>
      </c>
      <c r="B38" s="258" t="s">
        <v>247</v>
      </c>
    </row>
    <row r="39" spans="1:2" s="235" customFormat="1" x14ac:dyDescent="0.2">
      <c r="A39" s="253"/>
      <c r="B39" s="258" t="s">
        <v>248</v>
      </c>
    </row>
    <row r="40" spans="1:2" s="235" customFormat="1" x14ac:dyDescent="0.2">
      <c r="A40" s="253"/>
      <c r="B40" s="261" t="s">
        <v>249</v>
      </c>
    </row>
    <row r="41" spans="1:2" s="235" customFormat="1" x14ac:dyDescent="0.2">
      <c r="A41" s="253"/>
      <c r="B41" s="261" t="s">
        <v>250</v>
      </c>
    </row>
    <row r="42" spans="1:2" s="235" customFormat="1" x14ac:dyDescent="0.2">
      <c r="A42" s="253"/>
      <c r="B42" s="258"/>
    </row>
    <row r="43" spans="1:2" s="235" customFormat="1" ht="12" thickBot="1" x14ac:dyDescent="0.25">
      <c r="A43" s="262"/>
      <c r="B43" s="263"/>
    </row>
    <row r="44" spans="1:2" s="235" customFormat="1" x14ac:dyDescent="0.2"/>
    <row r="45" spans="1:2" s="235" customFormat="1" x14ac:dyDescent="0.2"/>
    <row r="46" spans="1:2" s="235" customFormat="1" x14ac:dyDescent="0.2">
      <c r="B46" s="235" t="s">
        <v>54</v>
      </c>
    </row>
    <row r="47" spans="1:2" s="235" customFormat="1" x14ac:dyDescent="0.2"/>
    <row r="48" spans="1:2" s="235" customFormat="1" x14ac:dyDescent="0.2"/>
    <row r="49" s="235" customFormat="1" x14ac:dyDescent="0.2"/>
    <row r="50" s="235" customFormat="1" x14ac:dyDescent="0.2"/>
    <row r="51" s="235" customFormat="1" x14ac:dyDescent="0.2"/>
    <row r="52" s="235" customFormat="1" x14ac:dyDescent="0.2"/>
    <row r="53" s="235" customFormat="1" x14ac:dyDescent="0.2"/>
    <row r="54" s="235" customFormat="1" x14ac:dyDescent="0.2"/>
    <row r="55" s="235" customFormat="1" x14ac:dyDescent="0.2"/>
    <row r="56" s="235" customFormat="1" x14ac:dyDescent="0.2"/>
    <row r="57" s="235" customFormat="1" x14ac:dyDescent="0.2"/>
    <row r="58" s="235" customFormat="1" x14ac:dyDescent="0.2"/>
    <row r="59" s="235" customFormat="1" x14ac:dyDescent="0.2"/>
    <row r="60" s="235" customFormat="1" x14ac:dyDescent="0.2"/>
    <row r="61" s="235" customFormat="1" x14ac:dyDescent="0.2"/>
    <row r="62" s="235" customFormat="1" x14ac:dyDescent="0.2"/>
    <row r="63" s="235" customFormat="1" x14ac:dyDescent="0.2"/>
    <row r="64" s="235" customFormat="1" x14ac:dyDescent="0.2"/>
    <row r="65" s="235" customFormat="1" x14ac:dyDescent="0.2"/>
    <row r="66" s="235" customFormat="1" x14ac:dyDescent="0.2"/>
    <row r="67" s="235" customFormat="1" x14ac:dyDescent="0.2"/>
    <row r="68" s="235" customFormat="1" x14ac:dyDescent="0.2"/>
    <row r="69" s="235" customFormat="1" x14ac:dyDescent="0.2"/>
    <row r="70" s="235" customFormat="1" x14ac:dyDescent="0.2"/>
    <row r="71" s="235" customFormat="1" x14ac:dyDescent="0.2"/>
    <row r="72" s="235" customFormat="1" x14ac:dyDescent="0.2"/>
    <row r="73" s="235" customFormat="1" x14ac:dyDescent="0.2"/>
    <row r="74" s="235" customFormat="1" x14ac:dyDescent="0.2"/>
    <row r="75" s="235" customFormat="1" x14ac:dyDescent="0.2"/>
    <row r="76" s="235" customFormat="1" x14ac:dyDescent="0.2"/>
    <row r="77" s="235" customFormat="1" x14ac:dyDescent="0.2"/>
    <row r="78" s="235" customFormat="1" x14ac:dyDescent="0.2"/>
    <row r="79" s="235" customFormat="1" x14ac:dyDescent="0.2"/>
    <row r="80" s="235" customFormat="1" x14ac:dyDescent="0.2"/>
    <row r="81" spans="1:2" s="235" customFormat="1" x14ac:dyDescent="0.2"/>
    <row r="82" spans="1:2" s="235" customFormat="1" x14ac:dyDescent="0.2"/>
    <row r="83" spans="1:2" s="235" customFormat="1" x14ac:dyDescent="0.2"/>
    <row r="84" spans="1:2" s="235" customFormat="1" x14ac:dyDescent="0.2"/>
    <row r="85" spans="1:2" s="235" customFormat="1" x14ac:dyDescent="0.2">
      <c r="A85" s="264"/>
      <c r="B85" s="264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100F2836-76D7-41B3-99E6-7FE4CE4E32B8}">
      <formula1>"1, 2, 3, 4"</formula1>
    </dataValidation>
  </dataValidations>
  <hyperlinks>
    <hyperlink ref="A28:B28" location="VHP!A6" display="VHP-01" xr:uid="{0B14DD41-D272-4CF4-ADC3-50811A99ED18}"/>
    <hyperlink ref="A29:B29" location="VHP!A12" display="VHP-02" xr:uid="{0DF0E1FA-5184-4B45-9E20-886D07C1EB13}"/>
    <hyperlink ref="A30:B30" location="EFE!A6" display="EFE-01" xr:uid="{F56C123F-D9E0-49E1-A68D-00E0A2BD20DE}"/>
    <hyperlink ref="A31:B31" location="EFE!A18" display="EFE-02" xr:uid="{6ADE1A1E-F8CF-40BA-A1D8-13BABDE91A25}"/>
    <hyperlink ref="A32:B32" location="EFE!A44" display="EFE-03" xr:uid="{EEC729FC-9D5B-4A86-8C34-E4137E420747}"/>
    <hyperlink ref="A34:B34" location="Conciliacion_Ig!B6" display="Conciliacion_Ig" xr:uid="{D7C55E00-25DD-4B71-A670-C972C525C40F}"/>
    <hyperlink ref="A35:B35" location="Conciliacion_Eg!B5" display="Conciliacion_Eg" xr:uid="{95449E5D-2E10-4535-BD6A-B6C73727DA74}"/>
    <hyperlink ref="B38" location="Memoria!A8" display="CONTABLES" xr:uid="{BE6BEF3F-E8D4-4887-8F42-639438190D41}"/>
    <hyperlink ref="B39" location="Memoria!A35" display="PRESUPUESTALES" xr:uid="{06ED6FC4-8334-4E25-993F-F06B30449C6C}"/>
    <hyperlink ref="B11" location="ACT!A56" display="PARTICIPACIONES, APORTACIONES, CONVENIOS, INCENTIVOS…" xr:uid="{42BC4594-B0A8-4078-8DD3-61766D0C9D47}"/>
    <hyperlink ref="B12" location="ACT!A71" display="OTROS INGRESOS Y BENEFICIOS" xr:uid="{B4AD4255-3015-4A8C-B71A-A9E2C3243636}"/>
    <hyperlink ref="B13" location="ACT!A96" display="GASTOS Y OTRAS PERDIDAS" xr:uid="{C996D3F2-D254-4857-8E9D-AC6B286BD9E6}"/>
    <hyperlink ref="B14" location="ESF!A6" display="FONDOS CON AFECTACIÓN ESPECÍFICA E INVERSIONES FINANCIERAS" xr:uid="{4DF66733-E8B0-413F-B93A-DE238DBDA73D}"/>
    <hyperlink ref="B15" location="ESF!A13" display="CONTRIBUCIONES POR RECUPERAR" xr:uid="{A4A1A07C-CC5F-4384-9E69-440BB8E752D6}"/>
    <hyperlink ref="B16" location="ESF!A18" display="CONTRIBUCIONES POR RECUPERAR CORTO PLAZO" xr:uid="{17194FB8-9F07-42D8-9164-22A1F98EB873}"/>
    <hyperlink ref="B17" location="ESF!A30" display="BIENES DISPONIBLES PARA SU TRANSFORMACIÓN ESTIMACIONES Y DETERIOROS (INVENTARIOS)" xr:uid="{D3138519-1916-448D-BE4F-2714BBB9A392}"/>
    <hyperlink ref="B18" location="ESF!A39" display="ALMACENES" xr:uid="{9B4D0119-D711-4325-A53E-1AA0646A1E5B}"/>
    <hyperlink ref="B19" location="ESF!A44" display="FIDEICOMISOS, MANDATOS Y CONTRATOS ANÁLOGOS" xr:uid="{5E9D7E04-240A-4F45-9261-6DF0A2218E11}"/>
    <hyperlink ref="B20" location="ESF!A48" display="PARTICIPACIONES Y APORTACIONES DE CAPITAL" xr:uid="{AEABBAE4-EDD8-4AE3-AE15-96F1BCB9B12F}"/>
    <hyperlink ref="B21" location="ESF!A52" display="BIENES MUEBLES E INMUEBLES" xr:uid="{48F61816-E713-4728-9050-734CEFD49EDE}"/>
    <hyperlink ref="B22" location="ESF!A72" display="INTANGIBLES Y DIFERIDOS" xr:uid="{BD541596-607B-4C2D-AAD7-4CBC6F124E1F}"/>
    <hyperlink ref="B24" location="ESF!A94" display="OTROS ACTIVOS" xr:uid="{50410079-8F65-4BF2-B0FD-8FBF3F32A3AC}"/>
    <hyperlink ref="B25" location="ESF!A108" display="CUENTAS Y DOCUMENTOS POR PAGAR" xr:uid="{D572485F-0339-434B-B684-0F5A56F9EE81}"/>
    <hyperlink ref="B26" location="ESF!A125" display="FONDOS Y BIENES DE TERCEROS" xr:uid="{9E3D6E72-E71E-42FF-B03F-8695EFA5F4AE}"/>
    <hyperlink ref="B27" location="ESF!A142" display="OTROS PASIVOS CIRCULANTES" xr:uid="{F4C6EFFB-1362-41FC-8CBA-7330026A7299}"/>
    <hyperlink ref="B10" location="ACT!A8" display="INGRESOS DE GESTION" xr:uid="{B49337E0-634B-4926-BFE0-E1D0D020E6F9}"/>
    <hyperlink ref="A10" location="ACT!A6" display="ACT!A6" xr:uid="{A4309A02-1434-4255-B5C7-29FB9D099F3C}"/>
    <hyperlink ref="A11" location="ACT!A91" display="ACT!A91" xr:uid="{84872708-AB2F-4699-9FF0-3CEC82DECC50}"/>
    <hyperlink ref="A12" location="ESF!A6" display="ESF!A6" xr:uid="{323C6993-6D51-479A-92E3-AD848979E365}"/>
    <hyperlink ref="A13" location="ESF!A12" display="ESF!A12" xr:uid="{1A89C8A7-66B3-47AA-B5E2-6CAC1244CBDF}"/>
    <hyperlink ref="A14" location="ESF!A17" display="ESF!A17" xr:uid="{61D76326-4BD9-4247-BEC4-B7A84FD50680}"/>
    <hyperlink ref="A15" location="ESF!A29" display="ESF!A29" xr:uid="{CBBB6A00-9B53-40C4-AB7A-A4122008F5D1}"/>
    <hyperlink ref="A16" location="ESF!A38" display="ESF!A38" xr:uid="{CA1A312A-CD47-4E91-8071-985E3A645130}"/>
    <hyperlink ref="A17" location="ESF!A43" display="ESF!A43" xr:uid="{96B07B62-D0E0-4D8C-9725-9A34EEF952D8}"/>
    <hyperlink ref="A18" location="ESF!A47" display="ESF!A47" xr:uid="{79BAFD1B-5AA3-4269-8832-3974F4D473F1}"/>
    <hyperlink ref="A19" location="ESF!A53" display="ESF!A53" xr:uid="{859D3CA5-7DD2-4E16-9386-2504634D1A08}"/>
    <hyperlink ref="A20" location="ESF!A76" display="ESF!A76" xr:uid="{D21D393E-5F43-45B9-8AA1-B8C8B8990BA5}"/>
    <hyperlink ref="A21" location="ESF!A92" display="ESF!A92" xr:uid="{69762A13-AD8C-49B2-9D78-C4EDADB3B46D}"/>
    <hyperlink ref="A22" location="ESF!A98" display="ESF!A98" xr:uid="{DDF8EDE9-083C-464B-8ADE-EB03E27B3012}"/>
    <hyperlink ref="A23" location="ESF!A109" display="ESF!A109" xr:uid="{65D94C03-921A-4A69-BC50-48D81B207E27}"/>
    <hyperlink ref="A24" location="ESF!A126" display="ESF!A126" xr:uid="{327C7D75-8046-47DA-A321-7766D2D5431A}"/>
    <hyperlink ref="A25" location="ESF!A143" display="ESF!A143" xr:uid="{B4A6E02D-252C-4E9F-AEE5-A96FBFB971EE}"/>
    <hyperlink ref="A26" location="ESF!A151" display="ESF!A151" xr:uid="{8639F55B-8CA2-4FEF-B8F0-6DC7A5C9EAA8}"/>
    <hyperlink ref="A27" location="ESF!A156" display="ESF!A156" xr:uid="{B54F12C3-93A1-4C87-909C-D18CE1B9FAC6}"/>
    <hyperlink ref="A28" location="VHP!A6" display="VHP!A6" xr:uid="{272F90B9-5609-45F7-9754-F8E23791FB13}"/>
    <hyperlink ref="A29" location="VHP!A12" display="VHP!A12" xr:uid="{AF04E71A-437C-4528-B3F0-43D7BAFCA750}"/>
    <hyperlink ref="A30" location="EFE!A6" display="EFE!A6" xr:uid="{9F8CCBC6-F110-4ACC-9BCB-24B5D9F40612}"/>
    <hyperlink ref="A31" location="EFE!A18" display="EFE!A18" xr:uid="{0234343F-C635-42EE-BFB4-923563138192}"/>
    <hyperlink ref="A32" location="EFE!A45" display="EFE!A45" xr:uid="{E3DA24CB-59D2-46BC-8828-CCF613EEBE27}"/>
    <hyperlink ref="B40" location="Memoria!B38" display="Memoria!B38" xr:uid="{7755AEDB-EF4C-417F-BE90-3CE9F20530A4}"/>
    <hyperlink ref="B41" location="Memoria!B48" display="Memoria!B48" xr:uid="{CB33FBD6-1316-491B-875E-01A147D562C1}"/>
  </hyperlinks>
  <pageMargins left="0.70866141732283472" right="0.70866141732283472" top="0.74803149606299213" bottom="0.74803149606299213" header="0.31496062992125984" footer="0.31496062992125984"/>
  <pageSetup scale="95" orientation="landscape" r:id="rId1"/>
  <headerFooter>
    <oddHeader>&amp;CNOTAS A LOS ESTADOS FINANCIEROS</oddHead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ESF</vt:lpstr>
      <vt:lpstr>EA</vt:lpstr>
      <vt:lpstr>ECSF</vt:lpstr>
      <vt:lpstr>EAA</vt:lpstr>
      <vt:lpstr>EADOP</vt:lpstr>
      <vt:lpstr>EVHP</vt:lpstr>
      <vt:lpstr>EFE</vt:lpstr>
      <vt:lpstr>IPC</vt:lpstr>
      <vt:lpstr> NOTAS </vt:lpstr>
      <vt:lpstr>N ESF</vt:lpstr>
      <vt:lpstr>N ACT</vt:lpstr>
      <vt:lpstr>N VHP</vt:lpstr>
      <vt:lpstr>N EFE siret</vt:lpstr>
      <vt:lpstr>N Conciliacion_Ig</vt:lpstr>
      <vt:lpstr>N Conciliacion_Eg</vt:lpstr>
      <vt:lpstr>N Memoria</vt:lpstr>
      <vt:lpstr>' NOTAS '!Área_de_impresión</vt:lpstr>
      <vt:lpstr>EA!Área_de_impresión</vt:lpstr>
      <vt:lpstr>EADOP!Área_de_impresión</vt:lpstr>
      <vt:lpstr>ECSF!Área_de_impresión</vt:lpstr>
      <vt:lpstr>EFE!Área_de_impresión</vt:lpstr>
      <vt:lpstr>EVHP!Área_de_impresión</vt:lpstr>
      <vt:lpstr>IPC!Área_de_impresión</vt:lpstr>
      <vt:lpstr>'N ACT'!Área_de_impresión</vt:lpstr>
      <vt:lpstr>'N Conciliacion_Eg'!Área_de_impresión</vt:lpstr>
      <vt:lpstr>'N Conciliacion_Ig'!Área_de_impresión</vt:lpstr>
      <vt:lpstr>'N EFE siret'!Área_de_impresión</vt:lpstr>
      <vt:lpstr>'N ESF'!Área_de_impresión</vt:lpstr>
      <vt:lpstr>EA!Títulos_a_imprimir</vt:lpstr>
      <vt:lpstr>ECSF!Títulos_a_imprimir</vt:lpstr>
      <vt:lpstr>EFE!Títulos_a_imprimir</vt:lpstr>
      <vt:lpstr>EVHP!Títulos_a_imprimir</vt:lpstr>
      <vt:lpstr>IPC!Títulos_a_imprimir</vt:lpstr>
      <vt:lpstr>'N ACT'!Títulos_a_imprimir</vt:lpstr>
      <vt:lpstr>'N EFE siret'!Títulos_a_imprimir</vt:lpstr>
      <vt:lpstr>'N 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2024-04-23T20:58:52Z</cp:lastPrinted>
  <dcterms:created xsi:type="dcterms:W3CDTF">2024-04-23T20:43:12Z</dcterms:created>
  <dcterms:modified xsi:type="dcterms:W3CDTF">2024-04-23T21:01:43Z</dcterms:modified>
</cp:coreProperties>
</file>