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2E0" lockStructure="1" lockWindows="1"/>
  <bookViews>
    <workbookView xWindow="240" yWindow="90" windowWidth="20115" windowHeight="9270"/>
  </bookViews>
  <sheets>
    <sheet name="NOTAS 1" sheetId="1" r:id="rId1"/>
    <sheet name="NOTAS 2" sheetId="2" r:id="rId2"/>
    <sheet name="NOTAS 3" sheetId="3" r:id="rId3"/>
    <sheet name="NOTAS 4" sheetId="4" r:id="rId4"/>
    <sheet name="NOTAS 5" sheetId="5" r:id="rId5"/>
    <sheet name="NOTAS 6" sheetId="6" r:id="rId6"/>
    <sheet name="NOTAS  7" sheetId="7" r:id="rId7"/>
    <sheet name="NOTAS 8" sheetId="8" r:id="rId8"/>
    <sheet name="NOTAS 9" sheetId="9" r:id="rId9"/>
    <sheet name="NOTAS 10" sheetId="10" r:id="rId10"/>
  </sheets>
  <definedNames>
    <definedName name="_xlnm.Print_Area" localSheetId="6">'NOTAS  7'!$A$1:$L$41</definedName>
    <definedName name="_xlnm.Print_Area" localSheetId="0">'NOTAS 1'!$A$1:$L$51</definedName>
    <definedName name="_xlnm.Print_Area" localSheetId="9">'NOTAS 10'!$A$1:$L$90</definedName>
    <definedName name="_xlnm.Print_Area" localSheetId="1">'NOTAS 2'!$A$1:$L$47</definedName>
    <definedName name="_xlnm.Print_Area" localSheetId="2">'NOTAS 3'!$A$1:$L$67</definedName>
    <definedName name="_xlnm.Print_Area" localSheetId="3">'NOTAS 4'!$A$1:$L$65</definedName>
    <definedName name="_xlnm.Print_Area" localSheetId="4">'NOTAS 5'!$1:$56</definedName>
    <definedName name="_xlnm.Print_Area" localSheetId="5">'NOTAS 6'!$1:$51</definedName>
    <definedName name="_xlnm.Print_Area" localSheetId="7">'NOTAS 8'!$A$1:$L$52</definedName>
    <definedName name="_xlnm.Print_Area" localSheetId="8">'NOTAS 9'!$A$1:$L$45</definedName>
    <definedName name="_xlnm.Print_Titles" localSheetId="6">'NOTAS  7'!$1:$5</definedName>
    <definedName name="_xlnm.Print_Titles" localSheetId="0">'NOTAS 1'!$1:$5</definedName>
    <definedName name="_xlnm.Print_Titles" localSheetId="9">'NOTAS 10'!$1:$5</definedName>
    <definedName name="_xlnm.Print_Titles" localSheetId="1">'NOTAS 2'!$1:$5</definedName>
    <definedName name="_xlnm.Print_Titles" localSheetId="2">'NOTAS 3'!$1:$5</definedName>
    <definedName name="_xlnm.Print_Titles" localSheetId="3">'NOTAS 4'!$1:$5</definedName>
    <definedName name="_xlnm.Print_Titles" localSheetId="4">'NOTAS 5'!$1:$5</definedName>
    <definedName name="_xlnm.Print_Titles" localSheetId="5">'NOTAS 6'!$1:$5</definedName>
    <definedName name="_xlnm.Print_Titles" localSheetId="7">'NOTAS 8'!$1:$5</definedName>
    <definedName name="_xlnm.Print_Titles" localSheetId="8">'NOTAS 9'!$1:$5</definedName>
  </definedNames>
  <calcPr calcId="145621"/>
</workbook>
</file>

<file path=xl/calcChain.xml><?xml version="1.0" encoding="utf-8"?>
<calcChain xmlns="http://schemas.openxmlformats.org/spreadsheetml/2006/main">
  <c r="E77" i="10" l="1"/>
  <c r="D77" i="10"/>
  <c r="C77" i="10"/>
  <c r="I71" i="10"/>
  <c r="E69" i="10"/>
  <c r="E71" i="10" s="1"/>
  <c r="F68" i="10"/>
  <c r="E55" i="10"/>
  <c r="G53" i="10"/>
  <c r="J51" i="10"/>
  <c r="E50" i="10"/>
  <c r="F46" i="10"/>
  <c r="J42" i="10"/>
  <c r="G42" i="10"/>
  <c r="G46" i="10" s="1"/>
  <c r="H40" i="10"/>
  <c r="E36" i="10"/>
  <c r="E64" i="10" s="1"/>
  <c r="G64" i="10" s="1"/>
  <c r="G25" i="10"/>
  <c r="F25" i="10"/>
  <c r="E22" i="10"/>
  <c r="F19" i="10"/>
  <c r="E15" i="10"/>
  <c r="E28" i="10" s="1"/>
  <c r="H13" i="10"/>
  <c r="C51" i="8"/>
  <c r="D37" i="8"/>
  <c r="C37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37" i="8" s="1"/>
  <c r="C36" i="7"/>
  <c r="E35" i="7"/>
  <c r="D35" i="7"/>
  <c r="D36" i="7" s="1"/>
  <c r="C35" i="7"/>
  <c r="E34" i="7"/>
  <c r="E32" i="7"/>
  <c r="E31" i="7"/>
  <c r="E30" i="7"/>
  <c r="E29" i="7"/>
  <c r="E36" i="7" s="1"/>
  <c r="E21" i="7"/>
  <c r="D21" i="7"/>
  <c r="C21" i="7"/>
  <c r="D665" i="6"/>
  <c r="C665" i="6"/>
  <c r="D664" i="6"/>
  <c r="D663" i="6"/>
  <c r="D662" i="6"/>
  <c r="D661" i="6"/>
  <c r="D660" i="6"/>
  <c r="D659" i="6"/>
  <c r="D658" i="6"/>
  <c r="D657" i="6"/>
  <c r="D656" i="6"/>
  <c r="D655" i="6"/>
  <c r="D654" i="6"/>
  <c r="D653" i="6"/>
  <c r="D652" i="6"/>
  <c r="D651" i="6"/>
  <c r="D650" i="6"/>
  <c r="D649" i="6"/>
  <c r="D648" i="6"/>
  <c r="D647" i="6"/>
  <c r="D646" i="6"/>
  <c r="D645" i="6"/>
  <c r="D644" i="6"/>
  <c r="D643" i="6"/>
  <c r="D642" i="6"/>
  <c r="D641" i="6"/>
  <c r="D640" i="6"/>
  <c r="C50" i="6"/>
  <c r="D48" i="6" s="1"/>
  <c r="D49" i="6"/>
  <c r="D45" i="6"/>
  <c r="D41" i="6"/>
  <c r="D37" i="6"/>
  <c r="D33" i="6"/>
  <c r="D29" i="6"/>
  <c r="D26" i="6"/>
  <c r="D25" i="6"/>
  <c r="D22" i="6"/>
  <c r="D21" i="6"/>
  <c r="D18" i="6"/>
  <c r="D670" i="5"/>
  <c r="C670" i="5"/>
  <c r="D669" i="5"/>
  <c r="D668" i="5"/>
  <c r="D667" i="5"/>
  <c r="D666" i="5"/>
  <c r="D665" i="5"/>
  <c r="D664" i="5"/>
  <c r="D663" i="5"/>
  <c r="D662" i="5"/>
  <c r="D661" i="5"/>
  <c r="D660" i="5"/>
  <c r="D659" i="5"/>
  <c r="D658" i="5"/>
  <c r="D657" i="5"/>
  <c r="D656" i="5"/>
  <c r="D655" i="5"/>
  <c r="D654" i="5"/>
  <c r="D653" i="5"/>
  <c r="D652" i="5"/>
  <c r="D651" i="5"/>
  <c r="D650" i="5"/>
  <c r="D649" i="5"/>
  <c r="D648" i="5"/>
  <c r="D647" i="5"/>
  <c r="D646" i="5"/>
  <c r="D645" i="5"/>
  <c r="C52" i="5"/>
  <c r="C54" i="5" s="1"/>
  <c r="C50" i="5"/>
  <c r="C40" i="5"/>
  <c r="C42" i="5" s="1"/>
  <c r="C29" i="5"/>
  <c r="C26" i="5"/>
  <c r="C20" i="5"/>
  <c r="C15" i="5"/>
  <c r="C64" i="4"/>
  <c r="C56" i="4"/>
  <c r="C48" i="4"/>
  <c r="C40" i="4"/>
  <c r="F32" i="4"/>
  <c r="E32" i="4"/>
  <c r="D32" i="4"/>
  <c r="C32" i="4"/>
  <c r="C67" i="3"/>
  <c r="C57" i="3"/>
  <c r="E49" i="3"/>
  <c r="D49" i="3"/>
  <c r="C49" i="3"/>
  <c r="C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D27" i="3"/>
  <c r="C27" i="3"/>
  <c r="E26" i="3"/>
  <c r="E25" i="3"/>
  <c r="E24" i="3"/>
  <c r="E23" i="3"/>
  <c r="E22" i="3"/>
  <c r="E21" i="3"/>
  <c r="E20" i="3"/>
  <c r="E19" i="3"/>
  <c r="E18" i="3"/>
  <c r="E17" i="3"/>
  <c r="E14" i="3" s="1"/>
  <c r="E40" i="3" s="1"/>
  <c r="E16" i="3"/>
  <c r="E15" i="3"/>
  <c r="D14" i="3"/>
  <c r="D40" i="3" s="1"/>
  <c r="C14" i="3"/>
  <c r="C44" i="2"/>
  <c r="C34" i="2"/>
  <c r="C20" i="2"/>
  <c r="F49" i="1"/>
  <c r="E49" i="1"/>
  <c r="D49" i="1"/>
  <c r="C49" i="1"/>
  <c r="E36" i="1"/>
  <c r="D36" i="1"/>
  <c r="C36" i="1"/>
  <c r="G28" i="10" l="1"/>
  <c r="F29" i="10"/>
  <c r="D30" i="6"/>
  <c r="D34" i="6"/>
  <c r="D38" i="6"/>
  <c r="D42" i="6"/>
  <c r="D46" i="6"/>
  <c r="D19" i="6"/>
  <c r="D50" i="6" s="1"/>
  <c r="D23" i="6"/>
  <c r="D27" i="6"/>
  <c r="D31" i="6"/>
  <c r="D35" i="6"/>
  <c r="D39" i="6"/>
  <c r="D43" i="6"/>
  <c r="D47" i="6"/>
  <c r="F36" i="10"/>
  <c r="D20" i="6"/>
  <c r="D24" i="6"/>
  <c r="D28" i="6"/>
  <c r="D32" i="6"/>
  <c r="D36" i="6"/>
  <c r="D40" i="6"/>
  <c r="D44" i="6"/>
  <c r="F58" i="10" l="1"/>
  <c r="F54" i="10" s="1"/>
  <c r="K55" i="10"/>
</calcChain>
</file>

<file path=xl/sharedStrings.xml><?xml version="1.0" encoding="utf-8"?>
<sst xmlns="http://schemas.openxmlformats.org/spreadsheetml/2006/main" count="460" uniqueCount="313">
  <si>
    <t>RÉGIMEN DE PROTECCIÓN SOCIAL EN SALUD DEL ESTADO DE GUANAJUATO</t>
  </si>
  <si>
    <t xml:space="preserve">NOTAS A LOS ESTADOS FINANCIEROS </t>
  </si>
  <si>
    <t>Al 31 de Marzo 2018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</si>
  <si>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</si>
  <si>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</si>
  <si>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</si>
  <si>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</si>
  <si>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</si>
  <si>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</si>
  <si>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</si>
  <si>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</si>
  <si>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</si>
  <si>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</si>
  <si>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</si>
  <si>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</si>
  <si>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 xml:space="preserve"> 1122602001  CUENTAS POR COBRAR A ENTIDADES FED T MPIOS</t>
  </si>
  <si>
    <t>ESF-03 DEUDORES P/RECUPERAR</t>
  </si>
  <si>
    <t>90 DIAS</t>
  </si>
  <si>
    <t>180 DIAS</t>
  </si>
  <si>
    <t>365 DIAS</t>
  </si>
  <si>
    <t>1123 DEUDORES PENDIENTES POR RECUPERAR</t>
  </si>
  <si>
    <t>1123101002  GASTOS A RESERVA DE COMPROBAR</t>
  </si>
  <si>
    <t>1123102001  FUNCIONARIOS Y EMPLEADOS</t>
  </si>
  <si>
    <t>1123106001  OTROS DEUDORES DIVERSOS</t>
  </si>
  <si>
    <t>1191001001  DEPOSITOS EN GARANTIA SERV.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</si>
  <si>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</si>
  <si>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</si>
  <si>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</si>
  <si>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</si>
  <si>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</si>
  <si>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</si>
  <si>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</si>
  <si>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</si>
  <si>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</si>
  <si>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</si>
  <si>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</si>
  <si>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</si>
  <si>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</si>
  <si>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</si>
  <si>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</si>
  <si>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</si>
  <si>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</si>
  <si>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</si>
  <si>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</si>
  <si>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</si>
  <si>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1230 BIENES INMUEBLES, INFRAESTRUCTURA Y CONTRUCCIONES EN PROCESO</t>
  </si>
  <si>
    <t>1240 BIENES MUEBLES</t>
  </si>
  <si>
    <t>1241151100  MUEBLES DE OFICINA Y ESTANTERÍA</t>
  </si>
  <si>
    <t>1241251200  MUEBLES, EXCEPTO DE OFICINA Y ESTANTERÍA</t>
  </si>
  <si>
    <t>1241351500  EQUIPO DE CÓMPUTO Y DE TECNOLOGÍAS DE LA INFORMACI</t>
  </si>
  <si>
    <t>1241951900  OTROS MOBILIARIOS Y EQUIPOS DE ADMINISTRACIÓN</t>
  </si>
  <si>
    <t>1242152100  EQUIPO Y APARATOS AUDIOVISUALES</t>
  </si>
  <si>
    <t>1242352300  CÁMARAS FOTOGRÁFICAS Y DE VIDEO</t>
  </si>
  <si>
    <t>1243153100  EQUIPO MÉDICO Y DE LABORATORIO</t>
  </si>
  <si>
    <t>1244154100  AUTOMÓVILES Y CAMIONES</t>
  </si>
  <si>
    <t>1246456400  SISTEMAS DE AIRE ACONDICIONADO, CALEFACCION Y DE</t>
  </si>
  <si>
    <t>1246556500  EQUIPO DE COMUNICACIÓN Y TELECOMUNICACIÓN</t>
  </si>
  <si>
    <t>1246656600  EQUIPOS DE GENERACIÓN ELÉCTRICA, APARATOS Y ACCES</t>
  </si>
  <si>
    <t>1246956900  OTROS EQUIPOS</t>
  </si>
  <si>
    <t>1260   DEPRECIACIÓN y DETERIORO ACUM.</t>
  </si>
  <si>
    <t>1263151101  MUEBLES DE OFICINA Y ESTANTERÍA</t>
  </si>
  <si>
    <t>1263151201  MUEBLES, EXCEPTO DE OFICINA Y ESTANTERÍA</t>
  </si>
  <si>
    <t>1263151501  EPO. DE COMPUTO Y DE TECNOLOGIAS DE LA INFORMACION</t>
  </si>
  <si>
    <t>1263151901  OTROS MOBILIARIOS Y EQUIPOS DE ADMINISTRACIÓN</t>
  </si>
  <si>
    <t>1263252101  EQUIPOS Y APARATOS AUDIOVISUALES</t>
  </si>
  <si>
    <t>1263252301  CAMARAS FOTOGRAFICAS Y DE VIDEO</t>
  </si>
  <si>
    <t>1263353101  EQUIPO MÉDICO Y DE LABORATORIO</t>
  </si>
  <si>
    <t>1263454101  AUTOMÓVILES Y CAMIONES</t>
  </si>
  <si>
    <t>1263656401  SISTEMAS DE AIRE ACONDICIONADO, CALEFACCION Y DE</t>
  </si>
  <si>
    <t>1263656501  EQUIPO DE COMUNICACIÓN Y TELECOMUNICACIÓN</t>
  </si>
  <si>
    <t>1263656601  EQUIPOS DE GENERACIÓN ELÉCTRICA, APARATOS Y ACCES</t>
  </si>
  <si>
    <t>1263656901  OTROS EQUIPOS 2010</t>
  </si>
  <si>
    <t>ESF-09 INTANGIBLES Y DIFERIDOS</t>
  </si>
  <si>
    <t>1250 ACTIVOS INTANGIBLES</t>
  </si>
  <si>
    <t>1270 ACTIVOS DIFERIDOS</t>
  </si>
  <si>
    <t>1260 DEPRECIACIÓN, DETERIORO Y AMORTIZACIÓN ACUMULADA DE BIENES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</si>
  <si>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</si>
  <si>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</si>
  <si>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</si>
  <si>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</si>
  <si>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</si>
  <si>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</si>
  <si>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2110 CUENTAS POR PAGAR A CORTO PLAZO</t>
  </si>
  <si>
    <t>2111101001  SUELDOS POR PAGAR</t>
  </si>
  <si>
    <t>2111101002  SUELDOS DEVENGADOS</t>
  </si>
  <si>
    <t>2111401001  APORTACIÓN PATRONAL ISSEG</t>
  </si>
  <si>
    <t>2111401002  APORTACION PATRONAL ISSSTE</t>
  </si>
  <si>
    <t>2112101002  PADRON UNICO DE PROVEEDORES</t>
  </si>
  <si>
    <t>2117101001  ISR NOMINA</t>
  </si>
  <si>
    <t>2117101013  ISR RETENCION ARRENDAMIENTO</t>
  </si>
  <si>
    <t>2117102002  CEDULAR  ARRENDAMIENTO</t>
  </si>
  <si>
    <t>2117202002  CUOTAS TRABAJADOR ISSEG</t>
  </si>
  <si>
    <t>2117202003  APORTACIÓN TRABAJADOR ISSSTE</t>
  </si>
  <si>
    <t>2117502101  IMPUESTO SOBRE NOMINAS</t>
  </si>
  <si>
    <t>2117903002  PENSIÓN ALIMENTICIA ASOCIADA</t>
  </si>
  <si>
    <t>2117911001  ISSEG</t>
  </si>
  <si>
    <t>2117912001  OPTICAS</t>
  </si>
  <si>
    <t>2119904001  ENTIDADES</t>
  </si>
  <si>
    <t>2119905004  PARTIDAS EN CONCIL.BANCARIAS</t>
  </si>
  <si>
    <t>2119905005  IMPUESTO A FAVOR DEL TRABAJADOR</t>
  </si>
  <si>
    <t>2119906001  NOMINA SANCIONES POR RETARDOS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</si>
  <si>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</si>
  <si>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</si>
  <si>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</si>
  <si>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</si>
  <si>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</si>
  <si>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</si>
  <si>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</si>
  <si>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</si>
  <si>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</si>
  <si>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2199002099 DIFERENCIAS IRRELEVANTES</t>
  </si>
  <si>
    <t>II) NOTAS AL ESTADO DE ACTIVIDADES</t>
  </si>
  <si>
    <t>INGRESOS DE GESTIÓN</t>
  </si>
  <si>
    <t>ERA-01 INGRESOS</t>
  </si>
  <si>
    <t>NOTA</t>
  </si>
  <si>
    <t>4129240201  CUOTAS FAMILIARES</t>
  </si>
  <si>
    <t>4129 Otras Cuotas y Aportaciones Seg.Soc</t>
  </si>
  <si>
    <t>4120 Cuotas y Aportaciones de Seg.Social</t>
  </si>
  <si>
    <t>4159511219  CUOTAS DE RECUPERACIÓN</t>
  </si>
  <si>
    <t>4159 Otros Productos que Generan Ing.</t>
  </si>
  <si>
    <t>4150 Productos de Tipo Corriente</t>
  </si>
  <si>
    <t>4160 Aprovechamientos de Tipo Corriente</t>
  </si>
  <si>
    <t>4162610061  SANCIONES</t>
  </si>
  <si>
    <t>4162 Multas</t>
  </si>
  <si>
    <t>INGRESOS DE GESTION</t>
  </si>
  <si>
    <t>4210 Participaciones y Aportaciones</t>
  </si>
  <si>
    <t xml:space="preserve">  4213 Convenios</t>
  </si>
  <si>
    <t>4213831000  CONVENIO SERVICIOS PERSONALES</t>
  </si>
  <si>
    <t>4213832000  CONVENIO MATERIALES Y SUMINISTROS</t>
  </si>
  <si>
    <t>4213834000  CONVENIO AYUDAS Y SUBSIDIOS</t>
  </si>
  <si>
    <t>4220 Transferencias, Asignaciones, Subs.</t>
  </si>
  <si>
    <t>4221 Trans. Internas y Asig. al Secto</t>
  </si>
  <si>
    <t>PARTICIPACIONES, APORTACIONES</t>
  </si>
  <si>
    <t>ERA-02 OTROS INGRESOS Y BENEFICIOS</t>
  </si>
  <si>
    <t>4311 Int.Ganados de Val.,Créditos, Bonos</t>
  </si>
  <si>
    <t>4310 Ingresos Financieros</t>
  </si>
  <si>
    <t>4399 Otros Ingresos y Beneficios Varios</t>
  </si>
  <si>
    <t>4390 Otros Ingresos y Beneficios Varios</t>
  </si>
  <si>
    <t>5115154000  PRESTACIONES CONTRACTUALES</t>
  </si>
  <si>
    <t>5115155000  APOYOS A LA CAPACITACION DE LOS SERV. PUBLICOS</t>
  </si>
  <si>
    <t>5115159000  OTRAS PRESTACIONES SOCIALES Y ECONOMICAS</t>
  </si>
  <si>
    <t>5122221000  ALIMENTACIÓN DE PERSONAS</t>
  </si>
  <si>
    <t>5129296000  REF. Y ACCESORIOS ME. DE EQ. DE TRANSPORTE</t>
  </si>
  <si>
    <t>5131311000  SERVICIO DE ENERGÍA ELÉCTRICA</t>
  </si>
  <si>
    <t>5131313000  SERVICIO DE AGUA POTABLE</t>
  </si>
  <si>
    <t>5131314000  TELEFONÍA TRADICIONAL</t>
  </si>
  <si>
    <t>5131317000  SERV. ACCESO A INTERNET, REDES Y PROC. DE INFO.</t>
  </si>
  <si>
    <t>5131318000  SERVICIO POSTAL</t>
  </si>
  <si>
    <t>5132322000  ARRENDAMIENTO DE EDIFICIOS</t>
  </si>
  <si>
    <t>5133338000  SERVICIOS DE VIGILANCIA</t>
  </si>
  <si>
    <t>5133339000  SERVICIOS PROFESIONALES, CIENTIFICOS Y T</t>
  </si>
  <si>
    <t>5135355000  REPAR. Y MTTO. DE EQUIPO DE TRANSPORTE</t>
  </si>
  <si>
    <t>5135358000  SERVICIOS DE LIMPIEZA Y MANEJO DE DESECHOS</t>
  </si>
  <si>
    <t>5137371000  PASAJES AEREOS</t>
  </si>
  <si>
    <t>5137372000  PASAJES TERRESTRES</t>
  </si>
  <si>
    <t>5137375000  VIATICOS EN EL PAIS</t>
  </si>
  <si>
    <t>5139398000  IMPUESTO DE NOMINA</t>
  </si>
  <si>
    <t>5212415100  TRANSFERENCIAS PARA SERVICIOS PERSONALES</t>
  </si>
  <si>
    <t>5212415200  TRANSFER. PARA  MATERIALES Y SUMINISTROS</t>
  </si>
  <si>
    <t>5212415300  TRANSFERENCIAS PARA SERVICIOS GENERALES</t>
  </si>
  <si>
    <t>5241441000  PAGOS DE DEFUNCIÓN</t>
  </si>
  <si>
    <t>5252452000  JUBILACIONES</t>
  </si>
  <si>
    <t>5599000006  Diferencia por Redondeo</t>
  </si>
  <si>
    <t>GASTOS Y OTRAS PÉRDIDAS</t>
  </si>
  <si>
    <t>ERA-03 GASTOS</t>
  </si>
  <si>
    <t>%GASTO</t>
  </si>
  <si>
    <t>EXPLICACION</t>
  </si>
  <si>
    <t>5000 GASTOS Y OTRAS PERDIDAS</t>
  </si>
  <si>
    <t>5111113000  SUELDOS BASE AL PERSONAL PERMANENTE</t>
  </si>
  <si>
    <t>5113131000  PRIMAS POR AÑOS DE SERVS. EFECTIV. PRESTADOS</t>
  </si>
  <si>
    <t>5113132000  PRIMAS DE VACAS., DOMINICAL Y GRATIF. FIN DE AÑO</t>
  </si>
  <si>
    <t>5113134000  COMPENSACIONES</t>
  </si>
  <si>
    <t>5114141000  APORTACIONES DE SEGURIDAD SOCIAL</t>
  </si>
  <si>
    <t>5114144000  SEGUROS MÚLTIPLES</t>
  </si>
  <si>
    <t>5115153000  SEGURO DE RETIRO (APLIC. EXCLUSIVA ISSEG)</t>
  </si>
  <si>
    <t>III) NOTAS AL ESTADO DE VARIACIÓN A LA HACIEDA PÚBLICA</t>
  </si>
  <si>
    <t>VHP-01 PATRIMONIO CONTRIBUIDO</t>
  </si>
  <si>
    <t>MODIFICACION</t>
  </si>
  <si>
    <t>3110 HACIENDA PUBLICA/PATRIMONIO CONTRIBUIDO</t>
  </si>
  <si>
    <t>3111835000 CONVENIO BIENES MUEBLES E INMUEBLES</t>
  </si>
  <si>
    <t>3116101001  BIENES MUEBLES TRANSFERIDOS</t>
  </si>
  <si>
    <t>VHP-02 PATRIMONIO GENERADO</t>
  </si>
  <si>
    <t>3210 Resultado del Ejercicio (Ahorro/Desahorro)</t>
  </si>
  <si>
    <t>3220000024  RESULTADO DEL EJERCICIO 2016</t>
  </si>
  <si>
    <t>3220000025  RESULTADO DEL EJERCICIO 2017</t>
  </si>
  <si>
    <t>3220001000  CAPITALIZACIÓN RECURSOS PROPIOS</t>
  </si>
  <si>
    <t>3220690201  APLICACIÓN DE REMANENTE PROPIO</t>
  </si>
  <si>
    <t>3220690202  APLICACIÓN DE REMANENTE FEDERAL</t>
  </si>
  <si>
    <t>SUB TOTAL</t>
  </si>
  <si>
    <t>IV) NOTAS AL ESTADO DE FLUJO DE EFECTIVO</t>
  </si>
  <si>
    <t>EFE-01 FLUJO DE EFECTIVO</t>
  </si>
  <si>
    <t>1112102001  BANCOMER 001038233938 DISPERSION DE NOMINA</t>
  </si>
  <si>
    <t>1112103001  BANORTE 004213790060 DISPERSIÓN DE NOMINA</t>
  </si>
  <si>
    <t>1112104001  HSBC 040585783037 DISPERSIÓN DE NOMINA</t>
  </si>
  <si>
    <t>1112105001  SCOTIABANK 023093835306 GTOS CATASTROFICOS 2016</t>
  </si>
  <si>
    <t>1112106001  BAJIO 148858000101 FONDO REVOLVENTE 2016</t>
  </si>
  <si>
    <t>1112106002  BAJIO 148857010101 SEGURO POPULAR 2016</t>
  </si>
  <si>
    <t>1112106003  BAJIO 148850240101 SEGURO MED SXXI CAPITAL 2015</t>
  </si>
  <si>
    <t>1112106006  BAJIO 148857760101 FONDO REVOLVENTE 2015</t>
  </si>
  <si>
    <t>1112106007  BAJIO 148855110101 F. PROTEC. GTOS CATASTROFI 15</t>
  </si>
  <si>
    <t>1112106008  BAJIO 149882400101 CUOTAS FAMILIARES</t>
  </si>
  <si>
    <t>1112106009  BAJIO 149883720101 PORTABILIDAD</t>
  </si>
  <si>
    <t>1112106010  BAJIO 154399610101 NOMINA SEGURO POPULAR</t>
  </si>
  <si>
    <t>1112106011  BAJIO 154403080101 RETENCIONES DE NÓMINA</t>
  </si>
  <si>
    <t>1112106012  BAJIO 173290040101 REPSSEG SANCIONES</t>
  </si>
  <si>
    <t>1112106013  BAJIO 173470140101 REPSSEG RECURSOS ESTATALES</t>
  </si>
  <si>
    <t>1112106014  BAJIO 175915790101 CREDITO PUENTE</t>
  </si>
  <si>
    <t>1112106015  BAJIO 176201470101 REPSSEG ASE LIQUIDA 2017</t>
  </si>
  <si>
    <t>1112106016  BAJIO 175364750101 SEG. POPULAR 2017</t>
  </si>
  <si>
    <t>1112106018  BAJIO 206772900101 SEGURO POPULAR 2018</t>
  </si>
  <si>
    <t>1112107001  SERFIN 180000356900 DISPERSIÓN NÓMINA</t>
  </si>
  <si>
    <t>1112107002  SERFIN 18000035702 SERVICIO MED.SXX1 INTERVEN 2016</t>
  </si>
  <si>
    <t>1112107003  SERFIN 18000035687 SERVICIO MEDICO SXX1 2016 CAP</t>
  </si>
  <si>
    <t>1112107004  SERFIN 18000046860 SEG. MED S. XXI INTERV 2017</t>
  </si>
  <si>
    <t>1112190001  INTERACCIONES 00300189324 FPCGC 2017</t>
  </si>
  <si>
    <t>1112190002  INTERACCIONES 300189332 SEG MÉDICO SIGLO XXI 2017</t>
  </si>
  <si>
    <t>1112190005  INTERACCIONES 300229628 FDO PROTEC GTO CATAST 18</t>
  </si>
  <si>
    <t>EFE-02 ADQ. BIENES MUEBLES E INMUEBLES</t>
  </si>
  <si>
    <t>% SUB</t>
  </si>
  <si>
    <t>1241 Mobiliario y Equipo de Administración</t>
  </si>
  <si>
    <t>1242 Mobiliario y Equipo Educacional y Recreacional</t>
  </si>
  <si>
    <t>1243 Equipo e Instrumental Médico y de Laboratorio</t>
  </si>
  <si>
    <t>1244 Equipo de Transporte</t>
  </si>
  <si>
    <t>1246 Maquinaria, Otros Equipos y Herramientas</t>
  </si>
  <si>
    <t>CONCILIACIÓN DEL FLUJO DE EFECTIVO</t>
  </si>
  <si>
    <t>NOTA:     EFE-03</t>
  </si>
  <si>
    <t>CUENTA</t>
  </si>
  <si>
    <t>NOMBRE DE LA CUENTA</t>
  </si>
  <si>
    <t>OTROS GASTOS Y PÉRDIDAS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</si>
  <si>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</si>
  <si>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</si>
  <si>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</si>
  <si>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</si>
  <si>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</si>
  <si>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</si>
  <si>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</si>
  <si>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</si>
  <si>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</si>
  <si>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</si>
  <si>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</si>
  <si>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</si>
  <si>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</si>
  <si>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</si>
  <si>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</si>
  <si>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</si>
  <si>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</si>
  <si>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</si>
  <si>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</si>
  <si>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</si>
  <si>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</si>
  <si>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</si>
  <si>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</si>
  <si>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</si>
  <si>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</si>
  <si>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</si>
  <si>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</si>
  <si>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</si>
  <si>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</si>
  <si>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</si>
  <si>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</si>
  <si>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</si>
  <si>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</si>
  <si>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</si>
  <si>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</si>
  <si>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31 de Marzo de 2018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</si>
  <si>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</si>
  <si>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</si>
  <si>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</si>
  <si>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</si>
  <si>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</si>
  <si>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</si>
  <si>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</si>
  <si>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</si>
  <si>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</si>
  <si>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CONVENIOS BIENES MUEBLES</t>
  </si>
  <si>
    <t>Productos de capital</t>
  </si>
  <si>
    <t>APLICACIÓN DE REMANENTE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</si>
  <si>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</si>
  <si>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</si>
  <si>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</si>
  <si>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</si>
  <si>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</si>
  <si>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</si>
  <si>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</si>
  <si>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</si>
  <si>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</si>
  <si>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</si>
  <si>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Egresos total ejercido</t>
  </si>
  <si>
    <t>Vehículos y equipo de transporte</t>
  </si>
  <si>
    <t>Comprometido</t>
  </si>
  <si>
    <t>Equipo de defensa y seguridad</t>
  </si>
  <si>
    <t>pre comprometid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</si>
  <si>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</si>
  <si>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</si>
  <si>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</si>
  <si>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</si>
  <si>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</si>
  <si>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</si>
  <si>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</si>
  <si>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</si>
  <si>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</si>
  <si>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</si>
  <si>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</si>
  <si>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</si>
  <si>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</si>
  <si>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Otros Gastos</t>
  </si>
  <si>
    <t>Otros Gastos Contables No Presupuestales</t>
  </si>
  <si>
    <t>gtos y otras pérdidas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</si>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</sst>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0000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_-&quot;$&quot;* #,##0_-;\-&quot;$&quot;* #,##0_-;_-&quot;$&quot;* &quot;-&quot;??_-;_-@_-"/>
    <numFmt numFmtId="169" formatCode="General_)"/>
    <numFmt numFmtId="170" formatCode="_-[$€-2]* #,##0.00_-;\-[$€-2]* #,##0.00_-;_-[$€-2]* &quot;-&quot;??_-"/>
    <numFmt numFmtId="171" formatCode="_-* #,##0.00\ _€_-;\-* #,##0.00\ _€_-;_-* &quot;-&quot;??\ _€_-;_-@_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b/>
      <sz val="14"/>
      <color rgb="FF00206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2"/>
      <color rgb="FF00206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  <font>
      <b/>
      <sz val="10"/>
      <color rgb="FF002060"/>
      <name val="Arial"/>
      <family val="2"/>
    </font>
    <font>
      <b/>
      <u/>
      <sz val="10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b/>
      <sz val="12"/>
      <color theme="1"/>
      <name val="Calibri"/>
      <family val="2"/>
      <scheme val="minor"/>
    </font>
    <font>
      <u/>
      <sz val="10"/>
      <color theme="1"/>
      <name val="Arial"/>
      <family val="2"/>
    </font>
    <font>
      <b/>
      <u/>
      <sz val="10"/>
      <color rgb="FF002060"/>
      <name val="Arial"/>
      <family val="2"/>
    </font>
    <font>
      <u/>
      <sz val="10"/>
      <name val="Arial"/>
      <family val="2"/>
    </font>
    <font>
      <b/>
      <u/>
      <sz val="10"/>
      <color theme="1"/>
      <name val="Soberana Sans Light"/>
    </font>
    <font>
      <u/>
      <sz val="10"/>
      <color theme="0"/>
      <name val="Arial"/>
      <family val="2"/>
    </font>
    <font>
      <b/>
      <u/>
      <sz val="12"/>
      <color rgb="FF000000"/>
      <name val="Arial"/>
      <family val="2"/>
    </font>
    <font>
      <u/>
      <sz val="12"/>
      <color theme="0"/>
      <name val="Arial"/>
      <family val="2"/>
    </font>
    <font>
      <u/>
      <sz val="12"/>
      <name val="Arial"/>
      <family val="2"/>
    </font>
    <font>
      <b/>
      <u/>
      <sz val="12"/>
      <color theme="0"/>
      <name val="Arial"/>
      <family val="2"/>
    </font>
    <font>
      <u/>
      <sz val="12"/>
      <color rgb="FF000000"/>
      <name val="Calibri"/>
      <family val="2"/>
      <scheme val="minor"/>
    </font>
    <font>
      <u/>
      <sz val="12"/>
      <color rgb="FF000000"/>
      <name val="Arial"/>
      <family val="2"/>
    </font>
    <font>
      <u/>
      <sz val="12"/>
      <color theme="0"/>
      <name val="Calibri"/>
      <family val="2"/>
      <scheme val="minor"/>
    </font>
    <font>
      <b/>
      <i/>
      <u/>
      <sz val="12"/>
      <color theme="0"/>
      <name val="Arial"/>
      <family val="2"/>
    </font>
    <font>
      <sz val="12"/>
      <color rgb="FF000000"/>
      <name val="Calibri"/>
      <family val="2"/>
      <scheme val="minor"/>
    </font>
    <font>
      <b/>
      <i/>
      <u/>
      <sz val="10"/>
      <color theme="0"/>
      <name val="Arial"/>
      <family val="2"/>
    </font>
    <font>
      <u/>
      <sz val="10"/>
      <color theme="0"/>
      <name val="Calibri"/>
      <family val="2"/>
      <scheme val="minor"/>
    </font>
    <font>
      <b/>
      <u/>
      <sz val="10"/>
      <color theme="0"/>
      <name val="Arial"/>
      <family val="2"/>
    </font>
    <font>
      <b/>
      <u/>
      <sz val="10"/>
      <name val="Arial"/>
      <family val="2"/>
    </font>
    <font>
      <u/>
      <sz val="10"/>
      <color theme="1"/>
      <name val="Calibri"/>
      <family val="2"/>
      <scheme val="minor"/>
    </font>
    <font>
      <u/>
      <sz val="8"/>
      <color theme="1"/>
      <name val="Arial"/>
      <family val="2"/>
    </font>
    <font>
      <b/>
      <u/>
      <sz val="11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u val="singleAccounting"/>
      <sz val="12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169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70" fontId="10" fillId="0" borderId="0" applyFont="0" applyFill="0" applyBorder="0" applyAlignment="0" applyProtection="0"/>
    <xf numFmtId="0" fontId="53" fillId="0" borderId="0" applyNumberFormat="0" applyFill="0" applyBorder="0" applyAlignment="0" applyProtection="0"/>
    <xf numFmtId="2" fontId="53" fillId="0" borderId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57" fillId="0" borderId="0"/>
    <xf numFmtId="0" fontId="10" fillId="0" borderId="0"/>
    <xf numFmtId="0" fontId="57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7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" fillId="0" borderId="0"/>
    <xf numFmtId="0" fontId="10" fillId="0" borderId="0"/>
    <xf numFmtId="0" fontId="10" fillId="0" borderId="0"/>
    <xf numFmtId="0" fontId="59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</cellStyleXfs>
  <cellXfs count="367">
    <xf numFmtId="0" fontId="0" fillId="0" borderId="0" xfId="0"/>
    <xf numFmtId="2" fontId="3" fillId="11" borderId="0" xfId="1" applyNumberFormat="1" applyFont="1" applyFill="1" applyAlignment="1" applyProtection="1">
      <alignment horizontal="centerContinuous" vertical="center"/>
      <protection hidden="1"/>
    </xf>
    <xf numFmtId="2" fontId="4" fillId="11" borderId="0" xfId="1" applyNumberFormat="1" applyFont="1" applyFill="1" applyAlignment="1" applyProtection="1">
      <alignment horizontal="centerContinuous" vertical="center"/>
      <protection hidden="1"/>
    </xf>
    <xf numFmtId="2" fontId="5" fillId="11" borderId="0" xfId="1" applyNumberFormat="1" applyFont="1" applyFill="1" applyProtection="1">
      <protection hidden="1"/>
    </xf>
    <xf numFmtId="2" fontId="6" fillId="12" borderId="0" xfId="1" applyNumberFormat="1" applyFont="1" applyFill="1" applyBorder="1" applyAlignment="1" applyProtection="1">
      <alignment horizontal="centerContinuous" vertical="center"/>
      <protection hidden="1"/>
    </xf>
    <xf numFmtId="2" fontId="7" fillId="0" borderId="0" xfId="1" applyNumberFormat="1" applyFont="1" applyAlignment="1" applyProtection="1">
      <alignment horizontal="center"/>
      <protection hidden="1"/>
    </xf>
    <xf numFmtId="2" fontId="8" fillId="0" borderId="0" xfId="1" applyNumberFormat="1" applyFont="1" applyProtection="1">
      <protection hidden="1"/>
    </xf>
    <xf numFmtId="2" fontId="6" fillId="11" borderId="0" xfId="1" applyNumberFormat="1" applyFont="1" applyFill="1" applyBorder="1" applyAlignment="1" applyProtection="1">
      <alignment horizontal="left" vertical="center"/>
      <protection hidden="1"/>
    </xf>
    <xf numFmtId="2" fontId="9" fillId="11" borderId="0" xfId="1" applyNumberFormat="1" applyFont="1" applyFill="1" applyBorder="1" applyAlignment="1" applyProtection="1">
      <alignment horizontal="right"/>
      <protection hidden="1"/>
    </xf>
    <xf numFmtId="2" fontId="6" fillId="11" borderId="0" xfId="1" applyNumberFormat="1" applyFont="1" applyFill="1" applyBorder="1" applyAlignment="1" applyProtection="1">
      <protection hidden="1"/>
    </xf>
    <xf numFmtId="2" fontId="5" fillId="11" borderId="0" xfId="1" applyNumberFormat="1" applyFont="1" applyFill="1" applyBorder="1" applyProtection="1">
      <protection hidden="1"/>
    </xf>
    <xf numFmtId="2" fontId="10" fillId="11" borderId="0" xfId="1" applyNumberFormat="1" applyFont="1" applyFill="1" applyBorder="1" applyProtection="1">
      <protection hidden="1"/>
    </xf>
    <xf numFmtId="2" fontId="11" fillId="11" borderId="0" xfId="1" applyNumberFormat="1" applyFont="1" applyFill="1" applyProtection="1">
      <protection hidden="1"/>
    </xf>
    <xf numFmtId="2" fontId="12" fillId="0" borderId="0" xfId="1" applyNumberFormat="1" applyFont="1" applyAlignment="1" applyProtection="1">
      <alignment horizontal="left"/>
      <protection hidden="1"/>
    </xf>
    <xf numFmtId="2" fontId="13" fillId="0" borderId="0" xfId="1" applyNumberFormat="1" applyFont="1" applyAlignment="1" applyProtection="1">
      <alignment horizontal="justify"/>
      <protection hidden="1"/>
    </xf>
    <xf numFmtId="2" fontId="14" fillId="11" borderId="0" xfId="1" applyNumberFormat="1" applyFont="1" applyFill="1" applyBorder="1" applyAlignment="1" applyProtection="1">
      <alignment horizontal="left" vertical="center"/>
      <protection hidden="1"/>
    </xf>
    <xf numFmtId="2" fontId="12" fillId="0" borderId="0" xfId="1" applyNumberFormat="1" applyFont="1" applyAlignment="1" applyProtection="1">
      <alignment horizontal="justify"/>
      <protection hidden="1"/>
    </xf>
    <xf numFmtId="2" fontId="15" fillId="0" borderId="0" xfId="1" applyNumberFormat="1" applyFont="1" applyProtection="1">
      <protection hidden="1"/>
    </xf>
    <xf numFmtId="2" fontId="12" fillId="0" borderId="0" xfId="1" applyNumberFormat="1" applyFont="1" applyBorder="1" applyAlignment="1" applyProtection="1">
      <alignment horizontal="left"/>
      <protection hidden="1"/>
    </xf>
    <xf numFmtId="2" fontId="16" fillId="0" borderId="0" xfId="1" applyNumberFormat="1" applyFont="1" applyBorder="1" applyAlignment="1" applyProtection="1">
      <alignment horizontal="left"/>
      <protection hidden="1"/>
    </xf>
    <xf numFmtId="2" fontId="17" fillId="0" borderId="0" xfId="1" applyNumberFormat="1" applyFont="1" applyProtection="1">
      <protection hidden="1"/>
    </xf>
    <xf numFmtId="2" fontId="18" fillId="11" borderId="0" xfId="1" applyNumberFormat="1" applyFont="1" applyFill="1" applyBorder="1" applyAlignment="1" applyProtection="1">
      <alignment horizontal="left" vertical="center"/>
      <protection hidden="1"/>
    </xf>
    <xf numFmtId="2" fontId="19" fillId="11" borderId="0" xfId="1" applyNumberFormat="1" applyFont="1" applyFill="1" applyProtection="1">
      <protection hidden="1"/>
    </xf>
    <xf numFmtId="2" fontId="20" fillId="11" borderId="0" xfId="1" applyNumberFormat="1" applyFont="1" applyFill="1" applyBorder="1" applyProtection="1">
      <protection hidden="1"/>
    </xf>
    <xf numFmtId="2" fontId="19" fillId="11" borderId="0" xfId="1" applyNumberFormat="1" applyFont="1" applyFill="1" applyBorder="1" applyProtection="1">
      <protection hidden="1"/>
    </xf>
    <xf numFmtId="2" fontId="3" fillId="11" borderId="0" xfId="1" applyNumberFormat="1" applyFont="1" applyFill="1" applyBorder="1" applyProtection="1">
      <protection hidden="1"/>
    </xf>
    <xf numFmtId="2" fontId="18" fillId="12" borderId="2" xfId="1" applyNumberFormat="1" applyFont="1" applyFill="1" applyBorder="1" applyAlignment="1" applyProtection="1">
      <alignment horizontal="left" vertical="center"/>
      <protection hidden="1"/>
    </xf>
    <xf numFmtId="2" fontId="18" fillId="12" borderId="2" xfId="1" applyNumberFormat="1" applyFont="1" applyFill="1" applyBorder="1" applyAlignment="1" applyProtection="1">
      <alignment horizontal="center" vertical="center"/>
      <protection hidden="1"/>
    </xf>
    <xf numFmtId="2" fontId="18" fillId="11" borderId="3" xfId="1" applyNumberFormat="1" applyFont="1" applyFill="1" applyBorder="1" applyAlignment="1" applyProtection="1">
      <alignment horizontal="left"/>
      <protection hidden="1"/>
    </xf>
    <xf numFmtId="2" fontId="17" fillId="11" borderId="3" xfId="1" applyNumberFormat="1" applyFont="1" applyFill="1" applyBorder="1" applyProtection="1">
      <protection hidden="1"/>
    </xf>
    <xf numFmtId="2" fontId="18" fillId="11" borderId="4" xfId="1" applyNumberFormat="1" applyFont="1" applyFill="1" applyBorder="1" applyAlignment="1" applyProtection="1">
      <alignment horizontal="left"/>
      <protection hidden="1"/>
    </xf>
    <xf numFmtId="2" fontId="17" fillId="11" borderId="4" xfId="1" applyNumberFormat="1" applyFont="1" applyFill="1" applyBorder="1" applyProtection="1">
      <protection hidden="1"/>
    </xf>
    <xf numFmtId="2" fontId="18" fillId="11" borderId="5" xfId="1" applyNumberFormat="1" applyFont="1" applyFill="1" applyBorder="1" applyAlignment="1" applyProtection="1">
      <alignment horizontal="left"/>
      <protection hidden="1"/>
    </xf>
    <xf numFmtId="2" fontId="17" fillId="11" borderId="5" xfId="1" applyNumberFormat="1" applyFont="1" applyFill="1" applyBorder="1" applyProtection="1">
      <protection hidden="1"/>
    </xf>
    <xf numFmtId="2" fontId="21" fillId="11" borderId="0" xfId="1" applyNumberFormat="1" applyFont="1" applyFill="1" applyBorder="1" applyProtection="1">
      <protection hidden="1"/>
    </xf>
    <xf numFmtId="0" fontId="18" fillId="12" borderId="2" xfId="1" applyNumberFormat="1" applyFont="1" applyFill="1" applyBorder="1" applyAlignment="1" applyProtection="1">
      <alignment horizontal="center" vertical="center"/>
      <protection hidden="1"/>
    </xf>
    <xf numFmtId="43" fontId="19" fillId="11" borderId="4" xfId="1" applyFont="1" applyFill="1" applyBorder="1" applyProtection="1">
      <protection hidden="1"/>
    </xf>
    <xf numFmtId="2" fontId="19" fillId="11" borderId="4" xfId="1" applyNumberFormat="1" applyFont="1" applyFill="1" applyBorder="1" applyProtection="1">
      <protection hidden="1"/>
    </xf>
    <xf numFmtId="2" fontId="19" fillId="11" borderId="5" xfId="1" applyNumberFormat="1" applyFont="1" applyFill="1" applyBorder="1" applyProtection="1">
      <protection hidden="1"/>
    </xf>
    <xf numFmtId="43" fontId="18" fillId="12" borderId="2" xfId="1" applyFont="1" applyFill="1" applyBorder="1" applyAlignment="1" applyProtection="1">
      <alignment horizontal="center" vertical="center"/>
      <protection hidden="1"/>
    </xf>
    <xf numFmtId="2" fontId="18" fillId="11" borderId="0" xfId="1" applyNumberFormat="1" applyFont="1" applyFill="1" applyBorder="1" applyAlignment="1" applyProtection="1">
      <alignment horizontal="center" vertical="center"/>
      <protection hidden="1"/>
    </xf>
    <xf numFmtId="2" fontId="14" fillId="11" borderId="0" xfId="1" applyNumberFormat="1" applyFont="1" applyFill="1" applyBorder="1" applyAlignment="1" applyProtection="1">
      <alignment horizontal="center" vertical="center"/>
      <protection hidden="1"/>
    </xf>
    <xf numFmtId="2" fontId="14" fillId="12" borderId="2" xfId="1" applyNumberFormat="1" applyFont="1" applyFill="1" applyBorder="1" applyAlignment="1" applyProtection="1">
      <alignment horizontal="left" vertical="center"/>
      <protection hidden="1"/>
    </xf>
    <xf numFmtId="2" fontId="14" fillId="12" borderId="2" xfId="1" applyNumberFormat="1" applyFont="1" applyFill="1" applyBorder="1" applyAlignment="1" applyProtection="1">
      <alignment horizontal="center" vertical="center"/>
      <protection hidden="1"/>
    </xf>
    <xf numFmtId="2" fontId="14" fillId="11" borderId="3" xfId="1" applyNumberFormat="1" applyFont="1" applyFill="1" applyBorder="1" applyAlignment="1" applyProtection="1">
      <alignment horizontal="left"/>
      <protection hidden="1"/>
    </xf>
    <xf numFmtId="43" fontId="11" fillId="11" borderId="4" xfId="1" applyFont="1" applyFill="1" applyBorder="1" applyProtection="1">
      <protection hidden="1"/>
    </xf>
    <xf numFmtId="2" fontId="11" fillId="11" borderId="3" xfId="1" applyNumberFormat="1" applyFont="1" applyFill="1" applyBorder="1" applyProtection="1">
      <protection hidden="1"/>
    </xf>
    <xf numFmtId="2" fontId="14" fillId="11" borderId="4" xfId="1" applyNumberFormat="1" applyFont="1" applyFill="1" applyBorder="1" applyAlignment="1" applyProtection="1">
      <alignment horizontal="left"/>
      <protection hidden="1"/>
    </xf>
    <xf numFmtId="2" fontId="11" fillId="11" borderId="4" xfId="1" applyNumberFormat="1" applyFont="1" applyFill="1" applyBorder="1" applyProtection="1">
      <protection hidden="1"/>
    </xf>
    <xf numFmtId="2" fontId="14" fillId="11" borderId="5" xfId="1" applyNumberFormat="1" applyFont="1" applyFill="1" applyBorder="1" applyAlignment="1" applyProtection="1">
      <alignment horizontal="left"/>
      <protection hidden="1"/>
    </xf>
    <xf numFmtId="43" fontId="14" fillId="12" borderId="2" xfId="1" applyFont="1" applyFill="1" applyBorder="1" applyAlignment="1" applyProtection="1">
      <alignment horizontal="center" vertical="center"/>
      <protection hidden="1"/>
    </xf>
    <xf numFmtId="2" fontId="14" fillId="12" borderId="5" xfId="1" applyNumberFormat="1" applyFont="1" applyFill="1" applyBorder="1" applyAlignment="1" applyProtection="1">
      <alignment horizontal="center" vertical="center"/>
      <protection hidden="1"/>
    </xf>
    <xf numFmtId="2" fontId="22" fillId="0" borderId="0" xfId="1" applyNumberFormat="1" applyFont="1" applyAlignment="1" applyProtection="1">
      <alignment horizontal="left"/>
      <protection hidden="1"/>
    </xf>
    <xf numFmtId="2" fontId="4" fillId="0" borderId="0" xfId="1" applyNumberFormat="1" applyFont="1" applyAlignment="1" applyProtection="1">
      <alignment horizontal="justify"/>
      <protection hidden="1"/>
    </xf>
    <xf numFmtId="2" fontId="16" fillId="0" borderId="0" xfId="1" applyNumberFormat="1" applyFont="1" applyAlignment="1" applyProtection="1">
      <alignment horizontal="justify"/>
      <protection hidden="1"/>
    </xf>
    <xf numFmtId="2" fontId="3" fillId="11" borderId="0" xfId="1" applyNumberFormat="1" applyFont="1" applyFill="1" applyProtection="1">
      <protection hidden="1"/>
    </xf>
    <xf numFmtId="2" fontId="18" fillId="11" borderId="0" xfId="1" applyNumberFormat="1" applyFont="1" applyFill="1" applyBorder="1" applyAlignment="1" applyProtection="1">
      <alignment horizontal="left"/>
      <protection hidden="1"/>
    </xf>
    <xf numFmtId="2" fontId="17" fillId="11" borderId="0" xfId="1" applyNumberFormat="1" applyFont="1" applyFill="1" applyBorder="1" applyProtection="1">
      <protection hidden="1"/>
    </xf>
    <xf numFmtId="2" fontId="18" fillId="12" borderId="2" xfId="1" applyNumberFormat="1" applyFont="1" applyFill="1" applyBorder="1" applyAlignment="1" applyProtection="1">
      <alignment horizontal="center" vertical="center" wrapText="1"/>
      <protection hidden="1"/>
    </xf>
    <xf numFmtId="2" fontId="6" fillId="12" borderId="2" xfId="1" applyNumberFormat="1" applyFont="1" applyFill="1" applyBorder="1" applyAlignment="1" applyProtection="1">
      <alignment horizontal="center" vertical="center"/>
      <protection hidden="1"/>
    </xf>
    <xf numFmtId="2" fontId="8" fillId="11" borderId="6" xfId="1" applyNumberFormat="1" applyFont="1" applyFill="1" applyBorder="1" applyProtection="1">
      <protection hidden="1"/>
    </xf>
    <xf numFmtId="2" fontId="17" fillId="11" borderId="7" xfId="1" applyNumberFormat="1" applyFont="1" applyFill="1" applyBorder="1" applyProtection="1">
      <protection hidden="1"/>
    </xf>
    <xf numFmtId="2" fontId="8" fillId="11" borderId="8" xfId="1" applyNumberFormat="1" applyFont="1" applyFill="1" applyBorder="1" applyProtection="1">
      <protection hidden="1"/>
    </xf>
    <xf numFmtId="2" fontId="18" fillId="12" borderId="9" xfId="1" applyNumberFormat="1" applyFont="1" applyFill="1" applyBorder="1" applyProtection="1">
      <protection hidden="1"/>
    </xf>
    <xf numFmtId="2" fontId="18" fillId="12" borderId="10" xfId="1" applyNumberFormat="1" applyFont="1" applyFill="1" applyBorder="1" applyProtection="1">
      <protection hidden="1"/>
    </xf>
    <xf numFmtId="2" fontId="6" fillId="12" borderId="11" xfId="1" applyNumberFormat="1" applyFont="1" applyFill="1" applyBorder="1" applyProtection="1">
      <protection hidden="1"/>
    </xf>
    <xf numFmtId="2" fontId="18" fillId="11" borderId="0" xfId="1" applyNumberFormat="1" applyFont="1" applyFill="1" applyBorder="1" applyProtection="1">
      <protection hidden="1"/>
    </xf>
    <xf numFmtId="2" fontId="6" fillId="11" borderId="0" xfId="1" applyNumberFormat="1" applyFont="1" applyFill="1" applyBorder="1" applyProtection="1">
      <protection hidden="1"/>
    </xf>
    <xf numFmtId="2" fontId="6" fillId="12" borderId="2" xfId="1" applyNumberFormat="1" applyFont="1" applyFill="1" applyBorder="1" applyAlignment="1" applyProtection="1">
      <alignment horizontal="left" vertical="center"/>
      <protection hidden="1"/>
    </xf>
    <xf numFmtId="2" fontId="6" fillId="11" borderId="3" xfId="1" applyNumberFormat="1" applyFont="1" applyFill="1" applyBorder="1" applyAlignment="1" applyProtection="1">
      <alignment horizontal="left"/>
      <protection hidden="1"/>
    </xf>
    <xf numFmtId="2" fontId="8" fillId="11" borderId="4" xfId="1" applyNumberFormat="1" applyFont="1" applyFill="1" applyBorder="1" applyProtection="1">
      <protection hidden="1"/>
    </xf>
    <xf numFmtId="2" fontId="6" fillId="11" borderId="5" xfId="1" applyNumberFormat="1" applyFont="1" applyFill="1" applyBorder="1" applyAlignment="1" applyProtection="1">
      <alignment horizontal="left"/>
      <protection hidden="1"/>
    </xf>
    <xf numFmtId="2" fontId="6" fillId="11" borderId="0" xfId="1" applyNumberFormat="1" applyFont="1" applyFill="1" applyBorder="1" applyAlignment="1" applyProtection="1">
      <alignment horizontal="left"/>
      <protection hidden="1"/>
    </xf>
    <xf numFmtId="2" fontId="23" fillId="11" borderId="0" xfId="1" applyNumberFormat="1" applyFont="1" applyFill="1" applyBorder="1" applyAlignment="1" applyProtection="1">
      <protection hidden="1"/>
    </xf>
    <xf numFmtId="2" fontId="24" fillId="11" borderId="0" xfId="1" applyNumberFormat="1" applyFont="1" applyFill="1" applyProtection="1">
      <protection hidden="1"/>
    </xf>
    <xf numFmtId="2" fontId="25" fillId="12" borderId="2" xfId="1" applyNumberFormat="1" applyFont="1" applyFill="1" applyBorder="1" applyAlignment="1" applyProtection="1">
      <alignment horizontal="left" vertical="center"/>
      <protection hidden="1"/>
    </xf>
    <xf numFmtId="2" fontId="25" fillId="12" borderId="2" xfId="1" applyNumberFormat="1" applyFont="1" applyFill="1" applyBorder="1" applyAlignment="1" applyProtection="1">
      <alignment horizontal="center" vertical="center"/>
      <protection hidden="1"/>
    </xf>
    <xf numFmtId="2" fontId="25" fillId="11" borderId="3" xfId="1" applyNumberFormat="1" applyFont="1" applyFill="1" applyBorder="1" applyAlignment="1" applyProtection="1">
      <alignment horizontal="left"/>
      <protection hidden="1"/>
    </xf>
    <xf numFmtId="2" fontId="24" fillId="11" borderId="12" xfId="1" applyNumberFormat="1" applyFont="1" applyFill="1" applyBorder="1" applyProtection="1">
      <protection hidden="1"/>
    </xf>
    <xf numFmtId="2" fontId="24" fillId="11" borderId="3" xfId="1" applyNumberFormat="1" applyFont="1" applyFill="1" applyBorder="1" applyProtection="1">
      <protection hidden="1"/>
    </xf>
    <xf numFmtId="2" fontId="25" fillId="11" borderId="4" xfId="1" applyNumberFormat="1" applyFont="1" applyFill="1" applyBorder="1" applyAlignment="1" applyProtection="1">
      <alignment horizontal="left"/>
      <protection hidden="1"/>
    </xf>
    <xf numFmtId="43" fontId="26" fillId="11" borderId="4" xfId="1" applyFont="1" applyFill="1" applyBorder="1" applyProtection="1">
      <protection hidden="1"/>
    </xf>
    <xf numFmtId="2" fontId="24" fillId="11" borderId="4" xfId="1" applyNumberFormat="1" applyFont="1" applyFill="1" applyBorder="1" applyProtection="1">
      <protection hidden="1"/>
    </xf>
    <xf numFmtId="2" fontId="27" fillId="11" borderId="4" xfId="1" applyNumberFormat="1" applyFont="1" applyFill="1" applyBorder="1" applyAlignment="1" applyProtection="1">
      <alignment horizontal="left"/>
      <protection hidden="1"/>
    </xf>
    <xf numFmtId="43" fontId="24" fillId="11" borderId="13" xfId="1" applyFont="1" applyFill="1" applyBorder="1" applyProtection="1">
      <protection hidden="1"/>
    </xf>
    <xf numFmtId="43" fontId="24" fillId="11" borderId="4" xfId="1" applyFont="1" applyFill="1" applyBorder="1" applyProtection="1">
      <protection hidden="1"/>
    </xf>
    <xf numFmtId="43" fontId="26" fillId="11" borderId="13" xfId="1" applyFont="1" applyFill="1" applyBorder="1" applyProtection="1">
      <protection hidden="1"/>
    </xf>
    <xf numFmtId="2" fontId="28" fillId="0" borderId="5" xfId="1" applyNumberFormat="1" applyFont="1" applyBorder="1" applyProtection="1">
      <protection hidden="1"/>
    </xf>
    <xf numFmtId="2" fontId="24" fillId="11" borderId="5" xfId="1" applyNumberFormat="1" applyFont="1" applyFill="1" applyBorder="1" applyProtection="1">
      <protection hidden="1"/>
    </xf>
    <xf numFmtId="43" fontId="26" fillId="12" borderId="2" xfId="1" applyFont="1" applyFill="1" applyBorder="1" applyProtection="1">
      <protection hidden="1"/>
    </xf>
    <xf numFmtId="2" fontId="24" fillId="12" borderId="2" xfId="1" applyNumberFormat="1" applyFont="1" applyFill="1" applyBorder="1" applyProtection="1">
      <protection hidden="1"/>
    </xf>
    <xf numFmtId="2" fontId="5" fillId="0" borderId="0" xfId="1" applyNumberFormat="1" applyFont="1" applyFill="1" applyProtection="1">
      <protection hidden="1"/>
    </xf>
    <xf numFmtId="43" fontId="4" fillId="0" borderId="0" xfId="1" applyFont="1" applyFill="1" applyBorder="1" applyProtection="1">
      <protection hidden="1"/>
    </xf>
    <xf numFmtId="2" fontId="5" fillId="0" borderId="0" xfId="1" applyNumberFormat="1" applyFont="1" applyFill="1" applyBorder="1" applyProtection="1">
      <protection hidden="1"/>
    </xf>
    <xf numFmtId="2" fontId="8" fillId="11" borderId="3" xfId="1" applyNumberFormat="1" applyFont="1" applyFill="1" applyBorder="1" applyProtection="1">
      <protection hidden="1"/>
    </xf>
    <xf numFmtId="2" fontId="6" fillId="11" borderId="4" xfId="1" applyNumberFormat="1" applyFont="1" applyFill="1" applyBorder="1" applyAlignment="1" applyProtection="1">
      <alignment horizontal="left"/>
      <protection hidden="1"/>
    </xf>
    <xf numFmtId="2" fontId="5" fillId="12" borderId="2" xfId="1" applyNumberFormat="1" applyFont="1" applyFill="1" applyBorder="1" applyProtection="1">
      <protection hidden="1"/>
    </xf>
    <xf numFmtId="2" fontId="6" fillId="0" borderId="0" xfId="1" applyNumberFormat="1" applyFont="1" applyFill="1" applyBorder="1" applyAlignment="1" applyProtection="1">
      <alignment horizontal="center" vertical="center"/>
      <protection hidden="1"/>
    </xf>
    <xf numFmtId="2" fontId="8" fillId="11" borderId="5" xfId="1" applyNumberFormat="1" applyFont="1" applyFill="1" applyBorder="1" applyProtection="1">
      <protection hidden="1"/>
    </xf>
    <xf numFmtId="2" fontId="4" fillId="12" borderId="3" xfId="1" applyNumberFormat="1" applyFont="1" applyFill="1" applyBorder="1" applyAlignment="1" applyProtection="1">
      <alignment horizontal="left" vertical="center" wrapText="1"/>
      <protection hidden="1"/>
    </xf>
    <xf numFmtId="2" fontId="4" fillId="12" borderId="3" xfId="1" applyNumberFormat="1" applyFont="1" applyFill="1" applyBorder="1" applyAlignment="1" applyProtection="1">
      <alignment horizontal="center" vertical="center" wrapText="1"/>
      <protection hidden="1"/>
    </xf>
    <xf numFmtId="2" fontId="4" fillId="12" borderId="14" xfId="1" applyNumberFormat="1" applyFont="1" applyFill="1" applyBorder="1" applyAlignment="1" applyProtection="1">
      <alignment horizontal="center" vertical="center" wrapText="1"/>
      <protection hidden="1"/>
    </xf>
    <xf numFmtId="2" fontId="5" fillId="0" borderId="12" xfId="1" applyNumberFormat="1" applyFont="1" applyFill="1" applyBorder="1" applyAlignment="1" applyProtection="1">
      <alignment wrapText="1"/>
      <protection hidden="1"/>
    </xf>
    <xf numFmtId="2" fontId="5" fillId="0" borderId="3" xfId="1" applyNumberFormat="1" applyFont="1" applyFill="1" applyBorder="1" applyAlignment="1" applyProtection="1">
      <alignment wrapText="1"/>
      <protection hidden="1"/>
    </xf>
    <xf numFmtId="2" fontId="5" fillId="0" borderId="3" xfId="1" applyNumberFormat="1" applyFont="1" applyBorder="1" applyAlignment="1" applyProtection="1">
      <protection hidden="1"/>
    </xf>
    <xf numFmtId="2" fontId="5" fillId="0" borderId="13" xfId="1" applyNumberFormat="1" applyFont="1" applyFill="1" applyBorder="1" applyAlignment="1" applyProtection="1">
      <alignment wrapText="1"/>
      <protection hidden="1"/>
    </xf>
    <xf numFmtId="2" fontId="5" fillId="0" borderId="4" xfId="1" applyNumberFormat="1" applyFont="1" applyFill="1" applyBorder="1" applyAlignment="1" applyProtection="1">
      <alignment wrapText="1"/>
      <protection hidden="1"/>
    </xf>
    <xf numFmtId="2" fontId="5" fillId="0" borderId="4" xfId="1" applyNumberFormat="1" applyFont="1" applyBorder="1" applyAlignment="1" applyProtection="1">
      <protection hidden="1"/>
    </xf>
    <xf numFmtId="2" fontId="5" fillId="11" borderId="13" xfId="1" applyNumberFormat="1" applyFont="1" applyFill="1" applyBorder="1" applyProtection="1">
      <protection hidden="1"/>
    </xf>
    <xf numFmtId="2" fontId="5" fillId="11" borderId="4" xfId="1" applyNumberFormat="1" applyFont="1" applyFill="1" applyBorder="1" applyProtection="1">
      <protection hidden="1"/>
    </xf>
    <xf numFmtId="2" fontId="5" fillId="11" borderId="15" xfId="1" applyNumberFormat="1" applyFont="1" applyFill="1" applyBorder="1" applyProtection="1">
      <protection hidden="1"/>
    </xf>
    <xf numFmtId="2" fontId="5" fillId="11" borderId="5" xfId="1" applyNumberFormat="1" applyFont="1" applyFill="1" applyBorder="1" applyProtection="1">
      <protection hidden="1"/>
    </xf>
    <xf numFmtId="2" fontId="3" fillId="12" borderId="3" xfId="1" applyNumberFormat="1" applyFont="1" applyFill="1" applyBorder="1" applyAlignment="1" applyProtection="1">
      <alignment horizontal="left" vertical="center" wrapText="1"/>
      <protection hidden="1"/>
    </xf>
    <xf numFmtId="2" fontId="3" fillId="12" borderId="3" xfId="1" applyNumberFormat="1" applyFont="1" applyFill="1" applyBorder="1" applyAlignment="1" applyProtection="1">
      <alignment horizontal="center" vertical="center" wrapText="1"/>
      <protection hidden="1"/>
    </xf>
    <xf numFmtId="43" fontId="19" fillId="11" borderId="16" xfId="1" applyFont="1" applyFill="1" applyBorder="1" applyProtection="1">
      <protection hidden="1"/>
    </xf>
    <xf numFmtId="2" fontId="19" fillId="11" borderId="3" xfId="1" applyNumberFormat="1" applyFont="1" applyFill="1" applyBorder="1" applyProtection="1">
      <protection hidden="1"/>
    </xf>
    <xf numFmtId="2" fontId="29" fillId="11" borderId="4" xfId="1" applyNumberFormat="1" applyFont="1" applyFill="1" applyBorder="1" applyAlignment="1" applyProtection="1">
      <alignment horizontal="left"/>
      <protection hidden="1"/>
    </xf>
    <xf numFmtId="43" fontId="19" fillId="11" borderId="6" xfId="1" applyFont="1" applyFill="1" applyBorder="1" applyProtection="1">
      <protection hidden="1"/>
    </xf>
    <xf numFmtId="2" fontId="29" fillId="11" borderId="5" xfId="1" applyNumberFormat="1" applyFont="1" applyFill="1" applyBorder="1" applyAlignment="1" applyProtection="1">
      <alignment horizontal="left"/>
      <protection hidden="1"/>
    </xf>
    <xf numFmtId="43" fontId="19" fillId="12" borderId="2" xfId="1" applyFont="1" applyFill="1" applyBorder="1" applyProtection="1">
      <protection hidden="1"/>
    </xf>
    <xf numFmtId="2" fontId="19" fillId="0" borderId="0" xfId="1" applyNumberFormat="1" applyFont="1" applyFill="1" applyProtection="1">
      <protection hidden="1"/>
    </xf>
    <xf numFmtId="43" fontId="19" fillId="0" borderId="0" xfId="1" applyFont="1" applyFill="1" applyBorder="1" applyProtection="1">
      <protection hidden="1"/>
    </xf>
    <xf numFmtId="2" fontId="18" fillId="11" borderId="12" xfId="1" applyNumberFormat="1" applyFont="1" applyFill="1" applyBorder="1" applyAlignment="1" applyProtection="1">
      <alignment horizontal="left"/>
      <protection hidden="1"/>
    </xf>
    <xf numFmtId="2" fontId="19" fillId="0" borderId="3" xfId="1" applyNumberFormat="1" applyFont="1" applyFill="1" applyBorder="1" applyAlignment="1" applyProtection="1">
      <alignment wrapText="1"/>
      <protection hidden="1"/>
    </xf>
    <xf numFmtId="2" fontId="19" fillId="0" borderId="17" xfId="1" applyNumberFormat="1" applyFont="1" applyFill="1" applyBorder="1" applyAlignment="1" applyProtection="1">
      <alignment wrapText="1"/>
      <protection hidden="1"/>
    </xf>
    <xf numFmtId="2" fontId="19" fillId="0" borderId="13" xfId="1" applyNumberFormat="1" applyFont="1" applyFill="1" applyBorder="1" applyAlignment="1" applyProtection="1">
      <alignment wrapText="1"/>
      <protection hidden="1"/>
    </xf>
    <xf numFmtId="2" fontId="19" fillId="0" borderId="4" xfId="1" applyNumberFormat="1" applyFont="1" applyFill="1" applyBorder="1" applyAlignment="1" applyProtection="1">
      <alignment wrapText="1"/>
      <protection hidden="1"/>
    </xf>
    <xf numFmtId="2" fontId="19" fillId="0" borderId="0" xfId="1" applyNumberFormat="1" applyFont="1" applyFill="1" applyBorder="1" applyAlignment="1" applyProtection="1">
      <alignment wrapText="1"/>
      <protection hidden="1"/>
    </xf>
    <xf numFmtId="2" fontId="19" fillId="0" borderId="15" xfId="1" applyNumberFormat="1" applyFont="1" applyFill="1" applyBorder="1" applyAlignment="1" applyProtection="1">
      <alignment wrapText="1"/>
      <protection hidden="1"/>
    </xf>
    <xf numFmtId="2" fontId="19" fillId="0" borderId="5" xfId="1" applyNumberFormat="1" applyFont="1" applyFill="1" applyBorder="1" applyAlignment="1" applyProtection="1">
      <alignment wrapText="1"/>
      <protection hidden="1"/>
    </xf>
    <xf numFmtId="2" fontId="19" fillId="0" borderId="7" xfId="1" applyNumberFormat="1" applyFont="1" applyFill="1" applyBorder="1" applyAlignment="1" applyProtection="1">
      <alignment wrapText="1"/>
      <protection hidden="1"/>
    </xf>
    <xf numFmtId="2" fontId="5" fillId="0" borderId="0" xfId="1" applyNumberFormat="1" applyFont="1" applyFill="1" applyBorder="1" applyAlignment="1" applyProtection="1">
      <alignment horizontal="center"/>
      <protection hidden="1"/>
    </xf>
    <xf numFmtId="2" fontId="6" fillId="11" borderId="12" xfId="1" applyNumberFormat="1" applyFont="1" applyFill="1" applyBorder="1" applyAlignment="1" applyProtection="1">
      <alignment horizontal="left"/>
      <protection hidden="1"/>
    </xf>
    <xf numFmtId="2" fontId="5" fillId="0" borderId="17" xfId="1" applyNumberFormat="1" applyFont="1" applyFill="1" applyBorder="1" applyAlignment="1" applyProtection="1">
      <alignment wrapText="1"/>
      <protection hidden="1"/>
    </xf>
    <xf numFmtId="2" fontId="5" fillId="0" borderId="0" xfId="1" applyNumberFormat="1" applyFont="1" applyFill="1" applyBorder="1" applyAlignment="1" applyProtection="1">
      <alignment wrapText="1"/>
      <protection hidden="1"/>
    </xf>
    <xf numFmtId="2" fontId="5" fillId="0" borderId="15" xfId="1" applyNumberFormat="1" applyFont="1" applyFill="1" applyBorder="1" applyAlignment="1" applyProtection="1">
      <alignment wrapText="1"/>
      <protection hidden="1"/>
    </xf>
    <xf numFmtId="2" fontId="5" fillId="0" borderId="5" xfId="1" applyNumberFormat="1" applyFont="1" applyFill="1" applyBorder="1" applyAlignment="1" applyProtection="1">
      <alignment wrapText="1"/>
      <protection hidden="1"/>
    </xf>
    <xf numFmtId="2" fontId="5" fillId="0" borderId="7" xfId="1" applyNumberFormat="1" applyFont="1" applyFill="1" applyBorder="1" applyAlignment="1" applyProtection="1">
      <alignment wrapText="1"/>
      <protection hidden="1"/>
    </xf>
    <xf numFmtId="2" fontId="18" fillId="12" borderId="3" xfId="1" applyNumberFormat="1" applyFont="1" applyFill="1" applyBorder="1" applyAlignment="1" applyProtection="1">
      <alignment horizontal="center" vertical="center"/>
      <protection hidden="1"/>
    </xf>
    <xf numFmtId="2" fontId="14" fillId="11" borderId="12" xfId="1" applyNumberFormat="1" applyFont="1" applyFill="1" applyBorder="1" applyAlignment="1" applyProtection="1">
      <alignment horizontal="left"/>
      <protection hidden="1"/>
    </xf>
    <xf numFmtId="2" fontId="15" fillId="11" borderId="3" xfId="1" applyNumberFormat="1" applyFont="1" applyFill="1" applyBorder="1" applyProtection="1">
      <protection hidden="1"/>
    </xf>
    <xf numFmtId="0" fontId="30" fillId="11" borderId="4" xfId="1" applyNumberFormat="1" applyFont="1" applyFill="1" applyBorder="1" applyAlignment="1" applyProtection="1">
      <alignment horizontal="left"/>
      <protection hidden="1"/>
    </xf>
    <xf numFmtId="2" fontId="15" fillId="11" borderId="4" xfId="1" applyNumberFormat="1" applyFont="1" applyFill="1" applyBorder="1" applyAlignment="1" applyProtection="1">
      <alignment horizontal="center"/>
      <protection hidden="1"/>
    </xf>
    <xf numFmtId="2" fontId="15" fillId="11" borderId="4" xfId="1" applyNumberFormat="1" applyFont="1" applyFill="1" applyBorder="1" applyProtection="1">
      <protection hidden="1"/>
    </xf>
    <xf numFmtId="2" fontId="14" fillId="11" borderId="5" xfId="1" applyNumberFormat="1" applyFont="1" applyFill="1" applyBorder="1" applyProtection="1">
      <protection hidden="1"/>
    </xf>
    <xf numFmtId="2" fontId="3" fillId="12" borderId="2" xfId="1" applyNumberFormat="1" applyFont="1" applyFill="1" applyBorder="1" applyAlignment="1" applyProtection="1">
      <alignment horizontal="left" vertical="center" wrapText="1"/>
      <protection hidden="1"/>
    </xf>
    <xf numFmtId="2" fontId="3" fillId="12" borderId="9" xfId="1" applyNumberFormat="1" applyFont="1" applyFill="1" applyBorder="1" applyAlignment="1" applyProtection="1">
      <alignment horizontal="center" vertical="center" wrapText="1"/>
      <protection hidden="1"/>
    </xf>
    <xf numFmtId="2" fontId="18" fillId="11" borderId="4" xfId="1" applyNumberFormat="1" applyFont="1" applyFill="1" applyBorder="1" applyAlignment="1" applyProtection="1">
      <alignment horizontal="left" wrapText="1"/>
      <protection hidden="1"/>
    </xf>
    <xf numFmtId="43" fontId="18" fillId="11" borderId="13" xfId="1" applyFont="1" applyFill="1" applyBorder="1" applyAlignment="1" applyProtection="1">
      <alignment horizontal="right" wrapText="1"/>
      <protection hidden="1"/>
    </xf>
    <xf numFmtId="2" fontId="29" fillId="11" borderId="4" xfId="1" applyNumberFormat="1" applyFont="1" applyFill="1" applyBorder="1" applyAlignment="1" applyProtection="1">
      <alignment horizontal="left" wrapText="1"/>
      <protection hidden="1"/>
    </xf>
    <xf numFmtId="43" fontId="29" fillId="11" borderId="13" xfId="1" applyFont="1" applyFill="1" applyBorder="1" applyAlignment="1" applyProtection="1">
      <alignment horizontal="right" wrapText="1"/>
      <protection hidden="1"/>
    </xf>
    <xf numFmtId="43" fontId="29" fillId="11" borderId="0" xfId="1" applyFont="1" applyFill="1" applyBorder="1" applyAlignment="1" applyProtection="1">
      <alignment horizontal="right" wrapText="1"/>
      <protection hidden="1"/>
    </xf>
    <xf numFmtId="43" fontId="18" fillId="11" borderId="0" xfId="1" applyFont="1" applyFill="1" applyBorder="1" applyAlignment="1" applyProtection="1">
      <alignment horizontal="right" wrapText="1"/>
      <protection hidden="1"/>
    </xf>
    <xf numFmtId="43" fontId="3" fillId="11" borderId="13" xfId="1" applyFont="1" applyFill="1" applyBorder="1" applyAlignment="1" applyProtection="1">
      <alignment horizontal="right"/>
      <protection hidden="1"/>
    </xf>
    <xf numFmtId="43" fontId="19" fillId="11" borderId="13" xfId="1" applyFont="1" applyFill="1" applyBorder="1" applyAlignment="1" applyProtection="1">
      <alignment horizontal="right"/>
      <protection hidden="1"/>
    </xf>
    <xf numFmtId="2" fontId="14" fillId="11" borderId="4" xfId="1" applyNumberFormat="1" applyFont="1" applyFill="1" applyBorder="1" applyAlignment="1" applyProtection="1">
      <alignment horizontal="left" wrapText="1"/>
      <protection hidden="1"/>
    </xf>
    <xf numFmtId="43" fontId="11" fillId="11" borderId="15" xfId="1" applyFont="1" applyFill="1" applyBorder="1" applyAlignment="1" applyProtection="1">
      <alignment horizontal="right"/>
      <protection hidden="1"/>
    </xf>
    <xf numFmtId="2" fontId="11" fillId="11" borderId="5" xfId="1" applyNumberFormat="1" applyFont="1" applyFill="1" applyBorder="1" applyProtection="1">
      <protection hidden="1"/>
    </xf>
    <xf numFmtId="43" fontId="13" fillId="12" borderId="2" xfId="1" applyFont="1" applyFill="1" applyBorder="1" applyAlignment="1" applyProtection="1">
      <alignment horizontal="center" vertical="center" wrapText="1"/>
      <protection hidden="1"/>
    </xf>
    <xf numFmtId="2" fontId="11" fillId="12" borderId="5" xfId="1" applyNumberFormat="1" applyFont="1" applyFill="1" applyBorder="1" applyAlignment="1" applyProtection="1">
      <protection hidden="1"/>
    </xf>
    <xf numFmtId="2" fontId="11" fillId="12" borderId="2" xfId="1" applyNumberFormat="1" applyFont="1" applyFill="1" applyBorder="1" applyAlignment="1" applyProtection="1">
      <protection hidden="1"/>
    </xf>
    <xf numFmtId="2" fontId="11" fillId="11" borderId="0" xfId="1" applyNumberFormat="1" applyFont="1" applyFill="1" applyAlignment="1" applyProtection="1">
      <alignment horizontal="left"/>
      <protection hidden="1"/>
    </xf>
    <xf numFmtId="2" fontId="13" fillId="12" borderId="2" xfId="1" applyNumberFormat="1" applyFont="1" applyFill="1" applyBorder="1" applyAlignment="1" applyProtection="1">
      <alignment horizontal="left" vertical="center" wrapText="1"/>
      <protection hidden="1"/>
    </xf>
    <xf numFmtId="2" fontId="13" fillId="12" borderId="2" xfId="1" applyNumberFormat="1" applyFont="1" applyFill="1" applyBorder="1" applyAlignment="1" applyProtection="1">
      <alignment horizontal="center" vertical="center" wrapText="1"/>
      <protection hidden="1"/>
    </xf>
    <xf numFmtId="2" fontId="13" fillId="12" borderId="3" xfId="1" applyNumberFormat="1" applyFont="1" applyFill="1" applyBorder="1" applyAlignment="1" applyProtection="1">
      <alignment horizontal="left" vertical="center" wrapText="1"/>
      <protection hidden="1"/>
    </xf>
    <xf numFmtId="2" fontId="14" fillId="12" borderId="3" xfId="1" applyNumberFormat="1" applyFont="1" applyFill="1" applyBorder="1" applyAlignment="1" applyProtection="1">
      <alignment horizontal="center" vertical="center"/>
      <protection hidden="1"/>
    </xf>
    <xf numFmtId="2" fontId="14" fillId="11" borderId="3" xfId="1" applyNumberFormat="1" applyFont="1" applyFill="1" applyBorder="1" applyAlignment="1" applyProtection="1">
      <alignment horizontal="left" wrapText="1"/>
      <protection hidden="1"/>
    </xf>
    <xf numFmtId="43" fontId="13" fillId="11" borderId="4" xfId="1" applyFont="1" applyFill="1" applyBorder="1" applyProtection="1">
      <protection hidden="1"/>
    </xf>
    <xf numFmtId="2" fontId="30" fillId="11" borderId="4" xfId="1" applyNumberFormat="1" applyFont="1" applyFill="1" applyBorder="1" applyAlignment="1" applyProtection="1">
      <alignment horizontal="left" wrapText="1"/>
      <protection hidden="1"/>
    </xf>
    <xf numFmtId="2" fontId="30" fillId="11" borderId="5" xfId="1" applyNumberFormat="1" applyFont="1" applyFill="1" applyBorder="1" applyAlignment="1" applyProtection="1">
      <alignment horizontal="left"/>
      <protection hidden="1"/>
    </xf>
    <xf numFmtId="43" fontId="11" fillId="11" borderId="5" xfId="1" applyFont="1" applyFill="1" applyBorder="1" applyProtection="1">
      <protection hidden="1"/>
    </xf>
    <xf numFmtId="43" fontId="0" fillId="0" borderId="0" xfId="1" applyFont="1"/>
    <xf numFmtId="10" fontId="0" fillId="0" borderId="4" xfId="3" applyNumberFormat="1" applyFont="1" applyBorder="1" applyProtection="1">
      <protection hidden="1"/>
    </xf>
    <xf numFmtId="2" fontId="5" fillId="11" borderId="4" xfId="1" applyNumberFormat="1" applyFont="1" applyFill="1" applyBorder="1" applyAlignment="1" applyProtection="1">
      <alignment horizontal="centerContinuous"/>
      <protection hidden="1"/>
    </xf>
    <xf numFmtId="43" fontId="4" fillId="12" borderId="2" xfId="1" applyFont="1" applyFill="1" applyBorder="1" applyProtection="1">
      <protection hidden="1"/>
    </xf>
    <xf numFmtId="9" fontId="4" fillId="12" borderId="2" xfId="3" applyFont="1" applyFill="1" applyBorder="1" applyProtection="1">
      <protection hidden="1"/>
    </xf>
    <xf numFmtId="2" fontId="16" fillId="0" borderId="0" xfId="1" applyNumberFormat="1" applyFont="1" applyAlignment="1" applyProtection="1">
      <alignment horizontal="left"/>
      <protection hidden="1"/>
    </xf>
    <xf numFmtId="2" fontId="3" fillId="12" borderId="2" xfId="1" applyNumberFormat="1" applyFont="1" applyFill="1" applyBorder="1" applyAlignment="1" applyProtection="1">
      <alignment horizontal="center" vertical="center" wrapText="1"/>
      <protection hidden="1"/>
    </xf>
    <xf numFmtId="2" fontId="19" fillId="11" borderId="17" xfId="1" applyNumberFormat="1" applyFont="1" applyFill="1" applyBorder="1" applyProtection="1">
      <protection hidden="1"/>
    </xf>
    <xf numFmtId="164" fontId="17" fillId="0" borderId="4" xfId="1" applyNumberFormat="1" applyFont="1" applyBorder="1" applyProtection="1">
      <protection hidden="1"/>
    </xf>
    <xf numFmtId="2" fontId="19" fillId="11" borderId="3" xfId="1" applyNumberFormat="1" applyFont="1" applyFill="1" applyBorder="1" applyAlignment="1" applyProtection="1">
      <alignment horizontal="centerContinuous"/>
      <protection hidden="1"/>
    </xf>
    <xf numFmtId="43" fontId="17" fillId="0" borderId="0" xfId="1" applyFont="1"/>
    <xf numFmtId="10" fontId="17" fillId="0" borderId="4" xfId="3" applyNumberFormat="1" applyFont="1" applyBorder="1" applyProtection="1">
      <protection hidden="1"/>
    </xf>
    <xf numFmtId="2" fontId="19" fillId="11" borderId="4" xfId="1" applyNumberFormat="1" applyFont="1" applyFill="1" applyBorder="1" applyAlignment="1" applyProtection="1">
      <alignment horizontal="centerContinuous"/>
      <protection hidden="1"/>
    </xf>
    <xf numFmtId="43" fontId="15" fillId="0" borderId="0" xfId="1" applyFont="1"/>
    <xf numFmtId="10" fontId="15" fillId="0" borderId="4" xfId="3" applyNumberFormat="1" applyFont="1" applyBorder="1" applyProtection="1">
      <protection hidden="1"/>
    </xf>
    <xf numFmtId="2" fontId="11" fillId="11" borderId="4" xfId="1" applyNumberFormat="1" applyFont="1" applyFill="1" applyBorder="1" applyAlignment="1" applyProtection="1">
      <alignment horizontal="centerContinuous"/>
      <protection hidden="1"/>
    </xf>
    <xf numFmtId="43" fontId="13" fillId="12" borderId="2" xfId="1" applyFont="1" applyFill="1" applyBorder="1" applyProtection="1">
      <protection hidden="1"/>
    </xf>
    <xf numFmtId="9" fontId="13" fillId="12" borderId="2" xfId="3" applyFont="1" applyFill="1" applyBorder="1" applyProtection="1">
      <protection hidden="1"/>
    </xf>
    <xf numFmtId="2" fontId="13" fillId="12" borderId="3" xfId="1" applyNumberFormat="1" applyFont="1" applyFill="1" applyBorder="1" applyAlignment="1" applyProtection="1">
      <alignment horizontal="center" vertical="center" wrapText="1"/>
      <protection hidden="1"/>
    </xf>
    <xf numFmtId="43" fontId="17" fillId="11" borderId="4" xfId="1" applyFont="1" applyFill="1" applyBorder="1" applyProtection="1">
      <protection hidden="1"/>
    </xf>
    <xf numFmtId="2" fontId="15" fillId="11" borderId="16" xfId="1" applyNumberFormat="1" applyFont="1" applyFill="1" applyBorder="1" applyProtection="1">
      <protection hidden="1"/>
    </xf>
    <xf numFmtId="2" fontId="18" fillId="11" borderId="13" xfId="1" applyNumberFormat="1" applyFont="1" applyFill="1" applyBorder="1" applyAlignment="1" applyProtection="1">
      <alignment horizontal="left"/>
      <protection hidden="1"/>
    </xf>
    <xf numFmtId="2" fontId="15" fillId="11" borderId="6" xfId="1" applyNumberFormat="1" applyFont="1" applyFill="1" applyBorder="1" applyProtection="1">
      <protection hidden="1"/>
    </xf>
    <xf numFmtId="2" fontId="18" fillId="11" borderId="15" xfId="1" applyNumberFormat="1" applyFont="1" applyFill="1" applyBorder="1" applyAlignment="1" applyProtection="1">
      <alignment horizontal="left"/>
      <protection hidden="1"/>
    </xf>
    <xf numFmtId="43" fontId="17" fillId="11" borderId="5" xfId="1" applyFont="1" applyFill="1" applyBorder="1" applyProtection="1">
      <protection hidden="1"/>
    </xf>
    <xf numFmtId="2" fontId="15" fillId="11" borderId="8" xfId="1" applyNumberFormat="1" applyFont="1" applyFill="1" applyBorder="1" applyProtection="1">
      <protection hidden="1"/>
    </xf>
    <xf numFmtId="2" fontId="18" fillId="12" borderId="10" xfId="1" applyNumberFormat="1" applyFont="1" applyFill="1" applyBorder="1" applyAlignment="1" applyProtection="1">
      <alignment horizontal="center" vertical="center"/>
      <protection hidden="1"/>
    </xf>
    <xf numFmtId="2" fontId="14" fillId="12" borderId="11" xfId="1" applyNumberFormat="1" applyFont="1" applyFill="1" applyBorder="1" applyAlignment="1" applyProtection="1">
      <alignment horizontal="center" vertical="center"/>
      <protection hidden="1"/>
    </xf>
    <xf numFmtId="2" fontId="17" fillId="11" borderId="0" xfId="1" applyNumberFormat="1" applyFont="1" applyFill="1" applyProtection="1">
      <protection hidden="1"/>
    </xf>
    <xf numFmtId="43" fontId="31" fillId="0" borderId="4" xfId="1" applyFont="1" applyBorder="1" applyProtection="1">
      <protection hidden="1"/>
    </xf>
    <xf numFmtId="43" fontId="31" fillId="11" borderId="12" xfId="1" applyFont="1" applyFill="1" applyBorder="1" applyProtection="1">
      <protection hidden="1"/>
    </xf>
    <xf numFmtId="43" fontId="31" fillId="11" borderId="3" xfId="1" applyFont="1" applyFill="1" applyBorder="1" applyProtection="1">
      <protection hidden="1"/>
    </xf>
    <xf numFmtId="2" fontId="17" fillId="11" borderId="16" xfId="1" applyNumberFormat="1" applyFont="1" applyFill="1" applyBorder="1" applyProtection="1">
      <protection hidden="1"/>
    </xf>
    <xf numFmtId="2" fontId="17" fillId="0" borderId="4" xfId="1" applyNumberFormat="1" applyFont="1" applyBorder="1" applyProtection="1">
      <protection hidden="1"/>
    </xf>
    <xf numFmtId="43" fontId="17" fillId="0" borderId="4" xfId="1" applyFont="1" applyBorder="1" applyProtection="1">
      <protection hidden="1"/>
    </xf>
    <xf numFmtId="43" fontId="17" fillId="11" borderId="13" xfId="1" applyFont="1" applyFill="1" applyBorder="1" applyProtection="1">
      <protection hidden="1"/>
    </xf>
    <xf numFmtId="43" fontId="31" fillId="11" borderId="4" xfId="1" applyFont="1" applyFill="1" applyBorder="1" applyProtection="1">
      <protection hidden="1"/>
    </xf>
    <xf numFmtId="2" fontId="17" fillId="11" borderId="6" xfId="1" applyNumberFormat="1" applyFont="1" applyFill="1" applyBorder="1" applyProtection="1">
      <protection hidden="1"/>
    </xf>
    <xf numFmtId="43" fontId="17" fillId="0" borderId="13" xfId="1" applyFont="1" applyBorder="1" applyProtection="1">
      <protection hidden="1"/>
    </xf>
    <xf numFmtId="43" fontId="31" fillId="0" borderId="15" xfId="1" applyFont="1" applyBorder="1" applyProtection="1">
      <protection hidden="1"/>
    </xf>
    <xf numFmtId="2" fontId="31" fillId="11" borderId="8" xfId="1" applyNumberFormat="1" applyFont="1" applyFill="1" applyBorder="1" applyProtection="1">
      <protection hidden="1"/>
    </xf>
    <xf numFmtId="2" fontId="13" fillId="11" borderId="0" xfId="1" applyNumberFormat="1" applyFont="1" applyFill="1" applyProtection="1">
      <protection hidden="1"/>
    </xf>
    <xf numFmtId="2" fontId="18" fillId="12" borderId="11" xfId="1" applyNumberFormat="1" applyFont="1" applyFill="1" applyBorder="1" applyAlignment="1" applyProtection="1">
      <alignment vertical="center"/>
      <protection hidden="1"/>
    </xf>
    <xf numFmtId="2" fontId="3" fillId="12" borderId="12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4" xfId="0" applyFont="1" applyBorder="1"/>
    <xf numFmtId="43" fontId="15" fillId="0" borderId="12" xfId="1" applyFont="1" applyBorder="1" applyProtection="1">
      <protection hidden="1"/>
    </xf>
    <xf numFmtId="43" fontId="15" fillId="0" borderId="3" xfId="1" applyFont="1" applyBorder="1" applyProtection="1">
      <protection hidden="1"/>
    </xf>
    <xf numFmtId="0" fontId="17" fillId="0" borderId="4" xfId="0" applyFont="1" applyBorder="1"/>
    <xf numFmtId="43" fontId="17" fillId="0" borderId="0" xfId="1" applyFont="1" applyBorder="1" applyProtection="1">
      <protection hidden="1"/>
    </xf>
    <xf numFmtId="0" fontId="17" fillId="0" borderId="5" xfId="0" applyFont="1" applyBorder="1"/>
    <xf numFmtId="43" fontId="17" fillId="0" borderId="5" xfId="1" applyFont="1" applyBorder="1" applyProtection="1">
      <protection hidden="1"/>
    </xf>
    <xf numFmtId="2" fontId="3" fillId="12" borderId="9" xfId="1" applyNumberFormat="1" applyFont="1" applyFill="1" applyBorder="1" applyProtection="1">
      <protection hidden="1"/>
    </xf>
    <xf numFmtId="43" fontId="3" fillId="12" borderId="5" xfId="1" applyFont="1" applyFill="1" applyBorder="1" applyProtection="1">
      <protection hidden="1"/>
    </xf>
    <xf numFmtId="43" fontId="3" fillId="12" borderId="2" xfId="1" applyFont="1" applyFill="1" applyBorder="1" applyProtection="1">
      <protection hidden="1"/>
    </xf>
    <xf numFmtId="43" fontId="15" fillId="0" borderId="4" xfId="1" applyFont="1" applyBorder="1" applyProtection="1">
      <protection hidden="1"/>
    </xf>
    <xf numFmtId="2" fontId="15" fillId="11" borderId="0" xfId="1" applyNumberFormat="1" applyFont="1" applyFill="1" applyBorder="1" applyProtection="1">
      <protection hidden="1"/>
    </xf>
    <xf numFmtId="44" fontId="11" fillId="11" borderId="0" xfId="2" applyFont="1" applyFill="1" applyProtection="1">
      <protection hidden="1"/>
    </xf>
    <xf numFmtId="43" fontId="19" fillId="11" borderId="0" xfId="1" applyFont="1" applyFill="1" applyBorder="1" applyProtection="1">
      <protection hidden="1"/>
    </xf>
    <xf numFmtId="44" fontId="19" fillId="11" borderId="0" xfId="2" applyFont="1" applyFill="1" applyProtection="1">
      <protection hidden="1"/>
    </xf>
    <xf numFmtId="2" fontId="17" fillId="11" borderId="8" xfId="1" applyNumberFormat="1" applyFont="1" applyFill="1" applyBorder="1" applyProtection="1">
      <protection hidden="1"/>
    </xf>
    <xf numFmtId="2" fontId="3" fillId="12" borderId="9" xfId="1" applyNumberFormat="1" applyFont="1" applyFill="1" applyBorder="1" applyAlignment="1" applyProtection="1">
      <alignment vertical="center"/>
      <protection hidden="1"/>
    </xf>
    <xf numFmtId="2" fontId="3" fillId="12" borderId="11" xfId="1" applyNumberFormat="1" applyFont="1" applyFill="1" applyBorder="1" applyAlignment="1" applyProtection="1">
      <alignment vertical="center"/>
      <protection hidden="1"/>
    </xf>
    <xf numFmtId="4" fontId="19" fillId="0" borderId="0" xfId="4" applyNumberFormat="1" applyFont="1" applyBorder="1" applyAlignment="1" applyProtection="1">
      <protection hidden="1"/>
    </xf>
    <xf numFmtId="2" fontId="3" fillId="12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protection hidden="1"/>
    </xf>
    <xf numFmtId="4" fontId="3" fillId="0" borderId="0" xfId="0" applyNumberFormat="1" applyFont="1" applyAlignment="1" applyProtection="1">
      <protection hidden="1"/>
    </xf>
    <xf numFmtId="0" fontId="17" fillId="0" borderId="0" xfId="0" applyFont="1" applyAlignment="1" applyProtection="1">
      <protection hidden="1"/>
    </xf>
    <xf numFmtId="0" fontId="18" fillId="0" borderId="2" xfId="5" applyNumberFormat="1" applyFont="1" applyFill="1" applyBorder="1" applyAlignment="1" applyProtection="1">
      <alignment horizontal="center" vertical="top"/>
      <protection hidden="1"/>
    </xf>
    <xf numFmtId="0" fontId="18" fillId="0" borderId="2" xfId="5" applyFont="1" applyFill="1" applyBorder="1" applyAlignment="1" applyProtection="1">
      <alignment vertical="top" wrapText="1"/>
      <protection hidden="1"/>
    </xf>
    <xf numFmtId="4" fontId="19" fillId="0" borderId="2" xfId="0" applyNumberFormat="1" applyFont="1" applyFill="1" applyBorder="1" applyAlignment="1">
      <alignment horizontal="right"/>
    </xf>
    <xf numFmtId="0" fontId="29" fillId="0" borderId="2" xfId="5" applyNumberFormat="1" applyFont="1" applyFill="1" applyBorder="1" applyAlignment="1" applyProtection="1">
      <alignment horizontal="center" vertical="top"/>
      <protection hidden="1"/>
    </xf>
    <xf numFmtId="0" fontId="29" fillId="0" borderId="2" xfId="5" applyFont="1" applyFill="1" applyBorder="1" applyAlignment="1" applyProtection="1">
      <alignment vertical="top" wrapText="1"/>
      <protection hidden="1"/>
    </xf>
    <xf numFmtId="4" fontId="19" fillId="0" borderId="18" xfId="0" applyNumberFormat="1" applyFont="1" applyFill="1" applyBorder="1" applyAlignment="1">
      <alignment horizontal="right"/>
    </xf>
    <xf numFmtId="0" fontId="29" fillId="0" borderId="2" xfId="5" applyFont="1" applyBorder="1" applyAlignment="1" applyProtection="1">
      <alignment vertical="top" wrapText="1"/>
      <protection hidden="1"/>
    </xf>
    <xf numFmtId="0" fontId="18" fillId="0" borderId="2" xfId="5" applyFont="1" applyBorder="1" applyAlignment="1" applyProtection="1">
      <alignment vertical="top" wrapText="1"/>
      <protection hidden="1"/>
    </xf>
    <xf numFmtId="0" fontId="29" fillId="0" borderId="19" xfId="5" applyNumberFormat="1" applyFont="1" applyFill="1" applyBorder="1" applyAlignment="1" applyProtection="1">
      <alignment horizontal="center" vertical="top"/>
      <protection hidden="1"/>
    </xf>
    <xf numFmtId="0" fontId="29" fillId="0" borderId="19" xfId="5" applyFont="1" applyBorder="1" applyAlignment="1" applyProtection="1">
      <alignment vertical="top" wrapText="1"/>
      <protection hidden="1"/>
    </xf>
    <xf numFmtId="4" fontId="19" fillId="0" borderId="19" xfId="0" applyNumberFormat="1" applyFont="1" applyFill="1" applyBorder="1" applyAlignment="1">
      <alignment horizontal="right"/>
    </xf>
    <xf numFmtId="4" fontId="19" fillId="0" borderId="20" xfId="0" applyNumberFormat="1" applyFont="1" applyFill="1" applyBorder="1" applyAlignment="1">
      <alignment horizontal="right"/>
    </xf>
    <xf numFmtId="2" fontId="32" fillId="11" borderId="0" xfId="1" applyNumberFormat="1" applyFont="1" applyFill="1" applyProtection="1">
      <protection hidden="1"/>
    </xf>
    <xf numFmtId="2" fontId="33" fillId="0" borderId="0" xfId="1" applyNumberFormat="1" applyFont="1" applyAlignment="1" applyProtection="1">
      <alignment horizontal="left"/>
      <protection hidden="1"/>
    </xf>
    <xf numFmtId="2" fontId="32" fillId="11" borderId="0" xfId="1" applyNumberFormat="1" applyFont="1" applyFill="1" applyBorder="1" applyProtection="1">
      <protection hidden="1"/>
    </xf>
    <xf numFmtId="2" fontId="34" fillId="11" borderId="0" xfId="1" applyNumberFormat="1" applyFont="1" applyFill="1" applyBorder="1" applyProtection="1">
      <protection hidden="1"/>
    </xf>
    <xf numFmtId="2" fontId="34" fillId="11" borderId="0" xfId="1" applyNumberFormat="1" applyFont="1" applyFill="1" applyProtection="1">
      <protection hidden="1"/>
    </xf>
    <xf numFmtId="2" fontId="35" fillId="0" borderId="0" xfId="1" applyNumberFormat="1" applyFont="1" applyAlignment="1" applyProtection="1">
      <alignment horizontal="center" wrapText="1"/>
      <protection hidden="1"/>
    </xf>
    <xf numFmtId="2" fontId="32" fillId="0" borderId="0" xfId="1" applyNumberFormat="1" applyFont="1" applyProtection="1">
      <protection hidden="1"/>
    </xf>
    <xf numFmtId="2" fontId="36" fillId="11" borderId="0" xfId="1" applyNumberFormat="1" applyFont="1" applyFill="1" applyBorder="1" applyProtection="1">
      <protection hidden="1"/>
    </xf>
    <xf numFmtId="2" fontId="36" fillId="11" borderId="0" xfId="1" applyNumberFormat="1" applyFont="1" applyFill="1" applyProtection="1">
      <protection hidden="1"/>
    </xf>
    <xf numFmtId="2" fontId="21" fillId="11" borderId="0" xfId="1" applyNumberFormat="1" applyFont="1" applyFill="1" applyProtection="1">
      <protection hidden="1"/>
    </xf>
    <xf numFmtId="2" fontId="37" fillId="12" borderId="12" xfId="1" applyNumberFormat="1" applyFont="1" applyFill="1" applyBorder="1" applyAlignment="1" applyProtection="1">
      <alignment horizontal="centerContinuous" vertical="center" wrapText="1"/>
      <protection hidden="1"/>
    </xf>
    <xf numFmtId="2" fontId="37" fillId="12" borderId="17" xfId="1" applyNumberFormat="1" applyFont="1" applyFill="1" applyBorder="1" applyAlignment="1" applyProtection="1">
      <alignment horizontal="centerContinuous" vertical="center" wrapText="1"/>
      <protection hidden="1"/>
    </xf>
    <xf numFmtId="2" fontId="37" fillId="12" borderId="16" xfId="1" applyNumberFormat="1" applyFont="1" applyFill="1" applyBorder="1" applyAlignment="1" applyProtection="1">
      <alignment horizontal="centerContinuous" vertical="center" wrapText="1"/>
      <protection hidden="1"/>
    </xf>
    <xf numFmtId="2" fontId="38" fillId="11" borderId="0" xfId="1" applyNumberFormat="1" applyFont="1" applyFill="1" applyBorder="1" applyProtection="1">
      <protection hidden="1"/>
    </xf>
    <xf numFmtId="2" fontId="38" fillId="11" borderId="0" xfId="1" applyNumberFormat="1" applyFont="1" applyFill="1" applyProtection="1">
      <protection hidden="1"/>
    </xf>
    <xf numFmtId="2" fontId="39" fillId="11" borderId="0" xfId="1" applyNumberFormat="1" applyFont="1" applyFill="1" applyProtection="1">
      <protection hidden="1"/>
    </xf>
    <xf numFmtId="2" fontId="37" fillId="12" borderId="13" xfId="1" applyNumberFormat="1" applyFont="1" applyFill="1" applyBorder="1" applyAlignment="1" applyProtection="1">
      <alignment horizontal="centerContinuous" vertical="center"/>
      <protection hidden="1"/>
    </xf>
    <xf numFmtId="2" fontId="37" fillId="12" borderId="0" xfId="1" applyNumberFormat="1" applyFont="1" applyFill="1" applyBorder="1" applyAlignment="1" applyProtection="1">
      <alignment horizontal="centerContinuous" vertical="center"/>
      <protection hidden="1"/>
    </xf>
    <xf numFmtId="2" fontId="37" fillId="12" borderId="6" xfId="1" applyNumberFormat="1" applyFont="1" applyFill="1" applyBorder="1" applyAlignment="1" applyProtection="1">
      <alignment horizontal="centerContinuous" vertical="center"/>
      <protection hidden="1"/>
    </xf>
    <xf numFmtId="2" fontId="37" fillId="12" borderId="15" xfId="1" applyNumberFormat="1" applyFont="1" applyFill="1" applyBorder="1" applyAlignment="1" applyProtection="1">
      <alignment horizontal="centerContinuous" vertical="center"/>
      <protection hidden="1"/>
    </xf>
    <xf numFmtId="2" fontId="37" fillId="12" borderId="7" xfId="1" applyNumberFormat="1" applyFont="1" applyFill="1" applyBorder="1" applyAlignment="1" applyProtection="1">
      <alignment horizontal="centerContinuous" vertical="center"/>
      <protection hidden="1"/>
    </xf>
    <xf numFmtId="2" fontId="37" fillId="12" borderId="8" xfId="1" applyNumberFormat="1" applyFont="1" applyFill="1" applyBorder="1" applyAlignment="1" applyProtection="1">
      <alignment horizontal="centerContinuous" vertical="center"/>
      <protection hidden="1"/>
    </xf>
    <xf numFmtId="2" fontId="37" fillId="12" borderId="9" xfId="1" applyNumberFormat="1" applyFont="1" applyFill="1" applyBorder="1" applyAlignment="1" applyProtection="1">
      <alignment vertical="center"/>
      <protection hidden="1"/>
    </xf>
    <xf numFmtId="2" fontId="37" fillId="12" borderId="11" xfId="1" applyNumberFormat="1" applyFont="1" applyFill="1" applyBorder="1" applyAlignment="1" applyProtection="1">
      <alignment vertical="center"/>
      <protection hidden="1"/>
    </xf>
    <xf numFmtId="4" fontId="40" fillId="0" borderId="0" xfId="0" applyNumberFormat="1" applyFont="1" applyFill="1" applyBorder="1" applyAlignment="1" applyProtection="1">
      <alignment horizontal="right"/>
      <protection hidden="1"/>
    </xf>
    <xf numFmtId="44" fontId="38" fillId="11" borderId="0" xfId="2" applyFont="1" applyFill="1" applyBorder="1" applyProtection="1">
      <protection hidden="1"/>
    </xf>
    <xf numFmtId="2" fontId="21" fillId="11" borderId="0" xfId="1" applyNumberFormat="1" applyFont="1" applyFill="1" applyAlignment="1" applyProtection="1">
      <protection hidden="1"/>
    </xf>
    <xf numFmtId="2" fontId="37" fillId="0" borderId="2" xfId="1" applyNumberFormat="1" applyFont="1" applyBorder="1" applyAlignment="1" applyProtection="1">
      <alignment vertical="center" wrapText="1"/>
      <protection hidden="1"/>
    </xf>
    <xf numFmtId="2" fontId="20" fillId="0" borderId="2" xfId="1" applyNumberFormat="1" applyFont="1" applyBorder="1" applyProtection="1">
      <protection hidden="1"/>
    </xf>
    <xf numFmtId="2" fontId="41" fillId="0" borderId="2" xfId="1" applyNumberFormat="1" applyFont="1" applyBorder="1" applyAlignment="1" applyProtection="1">
      <alignment horizontal="left" vertical="center" wrapText="1"/>
      <protection hidden="1"/>
    </xf>
    <xf numFmtId="2" fontId="41" fillId="0" borderId="2" xfId="1" applyNumberFormat="1" applyFont="1" applyBorder="1" applyAlignment="1" applyProtection="1">
      <alignment horizontal="right" vertical="center"/>
      <protection hidden="1"/>
    </xf>
    <xf numFmtId="2" fontId="42" fillId="11" borderId="0" xfId="1" applyNumberFormat="1" applyFont="1" applyFill="1" applyAlignment="1" applyProtection="1">
      <alignment vertical="center"/>
      <protection hidden="1"/>
    </xf>
    <xf numFmtId="43" fontId="43" fillId="0" borderId="0" xfId="1" applyFont="1" applyBorder="1" applyProtection="1">
      <protection hidden="1"/>
    </xf>
    <xf numFmtId="2" fontId="41" fillId="0" borderId="9" xfId="1" applyNumberFormat="1" applyFont="1" applyBorder="1" applyAlignment="1" applyProtection="1">
      <alignment horizontal="left" vertical="center" wrapText="1"/>
      <protection hidden="1"/>
    </xf>
    <xf numFmtId="2" fontId="41" fillId="0" borderId="11" xfId="1" applyNumberFormat="1" applyFont="1" applyBorder="1" applyAlignment="1" applyProtection="1">
      <alignment horizontal="left" vertical="center" wrapText="1"/>
      <protection hidden="1"/>
    </xf>
    <xf numFmtId="4" fontId="42" fillId="0" borderId="2" xfId="0" applyNumberFormat="1" applyFont="1" applyFill="1" applyBorder="1" applyAlignment="1" applyProtection="1">
      <alignment horizontal="right" vertical="center"/>
      <protection hidden="1"/>
    </xf>
    <xf numFmtId="44" fontId="42" fillId="11" borderId="0" xfId="2" applyFont="1" applyFill="1" applyAlignment="1" applyProtection="1">
      <alignment vertical="center"/>
      <protection hidden="1"/>
    </xf>
    <xf numFmtId="2" fontId="21" fillId="11" borderId="0" xfId="1" applyNumberFormat="1" applyFont="1" applyFill="1" applyBorder="1" applyAlignment="1" applyProtection="1">
      <alignment horizontal="right"/>
      <protection hidden="1"/>
    </xf>
    <xf numFmtId="2" fontId="20" fillId="0" borderId="2" xfId="1" applyNumberFormat="1" applyFont="1" applyBorder="1" applyAlignment="1" applyProtection="1">
      <alignment horizontal="right"/>
      <protection hidden="1"/>
    </xf>
    <xf numFmtId="43" fontId="43" fillId="11" borderId="0" xfId="1" applyFont="1" applyFill="1" applyBorder="1" applyProtection="1">
      <protection hidden="1"/>
    </xf>
    <xf numFmtId="2" fontId="38" fillId="0" borderId="0" xfId="1" applyNumberFormat="1" applyFont="1" applyFill="1" applyBorder="1" applyProtection="1">
      <protection hidden="1"/>
    </xf>
    <xf numFmtId="44" fontId="38" fillId="0" borderId="0" xfId="2" applyFont="1" applyFill="1" applyBorder="1" applyProtection="1">
      <protection hidden="1"/>
    </xf>
    <xf numFmtId="2" fontId="41" fillId="0" borderId="9" xfId="1" applyNumberFormat="1" applyFont="1" applyBorder="1" applyAlignment="1" applyProtection="1">
      <alignment vertical="center"/>
      <protection hidden="1"/>
    </xf>
    <xf numFmtId="2" fontId="41" fillId="0" borderId="11" xfId="1" applyNumberFormat="1" applyFont="1" applyBorder="1" applyAlignment="1" applyProtection="1">
      <alignment vertical="center"/>
      <protection hidden="1"/>
    </xf>
    <xf numFmtId="2" fontId="37" fillId="12" borderId="2" xfId="1" applyNumberFormat="1" applyFont="1" applyFill="1" applyBorder="1" applyAlignment="1" applyProtection="1">
      <alignment vertical="center"/>
      <protection hidden="1"/>
    </xf>
    <xf numFmtId="3" fontId="44" fillId="11" borderId="0" xfId="0" applyNumberFormat="1" applyFont="1" applyFill="1" applyBorder="1" applyAlignment="1" applyProtection="1">
      <alignment vertical="top"/>
      <protection hidden="1"/>
    </xf>
    <xf numFmtId="2" fontId="21" fillId="0" borderId="0" xfId="1" applyNumberFormat="1" applyFont="1" applyProtection="1">
      <protection hidden="1"/>
    </xf>
    <xf numFmtId="44" fontId="21" fillId="0" borderId="0" xfId="2" applyFont="1" applyProtection="1">
      <protection hidden="1"/>
    </xf>
    <xf numFmtId="165" fontId="37" fillId="12" borderId="2" xfId="1" applyNumberFormat="1" applyFont="1" applyFill="1" applyBorder="1" applyAlignment="1" applyProtection="1">
      <alignment vertical="center"/>
      <protection hidden="1"/>
    </xf>
    <xf numFmtId="165" fontId="21" fillId="11" borderId="0" xfId="1" applyNumberFormat="1" applyFont="1" applyFill="1" applyAlignment="1" applyProtection="1">
      <protection hidden="1"/>
    </xf>
    <xf numFmtId="2" fontId="37" fillId="0" borderId="2" xfId="1" applyNumberFormat="1" applyFont="1" applyBorder="1" applyAlignment="1" applyProtection="1">
      <alignment vertical="center"/>
      <protection hidden="1"/>
    </xf>
    <xf numFmtId="44" fontId="21" fillId="0" borderId="2" xfId="2" applyFont="1" applyBorder="1" applyProtection="1">
      <protection hidden="1"/>
    </xf>
    <xf numFmtId="43" fontId="19" fillId="0" borderId="2" xfId="1" applyFont="1" applyBorder="1" applyProtection="1">
      <protection hidden="1"/>
    </xf>
    <xf numFmtId="165" fontId="39" fillId="11" borderId="0" xfId="2" applyNumberFormat="1" applyFont="1" applyFill="1" applyAlignment="1" applyProtection="1">
      <alignment vertical="center" wrapText="1"/>
      <protection hidden="1"/>
    </xf>
    <xf numFmtId="165" fontId="38" fillId="11" borderId="0" xfId="2" applyNumberFormat="1" applyFont="1" applyFill="1" applyProtection="1">
      <protection hidden="1"/>
    </xf>
    <xf numFmtId="2" fontId="40" fillId="0" borderId="0" xfId="1" applyNumberFormat="1" applyFont="1" applyFill="1" applyBorder="1" applyAlignment="1" applyProtection="1">
      <alignment horizontal="left"/>
      <protection hidden="1"/>
    </xf>
    <xf numFmtId="43" fontId="43" fillId="0" borderId="0" xfId="1" applyFont="1" applyFill="1" applyBorder="1" applyProtection="1">
      <protection hidden="1"/>
    </xf>
    <xf numFmtId="43" fontId="45" fillId="0" borderId="2" xfId="1" applyFont="1" applyBorder="1" applyAlignment="1" applyProtection="1">
      <alignment horizontal="right" vertical="center"/>
      <protection hidden="1"/>
    </xf>
    <xf numFmtId="165" fontId="38" fillId="0" borderId="0" xfId="2" applyNumberFormat="1" applyFont="1" applyFill="1" applyBorder="1" applyAlignment="1" applyProtection="1">
      <alignment vertical="center" wrapText="1"/>
      <protection hidden="1"/>
    </xf>
    <xf numFmtId="43" fontId="40" fillId="0" borderId="0" xfId="1" applyFont="1" applyFill="1" applyBorder="1" applyAlignment="1" applyProtection="1">
      <alignment vertical="center"/>
      <protection hidden="1"/>
    </xf>
    <xf numFmtId="165" fontId="38" fillId="0" borderId="0" xfId="1" applyNumberFormat="1" applyFont="1" applyFill="1" applyBorder="1" applyAlignment="1" applyProtection="1">
      <alignment vertical="center" wrapText="1"/>
      <protection hidden="1"/>
    </xf>
    <xf numFmtId="165" fontId="38" fillId="0" borderId="0" xfId="1" applyNumberFormat="1" applyFont="1" applyFill="1" applyAlignment="1" applyProtection="1">
      <alignment vertical="center" wrapText="1"/>
      <protection hidden="1"/>
    </xf>
    <xf numFmtId="2" fontId="38" fillId="0" borderId="0" xfId="1" applyNumberFormat="1" applyFont="1" applyFill="1" applyProtection="1">
      <protection hidden="1"/>
    </xf>
    <xf numFmtId="44" fontId="38" fillId="0" borderId="0" xfId="2" applyFont="1" applyFill="1" applyProtection="1">
      <protection hidden="1"/>
    </xf>
    <xf numFmtId="165" fontId="38" fillId="0" borderId="0" xfId="2" applyNumberFormat="1" applyFont="1" applyFill="1" applyAlignment="1" applyProtection="1">
      <alignment vertical="center" wrapText="1"/>
      <protection hidden="1"/>
    </xf>
    <xf numFmtId="165" fontId="39" fillId="0" borderId="0" xfId="2" applyNumberFormat="1" applyFont="1" applyFill="1" applyAlignment="1" applyProtection="1">
      <alignment vertical="center" wrapText="1"/>
      <protection hidden="1"/>
    </xf>
    <xf numFmtId="43" fontId="43" fillId="0" borderId="0" xfId="1" applyFont="1" applyFill="1" applyBorder="1" applyAlignment="1" applyProtection="1">
      <alignment horizontal="right" vertical="center"/>
      <protection hidden="1"/>
    </xf>
    <xf numFmtId="2" fontId="41" fillId="0" borderId="9" xfId="1" applyNumberFormat="1" applyFont="1" applyBorder="1" applyAlignment="1" applyProtection="1">
      <alignment horizontal="left" vertical="center"/>
      <protection hidden="1"/>
    </xf>
    <xf numFmtId="2" fontId="41" fillId="0" borderId="11" xfId="1" applyNumberFormat="1" applyFont="1" applyBorder="1" applyAlignment="1" applyProtection="1">
      <alignment horizontal="left" vertical="center"/>
      <protection hidden="1"/>
    </xf>
    <xf numFmtId="44" fontId="38" fillId="11" borderId="0" xfId="2" applyFont="1" applyFill="1" applyProtection="1">
      <protection hidden="1"/>
    </xf>
    <xf numFmtId="165" fontId="38" fillId="11" borderId="0" xfId="1" applyNumberFormat="1" applyFont="1" applyFill="1" applyAlignment="1" applyProtection="1">
      <protection hidden="1"/>
    </xf>
    <xf numFmtId="4" fontId="21" fillId="0" borderId="2" xfId="0" applyNumberFormat="1" applyFont="1" applyBorder="1" applyProtection="1">
      <protection hidden="1"/>
    </xf>
    <xf numFmtId="165" fontId="38" fillId="11" borderId="0" xfId="1" applyNumberFormat="1" applyFont="1" applyFill="1" applyAlignment="1" applyProtection="1">
      <alignment vertical="center" wrapText="1"/>
      <protection hidden="1"/>
    </xf>
    <xf numFmtId="1" fontId="41" fillId="0" borderId="2" xfId="1" applyNumberFormat="1" applyFont="1" applyBorder="1" applyAlignment="1" applyProtection="1">
      <alignment horizontal="right" vertical="center"/>
      <protection hidden="1"/>
    </xf>
    <xf numFmtId="165" fontId="39" fillId="11" borderId="0" xfId="1" applyNumberFormat="1" applyFont="1" applyFill="1" applyAlignment="1" applyProtection="1">
      <alignment vertical="center" wrapText="1"/>
      <protection hidden="1"/>
    </xf>
    <xf numFmtId="167" fontId="41" fillId="0" borderId="2" xfId="1" applyNumberFormat="1" applyFont="1" applyBorder="1" applyAlignment="1" applyProtection="1">
      <alignment horizontal="right" vertical="center"/>
      <protection hidden="1"/>
    </xf>
    <xf numFmtId="44" fontId="21" fillId="11" borderId="0" xfId="2" applyFont="1" applyFill="1" applyProtection="1">
      <protection hidden="1"/>
    </xf>
    <xf numFmtId="168" fontId="36" fillId="11" borderId="0" xfId="2" applyNumberFormat="1" applyFont="1" applyFill="1" applyProtection="1">
      <protection hidden="1"/>
    </xf>
    <xf numFmtId="44" fontId="46" fillId="11" borderId="0" xfId="2" applyFont="1" applyFill="1" applyBorder="1" applyAlignment="1" applyProtection="1">
      <alignment vertical="top"/>
      <protection hidden="1"/>
    </xf>
    <xf numFmtId="44" fontId="36" fillId="11" borderId="0" xfId="2" applyFont="1" applyFill="1" applyBorder="1" applyProtection="1">
      <protection hidden="1"/>
    </xf>
    <xf numFmtId="44" fontId="36" fillId="11" borderId="0" xfId="2" applyFont="1" applyFill="1" applyProtection="1">
      <protection hidden="1"/>
    </xf>
    <xf numFmtId="43" fontId="47" fillId="11" borderId="0" xfId="1" applyFont="1" applyFill="1" applyBorder="1" applyProtection="1">
      <protection hidden="1"/>
    </xf>
    <xf numFmtId="44" fontId="34" fillId="11" borderId="0" xfId="2" applyFont="1" applyFill="1" applyBorder="1" applyProtection="1">
      <protection hidden="1"/>
    </xf>
    <xf numFmtId="2" fontId="32" fillId="11" borderId="0" xfId="1" applyNumberFormat="1" applyFont="1" applyFill="1" applyAlignment="1" applyProtection="1">
      <alignment horizontal="centerContinuous"/>
      <protection hidden="1"/>
    </xf>
    <xf numFmtId="2" fontId="33" fillId="0" borderId="0" xfId="1" applyNumberFormat="1" applyFont="1" applyBorder="1" applyAlignment="1" applyProtection="1">
      <alignment horizontal="centerContinuous"/>
      <protection hidden="1"/>
    </xf>
    <xf numFmtId="2" fontId="48" fillId="0" borderId="0" xfId="1" applyNumberFormat="1" applyFont="1" applyBorder="1" applyAlignment="1" applyProtection="1">
      <alignment horizontal="center"/>
      <protection hidden="1"/>
    </xf>
    <xf numFmtId="2" fontId="32" fillId="11" borderId="0" xfId="1" applyNumberFormat="1" applyFont="1" applyFill="1" applyBorder="1" applyAlignment="1" applyProtection="1">
      <alignment horizontal="centerContinuous"/>
      <protection hidden="1"/>
    </xf>
    <xf numFmtId="44" fontId="36" fillId="11" borderId="0" xfId="2" applyFont="1" applyFill="1" applyAlignment="1" applyProtection="1">
      <alignment horizontal="center"/>
      <protection hidden="1"/>
    </xf>
    <xf numFmtId="2" fontId="33" fillId="0" borderId="0" xfId="1" applyNumberFormat="1" applyFont="1" applyBorder="1" applyAlignment="1" applyProtection="1">
      <alignment horizontal="center"/>
      <protection hidden="1"/>
    </xf>
    <xf numFmtId="2" fontId="23" fillId="12" borderId="3" xfId="1" applyNumberFormat="1" applyFont="1" applyFill="1" applyBorder="1" applyAlignment="1" applyProtection="1">
      <alignment horizontal="left" vertical="center" wrapText="1"/>
      <protection hidden="1"/>
    </xf>
    <xf numFmtId="2" fontId="23" fillId="12" borderId="3" xfId="1" applyNumberFormat="1" applyFont="1" applyFill="1" applyBorder="1" applyAlignment="1" applyProtection="1">
      <alignment horizontal="center" vertical="center" wrapText="1"/>
      <protection hidden="1"/>
    </xf>
    <xf numFmtId="2" fontId="49" fillId="12" borderId="3" xfId="1" applyNumberFormat="1" applyFont="1" applyFill="1" applyBorder="1" applyAlignment="1" applyProtection="1">
      <alignment horizontal="center" vertical="center"/>
      <protection hidden="1"/>
    </xf>
    <xf numFmtId="2" fontId="49" fillId="11" borderId="3" xfId="1" applyNumberFormat="1" applyFont="1" applyFill="1" applyBorder="1" applyAlignment="1" applyProtection="1">
      <alignment horizontal="left"/>
      <protection hidden="1"/>
    </xf>
    <xf numFmtId="2" fontId="50" fillId="11" borderId="16" xfId="1" applyNumberFormat="1" applyFont="1" applyFill="1" applyBorder="1" applyProtection="1">
      <protection hidden="1"/>
    </xf>
    <xf numFmtId="2" fontId="49" fillId="11" borderId="4" xfId="1" applyNumberFormat="1" applyFont="1" applyFill="1" applyBorder="1" applyAlignment="1" applyProtection="1">
      <alignment horizontal="left"/>
      <protection hidden="1"/>
    </xf>
    <xf numFmtId="2" fontId="50" fillId="11" borderId="6" xfId="1" applyNumberFormat="1" applyFont="1" applyFill="1" applyBorder="1" applyProtection="1">
      <protection hidden="1"/>
    </xf>
    <xf numFmtId="2" fontId="49" fillId="11" borderId="5" xfId="1" applyNumberFormat="1" applyFont="1" applyFill="1" applyBorder="1" applyAlignment="1" applyProtection="1">
      <alignment horizontal="left"/>
      <protection hidden="1"/>
    </xf>
    <xf numFmtId="2" fontId="49" fillId="11" borderId="8" xfId="1" applyNumberFormat="1" applyFont="1" applyFill="1" applyBorder="1" applyProtection="1">
      <protection hidden="1"/>
    </xf>
    <xf numFmtId="2" fontId="49" fillId="12" borderId="2" xfId="1" applyNumberFormat="1" applyFont="1" applyFill="1" applyBorder="1" applyAlignment="1" applyProtection="1">
      <alignment horizontal="center" vertical="center"/>
      <protection hidden="1"/>
    </xf>
    <xf numFmtId="2" fontId="51" fillId="11" borderId="0" xfId="1" applyNumberFormat="1" applyFont="1" applyFill="1" applyProtection="1">
      <protection hidden="1"/>
    </xf>
    <xf numFmtId="2" fontId="32" fillId="0" borderId="0" xfId="1" applyNumberFormat="1" applyFont="1" applyBorder="1" applyProtection="1">
      <protection hidden="1"/>
    </xf>
    <xf numFmtId="2" fontId="32" fillId="0" borderId="0" xfId="1" applyNumberFormat="1" applyFont="1" applyBorder="1" applyAlignment="1" applyProtection="1">
      <alignment horizontal="center"/>
      <protection hidden="1"/>
    </xf>
    <xf numFmtId="2" fontId="32" fillId="0" borderId="0" xfId="1" applyNumberFormat="1" applyFont="1" applyBorder="1" applyAlignment="1" applyProtection="1">
      <protection hidden="1"/>
    </xf>
    <xf numFmtId="2" fontId="32" fillId="0" borderId="0" xfId="1" applyNumberFormat="1" applyFont="1" applyAlignment="1" applyProtection="1">
      <protection hidden="1"/>
    </xf>
    <xf numFmtId="2" fontId="52" fillId="11" borderId="0" xfId="1" applyNumberFormat="1" applyFont="1" applyFill="1" applyBorder="1" applyAlignment="1" applyProtection="1">
      <alignment horizontal="centerContinuous"/>
      <protection hidden="1"/>
    </xf>
    <xf numFmtId="2" fontId="23" fillId="11" borderId="0" xfId="1" applyNumberFormat="1" applyFont="1" applyFill="1" applyAlignment="1" applyProtection="1">
      <alignment horizontal="centerContinuous" vertical="center"/>
      <protection hidden="1"/>
    </xf>
    <xf numFmtId="2" fontId="6" fillId="12" borderId="9" xfId="1" applyNumberFormat="1" applyFont="1" applyFill="1" applyBorder="1" applyAlignment="1" applyProtection="1">
      <alignment horizontal="center" vertical="center"/>
      <protection hidden="1"/>
    </xf>
    <xf numFmtId="2" fontId="6" fillId="12" borderId="11" xfId="1" applyNumberFormat="1" applyFont="1" applyFill="1" applyBorder="1" applyAlignment="1" applyProtection="1">
      <alignment horizontal="center" vertical="center"/>
      <protection hidden="1"/>
    </xf>
    <xf numFmtId="2" fontId="19" fillId="12" borderId="9" xfId="1" applyNumberFormat="1" applyFont="1" applyFill="1" applyBorder="1" applyAlignment="1" applyProtection="1">
      <alignment horizontal="center"/>
      <protection hidden="1"/>
    </xf>
    <xf numFmtId="2" fontId="19" fillId="12" borderId="11" xfId="1" applyNumberFormat="1" applyFont="1" applyFill="1" applyBorder="1" applyAlignment="1" applyProtection="1">
      <alignment horizontal="center"/>
      <protection hidden="1"/>
    </xf>
    <xf numFmtId="2" fontId="5" fillId="12" borderId="9" xfId="1" applyNumberFormat="1" applyFont="1" applyFill="1" applyBorder="1" applyAlignment="1" applyProtection="1">
      <alignment horizontal="center"/>
      <protection hidden="1"/>
    </xf>
    <xf numFmtId="2" fontId="5" fillId="12" borderId="11" xfId="1" applyNumberFormat="1" applyFont="1" applyFill="1" applyBorder="1" applyAlignment="1" applyProtection="1">
      <alignment horizontal="center"/>
      <protection hidden="1"/>
    </xf>
    <xf numFmtId="2" fontId="11" fillId="12" borderId="9" xfId="1" applyNumberFormat="1" applyFont="1" applyFill="1" applyBorder="1" applyAlignment="1" applyProtection="1">
      <alignment horizontal="center"/>
      <protection hidden="1"/>
    </xf>
    <xf numFmtId="2" fontId="11" fillId="12" borderId="11" xfId="1" applyNumberFormat="1" applyFont="1" applyFill="1" applyBorder="1" applyAlignment="1" applyProtection="1">
      <alignment horizontal="center"/>
      <protection hidden="1"/>
    </xf>
    <xf numFmtId="2" fontId="32" fillId="0" borderId="0" xfId="1" applyNumberFormat="1" applyFont="1" applyBorder="1" applyAlignment="1" applyProtection="1">
      <alignment horizontal="center"/>
      <protection hidden="1"/>
    </xf>
    <xf numFmtId="43" fontId="60" fillId="12" borderId="2" xfId="1" applyFont="1" applyFill="1" applyBorder="1" applyAlignment="1" applyProtection="1">
      <alignment vertical="center"/>
      <protection hidden="1"/>
    </xf>
    <xf numFmtId="166" fontId="60" fillId="12" borderId="2" xfId="1" applyNumberFormat="1" applyFont="1" applyFill="1" applyBorder="1" applyAlignment="1" applyProtection="1">
      <alignment vertical="center"/>
      <protection hidden="1"/>
    </xf>
  </cellXfs>
  <cellStyles count="300">
    <cellStyle name="=C:\WINNT\SYSTEM32\COMMAND.COM" xfId="6"/>
    <cellStyle name="20% - Énfasis1 2" xfId="7"/>
    <cellStyle name="20% - Énfasis2 2" xfId="8"/>
    <cellStyle name="20% - Énfasis3 2" xfId="9"/>
    <cellStyle name="20% - Énfasis4 2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Fecha" xfId="16"/>
    <cellStyle name="Fijo" xfId="17"/>
    <cellStyle name="HEADING1" xfId="18"/>
    <cellStyle name="HEADING2" xfId="19"/>
    <cellStyle name="Millares" xfId="1" builtinId="3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2" xfId="27"/>
    <cellStyle name="Millares 2 10" xfId="28"/>
    <cellStyle name="Millares 2 11" xfId="29"/>
    <cellStyle name="Millares 2 12" xfId="30"/>
    <cellStyle name="Millares 2 13" xfId="31"/>
    <cellStyle name="Millares 2 14" xfId="32"/>
    <cellStyle name="Millares 2 15" xfId="33"/>
    <cellStyle name="Millares 2 16" xfId="4"/>
    <cellStyle name="Millares 2 17" xfId="34"/>
    <cellStyle name="Millares 2 18" xfId="35"/>
    <cellStyle name="Millares 2 19" xfId="36"/>
    <cellStyle name="Millares 2 2" xfId="37"/>
    <cellStyle name="Millares 2 2 2" xfId="38"/>
    <cellStyle name="Millares 2 2 3" xfId="39"/>
    <cellStyle name="Millares 2 2 4" xfId="40"/>
    <cellStyle name="Millares 2 2 5" xfId="41"/>
    <cellStyle name="Millares 2 2 6" xfId="42"/>
    <cellStyle name="Millares 2 2 6 2" xfId="43"/>
    <cellStyle name="Millares 2 2 6 3" xfId="44"/>
    <cellStyle name="Millares 2 20" xfId="45"/>
    <cellStyle name="Millares 2 21" xfId="46"/>
    <cellStyle name="Millares 2 3" xfId="47"/>
    <cellStyle name="Millares 2 3 2" xfId="48"/>
    <cellStyle name="Millares 2 3 3" xfId="49"/>
    <cellStyle name="Millares 2 3 4" xfId="50"/>
    <cellStyle name="Millares 2 4" xfId="51"/>
    <cellStyle name="Millares 2 5" xfId="52"/>
    <cellStyle name="Millares 2 6" xfId="53"/>
    <cellStyle name="Millares 2 7" xfId="54"/>
    <cellStyle name="Millares 2 8" xfId="55"/>
    <cellStyle name="Millares 2 9" xfId="56"/>
    <cellStyle name="Millares 3" xfId="57"/>
    <cellStyle name="Millares 3 2" xfId="58"/>
    <cellStyle name="Millares 3 3" xfId="59"/>
    <cellStyle name="Millares 3 4" xfId="60"/>
    <cellStyle name="Millares 3 5" xfId="61"/>
    <cellStyle name="Millares 3 6" xfId="62"/>
    <cellStyle name="Millares 3 7" xfId="63"/>
    <cellStyle name="Millares 3 8" xfId="64"/>
    <cellStyle name="Millares 4" xfId="65"/>
    <cellStyle name="Millares 4 2" xfId="66"/>
    <cellStyle name="Millares 4 3" xfId="67"/>
    <cellStyle name="Millares 5" xfId="68"/>
    <cellStyle name="Millares 6" xfId="69"/>
    <cellStyle name="Millares 7" xfId="70"/>
    <cellStyle name="Millares 8" xfId="71"/>
    <cellStyle name="Millares 8 2" xfId="72"/>
    <cellStyle name="Millares 9" xfId="73"/>
    <cellStyle name="Moneda" xfId="2" builtinId="4"/>
    <cellStyle name="Moneda 2" xfId="74"/>
    <cellStyle name="Moneda 2 2" xfId="75"/>
    <cellStyle name="Moneda 2 3" xfId="76"/>
    <cellStyle name="Moneda 2 4" xfId="77"/>
    <cellStyle name="Moneda 2 5" xfId="78"/>
    <cellStyle name="Moneda 2 6" xfId="79"/>
    <cellStyle name="Moneda 2 7" xfId="80"/>
    <cellStyle name="Moneda 3" xfId="81"/>
    <cellStyle name="Moneda 4" xfId="82"/>
    <cellStyle name="Moneda 5" xfId="83"/>
    <cellStyle name="Normal" xfId="0" builtinId="0"/>
    <cellStyle name="Normal 10" xfId="84"/>
    <cellStyle name="Normal 10 2" xfId="85"/>
    <cellStyle name="Normal 10 3" xfId="86"/>
    <cellStyle name="Normal 10 4" xfId="87"/>
    <cellStyle name="Normal 10 5" xfId="88"/>
    <cellStyle name="Normal 11" xfId="89"/>
    <cellStyle name="Normal 12" xfId="90"/>
    <cellStyle name="Normal 12 2" xfId="91"/>
    <cellStyle name="Normal 13" xfId="92"/>
    <cellStyle name="Normal 14" xfId="93"/>
    <cellStyle name="Normal 15" xfId="94"/>
    <cellStyle name="Normal 16" xfId="95"/>
    <cellStyle name="Normal 2" xfId="96"/>
    <cellStyle name="Normal 2 10" xfId="97"/>
    <cellStyle name="Normal 2 10 2" xfId="98"/>
    <cellStyle name="Normal 2 10 3" xfId="99"/>
    <cellStyle name="Normal 2 11" xfId="100"/>
    <cellStyle name="Normal 2 11 2" xfId="101"/>
    <cellStyle name="Normal 2 11 3" xfId="102"/>
    <cellStyle name="Normal 2 12" xfId="103"/>
    <cellStyle name="Normal 2 12 2" xfId="104"/>
    <cellStyle name="Normal 2 12 3" xfId="105"/>
    <cellStyle name="Normal 2 13" xfId="106"/>
    <cellStyle name="Normal 2 13 2" xfId="107"/>
    <cellStyle name="Normal 2 13 3" xfId="108"/>
    <cellStyle name="Normal 2 14" xfId="109"/>
    <cellStyle name="Normal 2 14 2" xfId="110"/>
    <cellStyle name="Normal 2 14 3" xfId="111"/>
    <cellStyle name="Normal 2 15" xfId="112"/>
    <cellStyle name="Normal 2 15 2" xfId="113"/>
    <cellStyle name="Normal 2 15 3" xfId="114"/>
    <cellStyle name="Normal 2 16" xfId="115"/>
    <cellStyle name="Normal 2 16 2" xfId="116"/>
    <cellStyle name="Normal 2 16 3" xfId="117"/>
    <cellStyle name="Normal 2 17" xfId="118"/>
    <cellStyle name="Normal 2 17 2" xfId="119"/>
    <cellStyle name="Normal 2 17 3" xfId="120"/>
    <cellStyle name="Normal 2 18" xfId="121"/>
    <cellStyle name="Normal 2 18 2" xfId="122"/>
    <cellStyle name="Normal 2 19" xfId="123"/>
    <cellStyle name="Normal 2 2" xfId="5"/>
    <cellStyle name="Normal 2 2 10" xfId="124"/>
    <cellStyle name="Normal 2 2 11" xfId="125"/>
    <cellStyle name="Normal 2 2 12" xfId="126"/>
    <cellStyle name="Normal 2 2 13" xfId="127"/>
    <cellStyle name="Normal 2 2 14" xfId="128"/>
    <cellStyle name="Normal 2 2 15" xfId="129"/>
    <cellStyle name="Normal 2 2 16" xfId="130"/>
    <cellStyle name="Normal 2 2 17" xfId="131"/>
    <cellStyle name="Normal 2 2 18" xfId="132"/>
    <cellStyle name="Normal 2 2 19" xfId="133"/>
    <cellStyle name="Normal 2 2 2" xfId="134"/>
    <cellStyle name="Normal 2 2 2 2" xfId="135"/>
    <cellStyle name="Normal 2 2 2 3" xfId="136"/>
    <cellStyle name="Normal 2 2 2 4" xfId="137"/>
    <cellStyle name="Normal 2 2 2 5" xfId="138"/>
    <cellStyle name="Normal 2 2 2 6" xfId="139"/>
    <cellStyle name="Normal 2 2 2 7" xfId="140"/>
    <cellStyle name="Normal 2 2 20" xfId="141"/>
    <cellStyle name="Normal 2 2 21" xfId="142"/>
    <cellStyle name="Normal 2 2 22" xfId="143"/>
    <cellStyle name="Normal 2 2 23" xfId="144"/>
    <cellStyle name="Normal 2 2 3" xfId="145"/>
    <cellStyle name="Normal 2 2 4" xfId="146"/>
    <cellStyle name="Normal 2 2 5" xfId="147"/>
    <cellStyle name="Normal 2 2 6" xfId="148"/>
    <cellStyle name="Normal 2 2 7" xfId="149"/>
    <cellStyle name="Normal 2 2 8" xfId="150"/>
    <cellStyle name="Normal 2 2 9" xfId="151"/>
    <cellStyle name="Normal 2 20" xfId="152"/>
    <cellStyle name="Normal 2 21" xfId="153"/>
    <cellStyle name="Normal 2 22" xfId="154"/>
    <cellStyle name="Normal 2 23" xfId="155"/>
    <cellStyle name="Normal 2 24" xfId="156"/>
    <cellStyle name="Normal 2 25" xfId="157"/>
    <cellStyle name="Normal 2 26" xfId="158"/>
    <cellStyle name="Normal 2 27" xfId="159"/>
    <cellStyle name="Normal 2 28" xfId="160"/>
    <cellStyle name="Normal 2 29" xfId="161"/>
    <cellStyle name="Normal 2 3" xfId="162"/>
    <cellStyle name="Normal 2 3 2" xfId="163"/>
    <cellStyle name="Normal 2 3 3" xfId="164"/>
    <cellStyle name="Normal 2 3 4" xfId="165"/>
    <cellStyle name="Normal 2 3 5" xfId="166"/>
    <cellStyle name="Normal 2 3 6" xfId="167"/>
    <cellStyle name="Normal 2 3 7" xfId="168"/>
    <cellStyle name="Normal 2 3 8" xfId="169"/>
    <cellStyle name="Normal 2 3 9" xfId="170"/>
    <cellStyle name="Normal 2 30" xfId="171"/>
    <cellStyle name="Normal 2 31" xfId="172"/>
    <cellStyle name="Normal 2 32" xfId="173"/>
    <cellStyle name="Normal 2 32 2" xfId="174"/>
    <cellStyle name="Normal 2 32 3" xfId="175"/>
    <cellStyle name="Normal 2 33" xfId="176"/>
    <cellStyle name="Normal 2 33 2" xfId="177"/>
    <cellStyle name="Normal 2 34" xfId="178"/>
    <cellStyle name="Normal 2 35" xfId="179"/>
    <cellStyle name="Normal 2 36" xfId="180"/>
    <cellStyle name="Normal 2 4" xfId="181"/>
    <cellStyle name="Normal 2 4 2" xfId="182"/>
    <cellStyle name="Normal 2 4 3" xfId="183"/>
    <cellStyle name="Normal 2 5" xfId="184"/>
    <cellStyle name="Normal 2 5 2" xfId="185"/>
    <cellStyle name="Normal 2 5 3" xfId="186"/>
    <cellStyle name="Normal 2 6" xfId="187"/>
    <cellStyle name="Normal 2 6 2" xfId="188"/>
    <cellStyle name="Normal 2 6 3" xfId="189"/>
    <cellStyle name="Normal 2 7" xfId="190"/>
    <cellStyle name="Normal 2 7 2" xfId="191"/>
    <cellStyle name="Normal 2 7 3" xfId="192"/>
    <cellStyle name="Normal 2 8" xfId="193"/>
    <cellStyle name="Normal 2 8 2" xfId="194"/>
    <cellStyle name="Normal 2 8 3" xfId="195"/>
    <cellStyle name="Normal 2 82" xfId="196"/>
    <cellStyle name="Normal 2 83" xfId="197"/>
    <cellStyle name="Normal 2 86" xfId="198"/>
    <cellStyle name="Normal 2 9" xfId="199"/>
    <cellStyle name="Normal 2 9 2" xfId="200"/>
    <cellStyle name="Normal 2 9 3" xfId="201"/>
    <cellStyle name="Normal 3" xfId="202"/>
    <cellStyle name="Normal 3 10" xfId="203"/>
    <cellStyle name="Normal 3 11" xfId="204"/>
    <cellStyle name="Normal 3 12" xfId="205"/>
    <cellStyle name="Normal 3 13" xfId="206"/>
    <cellStyle name="Normal 3 14" xfId="207"/>
    <cellStyle name="Normal 3 2" xfId="208"/>
    <cellStyle name="Normal 3 3" xfId="209"/>
    <cellStyle name="Normal 3 4" xfId="210"/>
    <cellStyle name="Normal 3 5" xfId="211"/>
    <cellStyle name="Normal 3 6" xfId="212"/>
    <cellStyle name="Normal 3 7" xfId="213"/>
    <cellStyle name="Normal 3 8" xfId="214"/>
    <cellStyle name="Normal 3 9" xfId="215"/>
    <cellStyle name="Normal 4" xfId="216"/>
    <cellStyle name="Normal 4 2" xfId="217"/>
    <cellStyle name="Normal 4 2 2" xfId="218"/>
    <cellStyle name="Normal 4 3" xfId="219"/>
    <cellStyle name="Normal 4 4" xfId="220"/>
    <cellStyle name="Normal 4 5" xfId="221"/>
    <cellStyle name="Normal 4 6" xfId="222"/>
    <cellStyle name="Normal 5" xfId="223"/>
    <cellStyle name="Normal 5 10" xfId="224"/>
    <cellStyle name="Normal 5 11" xfId="225"/>
    <cellStyle name="Normal 5 12" xfId="226"/>
    <cellStyle name="Normal 5 13" xfId="227"/>
    <cellStyle name="Normal 5 14" xfId="228"/>
    <cellStyle name="Normal 5 15" xfId="229"/>
    <cellStyle name="Normal 5 16" xfId="230"/>
    <cellStyle name="Normal 5 17" xfId="231"/>
    <cellStyle name="Normal 5 18" xfId="232"/>
    <cellStyle name="Normal 5 18 2" xfId="233"/>
    <cellStyle name="Normal 5 18 3" xfId="234"/>
    <cellStyle name="Normal 5 2" xfId="235"/>
    <cellStyle name="Normal 5 2 2" xfId="236"/>
    <cellStyle name="Normal 5 3" xfId="237"/>
    <cellStyle name="Normal 5 3 2" xfId="238"/>
    <cellStyle name="Normal 5 4" xfId="239"/>
    <cellStyle name="Normal 5 4 2" xfId="240"/>
    <cellStyle name="Normal 5 5" xfId="241"/>
    <cellStyle name="Normal 5 5 2" xfId="242"/>
    <cellStyle name="Normal 5 6" xfId="243"/>
    <cellStyle name="Normal 5 7" xfId="244"/>
    <cellStyle name="Normal 5 7 2" xfId="245"/>
    <cellStyle name="Normal 5 8" xfId="246"/>
    <cellStyle name="Normal 5 9" xfId="247"/>
    <cellStyle name="Normal 56" xfId="248"/>
    <cellStyle name="Normal 6" xfId="249"/>
    <cellStyle name="Normal 6 2" xfId="250"/>
    <cellStyle name="Normal 6 2 2" xfId="251"/>
    <cellStyle name="Normal 6 2 3" xfId="252"/>
    <cellStyle name="Normal 6 3" xfId="253"/>
    <cellStyle name="Normal 6 4" xfId="254"/>
    <cellStyle name="Normal 6 5" xfId="255"/>
    <cellStyle name="Normal 7" xfId="256"/>
    <cellStyle name="Normal 7 10" xfId="257"/>
    <cellStyle name="Normal 7 11" xfId="258"/>
    <cellStyle name="Normal 7 12" xfId="259"/>
    <cellStyle name="Normal 7 13" xfId="260"/>
    <cellStyle name="Normal 7 14" xfId="261"/>
    <cellStyle name="Normal 7 15" xfId="262"/>
    <cellStyle name="Normal 7 16" xfId="263"/>
    <cellStyle name="Normal 7 17" xfId="264"/>
    <cellStyle name="Normal 7 18" xfId="265"/>
    <cellStyle name="Normal 7 2" xfId="266"/>
    <cellStyle name="Normal 7 3" xfId="267"/>
    <cellStyle name="Normal 7 4" xfId="268"/>
    <cellStyle name="Normal 7 5" xfId="269"/>
    <cellStyle name="Normal 7 6" xfId="270"/>
    <cellStyle name="Normal 7 7" xfId="271"/>
    <cellStyle name="Normal 7 8" xfId="272"/>
    <cellStyle name="Normal 7 9" xfId="273"/>
    <cellStyle name="Normal 8" xfId="274"/>
    <cellStyle name="Normal 9" xfId="275"/>
    <cellStyle name="Normal 9 2" xfId="276"/>
    <cellStyle name="Normal 9 3" xfId="277"/>
    <cellStyle name="Notas 2" xfId="278"/>
    <cellStyle name="Notas 3" xfId="279"/>
    <cellStyle name="Notas 4" xfId="280"/>
    <cellStyle name="Porcentaje" xfId="3" builtinId="5"/>
    <cellStyle name="Porcentaje 2" xfId="281"/>
    <cellStyle name="Porcentaje 3" xfId="282"/>
    <cellStyle name="Porcentaje 4" xfId="283"/>
    <cellStyle name="Porcentual 2" xfId="284"/>
    <cellStyle name="Porcentual 2 2" xfId="285"/>
    <cellStyle name="Porcentual 2 3" xfId="286"/>
    <cellStyle name="Total 10" xfId="287"/>
    <cellStyle name="Total 11" xfId="288"/>
    <cellStyle name="Total 12" xfId="289"/>
    <cellStyle name="Total 13" xfId="290"/>
    <cellStyle name="Total 14" xfId="291"/>
    <cellStyle name="Total 2" xfId="292"/>
    <cellStyle name="Total 3" xfId="293"/>
    <cellStyle name="Total 4" xfId="294"/>
    <cellStyle name="Total 5" xfId="295"/>
    <cellStyle name="Total 6" xfId="296"/>
    <cellStyle name="Total 7" xfId="297"/>
    <cellStyle name="Total 8" xfId="298"/>
    <cellStyle name="Total 9" xfId="2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eg"/><Relationship Id="rId1" Type="http://schemas.openxmlformats.org/officeDocument/2006/relationships/image" Target="../media/image5.emf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123264</xdr:colOff>
      <xdr:row>15</xdr:row>
      <xdr:rowOff>179294</xdr:rowOff>
    </xdr:from>
    <xdr:ext cx="4908180" cy="937629"/>
    <xdr:sp macro="" textlink="">
      <xdr:nvSpPr>
        <xdr:cNvPr id="2" name="1 Rectángulo"/>
        <xdr:cNvSpPr/>
      </xdr:nvSpPr>
      <xdr:spPr>
        <a:xfrm>
          <a:off x="9905439" y="3855944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0</xdr:col>
      <xdr:colOff>11906</xdr:colOff>
      <xdr:row>1</xdr:row>
      <xdr:rowOff>469146</xdr:rowOff>
    </xdr:from>
    <xdr:to>
      <xdr:col>0</xdr:col>
      <xdr:colOff>1369106</xdr:colOff>
      <xdr:row>2</xdr:row>
      <xdr:rowOff>150208</xdr:rowOff>
    </xdr:to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" y="669171"/>
          <a:ext cx="1357200" cy="3192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2774858</xdr:colOff>
      <xdr:row>1</xdr:row>
      <xdr:rowOff>507381</xdr:rowOff>
    </xdr:from>
    <xdr:to>
      <xdr:col>2</xdr:col>
      <xdr:colOff>3974858</xdr:colOff>
      <xdr:row>2</xdr:row>
      <xdr:rowOff>152443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12557033" y="707406"/>
          <a:ext cx="1200000" cy="283237"/>
        </a:xfrm>
        <a:prstGeom prst="rect">
          <a:avLst/>
        </a:prstGeom>
      </xdr:spPr>
    </xdr:pic>
    <xdr:clientData/>
  </xdr:twoCellAnchor>
  <xdr:twoCellAnchor editAs="oneCell">
    <xdr:from>
      <xdr:col>10</xdr:col>
      <xdr:colOff>787593</xdr:colOff>
      <xdr:row>1</xdr:row>
      <xdr:rowOff>381005</xdr:rowOff>
    </xdr:from>
    <xdr:to>
      <xdr:col>12</xdr:col>
      <xdr:colOff>0</xdr:colOff>
      <xdr:row>3</xdr:row>
      <xdr:rowOff>19185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9668" y="581030"/>
          <a:ext cx="1298382" cy="4382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448236</xdr:colOff>
      <xdr:row>72</xdr:row>
      <xdr:rowOff>0</xdr:rowOff>
    </xdr:from>
    <xdr:ext cx="4908180" cy="937629"/>
    <xdr:sp macro="" textlink="">
      <xdr:nvSpPr>
        <xdr:cNvPr id="2" name="1 Rectángulo"/>
        <xdr:cNvSpPr/>
      </xdr:nvSpPr>
      <xdr:spPr>
        <a:xfrm>
          <a:off x="10725711" y="1572577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0</xdr:col>
      <xdr:colOff>2705100</xdr:colOff>
      <xdr:row>84</xdr:row>
      <xdr:rowOff>156715</xdr:rowOff>
    </xdr:from>
    <xdr:to>
      <xdr:col>7</xdr:col>
      <xdr:colOff>607219</xdr:colOff>
      <xdr:row>89</xdr:row>
      <xdr:rowOff>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7930365"/>
          <a:ext cx="19561969" cy="65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69336</xdr:colOff>
      <xdr:row>1</xdr:row>
      <xdr:rowOff>446444</xdr:rowOff>
    </xdr:from>
    <xdr:to>
      <xdr:col>0</xdr:col>
      <xdr:colOff>1426536</xdr:colOff>
      <xdr:row>2</xdr:row>
      <xdr:rowOff>127506</xdr:rowOff>
    </xdr:to>
    <xdr:pic>
      <xdr:nvPicPr>
        <xdr:cNvPr id="4" name="3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36" y="646469"/>
          <a:ext cx="1357200" cy="3192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2891820</xdr:colOff>
      <xdr:row>1</xdr:row>
      <xdr:rowOff>496587</xdr:rowOff>
    </xdr:from>
    <xdr:to>
      <xdr:col>2</xdr:col>
      <xdr:colOff>4091820</xdr:colOff>
      <xdr:row>2</xdr:row>
      <xdr:rowOff>141649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13169295" y="696612"/>
          <a:ext cx="1200000" cy="283237"/>
        </a:xfrm>
        <a:prstGeom prst="rect">
          <a:avLst/>
        </a:prstGeom>
      </xdr:spPr>
    </xdr:pic>
    <xdr:clientData/>
  </xdr:twoCellAnchor>
  <xdr:twoCellAnchor editAs="oneCell">
    <xdr:from>
      <xdr:col>10</xdr:col>
      <xdr:colOff>787593</xdr:colOff>
      <xdr:row>1</xdr:row>
      <xdr:rowOff>370209</xdr:rowOff>
    </xdr:from>
    <xdr:to>
      <xdr:col>11</xdr:col>
      <xdr:colOff>833437</xdr:colOff>
      <xdr:row>3</xdr:row>
      <xdr:rowOff>8389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33618" y="570234"/>
          <a:ext cx="1293619" cy="438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5062397</xdr:colOff>
      <xdr:row>15</xdr:row>
      <xdr:rowOff>257177</xdr:rowOff>
    </xdr:from>
    <xdr:ext cx="4908180" cy="937629"/>
    <xdr:sp macro="" textlink="">
      <xdr:nvSpPr>
        <xdr:cNvPr id="2" name="1 Rectángulo"/>
        <xdr:cNvSpPr/>
      </xdr:nvSpPr>
      <xdr:spPr>
        <a:xfrm>
          <a:off x="8034197" y="3781427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4659405</xdr:colOff>
      <xdr:row>28</xdr:row>
      <xdr:rowOff>188259</xdr:rowOff>
    </xdr:from>
    <xdr:ext cx="4908180" cy="937629"/>
    <xdr:sp macro="" textlink="">
      <xdr:nvSpPr>
        <xdr:cNvPr id="3" name="2 Rectángulo"/>
        <xdr:cNvSpPr/>
      </xdr:nvSpPr>
      <xdr:spPr>
        <a:xfrm>
          <a:off x="7631205" y="7408209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5214656</xdr:colOff>
      <xdr:row>40</xdr:row>
      <xdr:rowOff>131950</xdr:rowOff>
    </xdr:from>
    <xdr:ext cx="4908180" cy="937629"/>
    <xdr:sp macro="" textlink="">
      <xdr:nvSpPr>
        <xdr:cNvPr id="4" name="3 Rectángulo"/>
        <xdr:cNvSpPr/>
      </xdr:nvSpPr>
      <xdr:spPr>
        <a:xfrm>
          <a:off x="8186456" y="1026655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0</xdr:col>
      <xdr:colOff>11906</xdr:colOff>
      <xdr:row>1</xdr:row>
      <xdr:rowOff>469146</xdr:rowOff>
    </xdr:from>
    <xdr:to>
      <xdr:col>0</xdr:col>
      <xdr:colOff>1369106</xdr:colOff>
      <xdr:row>2</xdr:row>
      <xdr:rowOff>150208</xdr:rowOff>
    </xdr:to>
    <xdr:pic>
      <xdr:nvPicPr>
        <xdr:cNvPr id="5" name="4 Imagen" descr="Valezka:Users:Valezka:Desktop:2014:LOGOS:SEGURO POPULAR REPSS COLOR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" y="669171"/>
          <a:ext cx="1357200" cy="3192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3501139</xdr:colOff>
      <xdr:row>1</xdr:row>
      <xdr:rowOff>531183</xdr:rowOff>
    </xdr:from>
    <xdr:to>
      <xdr:col>3</xdr:col>
      <xdr:colOff>152952</xdr:colOff>
      <xdr:row>3</xdr:row>
      <xdr:rowOff>9558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11768839" y="731208"/>
          <a:ext cx="1204763" cy="278475"/>
        </a:xfrm>
        <a:prstGeom prst="rect">
          <a:avLst/>
        </a:prstGeom>
      </xdr:spPr>
    </xdr:pic>
    <xdr:clientData/>
  </xdr:twoCellAnchor>
  <xdr:twoCellAnchor editAs="oneCell">
    <xdr:from>
      <xdr:col>10</xdr:col>
      <xdr:colOff>787593</xdr:colOff>
      <xdr:row>1</xdr:row>
      <xdr:rowOff>381005</xdr:rowOff>
    </xdr:from>
    <xdr:to>
      <xdr:col>12</xdr:col>
      <xdr:colOff>0</xdr:colOff>
      <xdr:row>3</xdr:row>
      <xdr:rowOff>19185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193" y="581030"/>
          <a:ext cx="1300762" cy="4382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730903</xdr:colOff>
      <xdr:row>44</xdr:row>
      <xdr:rowOff>51550</xdr:rowOff>
    </xdr:from>
    <xdr:ext cx="4908180" cy="937629"/>
    <xdr:sp macro="" textlink="">
      <xdr:nvSpPr>
        <xdr:cNvPr id="2" name="1 Rectángulo"/>
        <xdr:cNvSpPr/>
      </xdr:nvSpPr>
      <xdr:spPr>
        <a:xfrm>
          <a:off x="11856103" y="1231975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5083408</xdr:colOff>
      <xdr:row>52</xdr:row>
      <xdr:rowOff>120604</xdr:rowOff>
    </xdr:from>
    <xdr:ext cx="4908180" cy="937629"/>
    <xdr:sp macro="" textlink="">
      <xdr:nvSpPr>
        <xdr:cNvPr id="3" name="2 Rectángulo"/>
        <xdr:cNvSpPr/>
      </xdr:nvSpPr>
      <xdr:spPr>
        <a:xfrm>
          <a:off x="8055208" y="14065204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5039704</xdr:colOff>
      <xdr:row>60</xdr:row>
      <xdr:rowOff>68498</xdr:rowOff>
    </xdr:from>
    <xdr:ext cx="4908180" cy="937629"/>
    <xdr:sp macro="" textlink="">
      <xdr:nvSpPr>
        <xdr:cNvPr id="4" name="3 Rectángulo"/>
        <xdr:cNvSpPr/>
      </xdr:nvSpPr>
      <xdr:spPr>
        <a:xfrm>
          <a:off x="8011504" y="1571807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0</xdr:col>
      <xdr:colOff>33618</xdr:colOff>
      <xdr:row>1</xdr:row>
      <xdr:rowOff>458350</xdr:rowOff>
    </xdr:from>
    <xdr:to>
      <xdr:col>0</xdr:col>
      <xdr:colOff>1390818</xdr:colOff>
      <xdr:row>2</xdr:row>
      <xdr:rowOff>139412</xdr:rowOff>
    </xdr:to>
    <xdr:pic>
      <xdr:nvPicPr>
        <xdr:cNvPr id="5" name="4 Imagen" descr="Valezka:Users:Valezka:Desktop:2014:LOGOS:SEGURO POPULAR REPSS COLOR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658375"/>
          <a:ext cx="1357200" cy="3192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2082225</xdr:colOff>
      <xdr:row>1</xdr:row>
      <xdr:rowOff>496575</xdr:rowOff>
    </xdr:from>
    <xdr:to>
      <xdr:col>2</xdr:col>
      <xdr:colOff>3282225</xdr:colOff>
      <xdr:row>2</xdr:row>
      <xdr:rowOff>141637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13207425" y="696600"/>
          <a:ext cx="1200000" cy="283237"/>
        </a:xfrm>
        <a:prstGeom prst="rect">
          <a:avLst/>
        </a:prstGeom>
      </xdr:spPr>
    </xdr:pic>
    <xdr:clientData/>
  </xdr:twoCellAnchor>
  <xdr:twoCellAnchor editAs="oneCell">
    <xdr:from>
      <xdr:col>10</xdr:col>
      <xdr:colOff>809305</xdr:colOff>
      <xdr:row>1</xdr:row>
      <xdr:rowOff>346397</xdr:rowOff>
    </xdr:from>
    <xdr:to>
      <xdr:col>16384</xdr:col>
      <xdr:colOff>21711</xdr:colOff>
      <xdr:row>2</xdr:row>
      <xdr:rowOff>151264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74405" y="546422"/>
          <a:ext cx="1298381" cy="4430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307040</xdr:colOff>
      <xdr:row>35</xdr:row>
      <xdr:rowOff>15691</xdr:rowOff>
    </xdr:from>
    <xdr:ext cx="4908180" cy="937629"/>
    <xdr:sp macro="" textlink="">
      <xdr:nvSpPr>
        <xdr:cNvPr id="2" name="1 Rectángulo"/>
        <xdr:cNvSpPr/>
      </xdr:nvSpPr>
      <xdr:spPr>
        <a:xfrm>
          <a:off x="9346265" y="10607491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280146</xdr:colOff>
      <xdr:row>43</xdr:row>
      <xdr:rowOff>67238</xdr:rowOff>
    </xdr:from>
    <xdr:ext cx="4908180" cy="937629"/>
    <xdr:sp macro="" textlink="">
      <xdr:nvSpPr>
        <xdr:cNvPr id="3" name="2 Rectángulo"/>
        <xdr:cNvSpPr/>
      </xdr:nvSpPr>
      <xdr:spPr>
        <a:xfrm>
          <a:off x="9319371" y="12316388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398929</xdr:colOff>
      <xdr:row>51</xdr:row>
      <xdr:rowOff>93430</xdr:rowOff>
    </xdr:from>
    <xdr:ext cx="4908180" cy="937629"/>
    <xdr:sp macro="" textlink="">
      <xdr:nvSpPr>
        <xdr:cNvPr id="4" name="3 Rectángulo"/>
        <xdr:cNvSpPr/>
      </xdr:nvSpPr>
      <xdr:spPr>
        <a:xfrm>
          <a:off x="9438154" y="1382848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0</xdr:col>
      <xdr:colOff>33618</xdr:colOff>
      <xdr:row>1</xdr:row>
      <xdr:rowOff>458350</xdr:rowOff>
    </xdr:from>
    <xdr:to>
      <xdr:col>0</xdr:col>
      <xdr:colOff>1390818</xdr:colOff>
      <xdr:row>2</xdr:row>
      <xdr:rowOff>139412</xdr:rowOff>
    </xdr:to>
    <xdr:pic>
      <xdr:nvPicPr>
        <xdr:cNvPr id="5" name="4 Imagen" descr="Valezka:Users:Valezka:Desktop:2014:LOGOS:SEGURO POPULAR REPSS COLOR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658375"/>
          <a:ext cx="1357200" cy="3192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3141851</xdr:colOff>
      <xdr:row>1</xdr:row>
      <xdr:rowOff>508492</xdr:rowOff>
    </xdr:from>
    <xdr:to>
      <xdr:col>2</xdr:col>
      <xdr:colOff>4341851</xdr:colOff>
      <xdr:row>2</xdr:row>
      <xdr:rowOff>153554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12181076" y="708517"/>
          <a:ext cx="1200000" cy="283237"/>
        </a:xfrm>
        <a:prstGeom prst="rect">
          <a:avLst/>
        </a:prstGeom>
      </xdr:spPr>
    </xdr:pic>
    <xdr:clientData/>
  </xdr:twoCellAnchor>
  <xdr:twoCellAnchor editAs="oneCell">
    <xdr:from>
      <xdr:col>10</xdr:col>
      <xdr:colOff>809305</xdr:colOff>
      <xdr:row>1</xdr:row>
      <xdr:rowOff>346397</xdr:rowOff>
    </xdr:from>
    <xdr:to>
      <xdr:col>16384</xdr:col>
      <xdr:colOff>21711</xdr:colOff>
      <xdr:row>2</xdr:row>
      <xdr:rowOff>151264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430" y="546422"/>
          <a:ext cx="1298381" cy="4430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9806</xdr:colOff>
      <xdr:row>1</xdr:row>
      <xdr:rowOff>458350</xdr:rowOff>
    </xdr:from>
    <xdr:to>
      <xdr:col>0</xdr:col>
      <xdr:colOff>1367006</xdr:colOff>
      <xdr:row>2</xdr:row>
      <xdr:rowOff>139412</xdr:rowOff>
    </xdr:to>
    <xdr:pic>
      <xdr:nvPicPr>
        <xdr:cNvPr id="2" name="1 Imagen" descr="Valezka:Users:Valezka:Desktop:2014:LOGOS:SEGURO POPULAR REPSS COLOR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" y="658375"/>
          <a:ext cx="1357200" cy="3192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3951477</xdr:colOff>
      <xdr:row>1</xdr:row>
      <xdr:rowOff>496586</xdr:rowOff>
    </xdr:from>
    <xdr:to>
      <xdr:col>3</xdr:col>
      <xdr:colOff>603289</xdr:colOff>
      <xdr:row>2</xdr:row>
      <xdr:rowOff>141648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11371452" y="696611"/>
          <a:ext cx="1204762" cy="283237"/>
        </a:xfrm>
        <a:prstGeom prst="rect">
          <a:avLst/>
        </a:prstGeom>
      </xdr:spPr>
    </xdr:pic>
    <xdr:clientData/>
  </xdr:twoCellAnchor>
  <xdr:twoCellAnchor editAs="oneCell">
    <xdr:from>
      <xdr:col>10</xdr:col>
      <xdr:colOff>763781</xdr:colOff>
      <xdr:row>1</xdr:row>
      <xdr:rowOff>346397</xdr:rowOff>
    </xdr:from>
    <xdr:to>
      <xdr:col>11</xdr:col>
      <xdr:colOff>892968</xdr:colOff>
      <xdr:row>2</xdr:row>
      <xdr:rowOff>151264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3656" y="546422"/>
          <a:ext cx="1300762" cy="4430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9806</xdr:colOff>
      <xdr:row>1</xdr:row>
      <xdr:rowOff>458350</xdr:rowOff>
    </xdr:from>
    <xdr:to>
      <xdr:col>0</xdr:col>
      <xdr:colOff>1367006</xdr:colOff>
      <xdr:row>2</xdr:row>
      <xdr:rowOff>139412</xdr:rowOff>
    </xdr:to>
    <xdr:pic>
      <xdr:nvPicPr>
        <xdr:cNvPr id="2" name="1 Imagen" descr="Valezka:Users:Valezka:Desktop:2014:LOGOS:SEGURO POPULAR REPSS COLOR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" y="658375"/>
          <a:ext cx="1357200" cy="3192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3225195</xdr:colOff>
      <xdr:row>1</xdr:row>
      <xdr:rowOff>472773</xdr:rowOff>
    </xdr:from>
    <xdr:to>
      <xdr:col>2</xdr:col>
      <xdr:colOff>4425195</xdr:colOff>
      <xdr:row>2</xdr:row>
      <xdr:rowOff>117835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12102495" y="672798"/>
          <a:ext cx="1200000" cy="283237"/>
        </a:xfrm>
        <a:prstGeom prst="rect">
          <a:avLst/>
        </a:prstGeom>
      </xdr:spPr>
    </xdr:pic>
    <xdr:clientData/>
  </xdr:twoCellAnchor>
  <xdr:twoCellAnchor editAs="oneCell">
    <xdr:from>
      <xdr:col>10</xdr:col>
      <xdr:colOff>763781</xdr:colOff>
      <xdr:row>1</xdr:row>
      <xdr:rowOff>346397</xdr:rowOff>
    </xdr:from>
    <xdr:to>
      <xdr:col>11</xdr:col>
      <xdr:colOff>892969</xdr:colOff>
      <xdr:row>2</xdr:row>
      <xdr:rowOff>151264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80981" y="546422"/>
          <a:ext cx="1300763" cy="4430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1</xdr:row>
      <xdr:rowOff>458350</xdr:rowOff>
    </xdr:from>
    <xdr:to>
      <xdr:col>0</xdr:col>
      <xdr:colOff>1390818</xdr:colOff>
      <xdr:row>2</xdr:row>
      <xdr:rowOff>139412</xdr:rowOff>
    </xdr:to>
    <xdr:pic>
      <xdr:nvPicPr>
        <xdr:cNvPr id="2" name="1 Imagen" descr="Valezka:Users:Valezka:Desktop:2014:LOGOS:SEGURO POPULAR REPSS COLOR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658375"/>
          <a:ext cx="1357200" cy="3192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3975289</xdr:colOff>
      <xdr:row>1</xdr:row>
      <xdr:rowOff>508491</xdr:rowOff>
    </xdr:from>
    <xdr:to>
      <xdr:col>3</xdr:col>
      <xdr:colOff>627101</xdr:colOff>
      <xdr:row>2</xdr:row>
      <xdr:rowOff>153553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11357164" y="708516"/>
          <a:ext cx="1204762" cy="283237"/>
        </a:xfrm>
        <a:prstGeom prst="rect">
          <a:avLst/>
        </a:prstGeom>
      </xdr:spPr>
    </xdr:pic>
    <xdr:clientData/>
  </xdr:twoCellAnchor>
  <xdr:twoCellAnchor editAs="oneCell">
    <xdr:from>
      <xdr:col>10</xdr:col>
      <xdr:colOff>809305</xdr:colOff>
      <xdr:row>1</xdr:row>
      <xdr:rowOff>346397</xdr:rowOff>
    </xdr:from>
    <xdr:to>
      <xdr:col>16384</xdr:col>
      <xdr:colOff>21711</xdr:colOff>
      <xdr:row>2</xdr:row>
      <xdr:rowOff>151264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080" y="546422"/>
          <a:ext cx="1298381" cy="4430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1</xdr:row>
      <xdr:rowOff>458350</xdr:rowOff>
    </xdr:from>
    <xdr:to>
      <xdr:col>0</xdr:col>
      <xdr:colOff>1390818</xdr:colOff>
      <xdr:row>2</xdr:row>
      <xdr:rowOff>139412</xdr:rowOff>
    </xdr:to>
    <xdr:pic>
      <xdr:nvPicPr>
        <xdr:cNvPr id="2" name="1 Imagen" descr="Valezka:Users:Valezka:Desktop:2014:LOGOS:SEGURO POPULAR REPSS COLOR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658375"/>
          <a:ext cx="1357200" cy="3192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3522851</xdr:colOff>
      <xdr:row>1</xdr:row>
      <xdr:rowOff>496575</xdr:rowOff>
    </xdr:from>
    <xdr:to>
      <xdr:col>3</xdr:col>
      <xdr:colOff>174663</xdr:colOff>
      <xdr:row>2</xdr:row>
      <xdr:rowOff>141637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11666726" y="696600"/>
          <a:ext cx="1204762" cy="283237"/>
        </a:xfrm>
        <a:prstGeom prst="rect">
          <a:avLst/>
        </a:prstGeom>
      </xdr:spPr>
    </xdr:pic>
    <xdr:clientData/>
  </xdr:twoCellAnchor>
  <xdr:twoCellAnchor editAs="oneCell">
    <xdr:from>
      <xdr:col>10</xdr:col>
      <xdr:colOff>809305</xdr:colOff>
      <xdr:row>1</xdr:row>
      <xdr:rowOff>346397</xdr:rowOff>
    </xdr:from>
    <xdr:to>
      <xdr:col>16384</xdr:col>
      <xdr:colOff>21711</xdr:colOff>
      <xdr:row>2</xdr:row>
      <xdr:rowOff>151264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93080" y="546422"/>
          <a:ext cx="1298381" cy="4430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1</xdr:row>
      <xdr:rowOff>448825</xdr:rowOff>
    </xdr:from>
    <xdr:to>
      <xdr:col>0</xdr:col>
      <xdr:colOff>1390818</xdr:colOff>
      <xdr:row>2</xdr:row>
      <xdr:rowOff>129887</xdr:rowOff>
    </xdr:to>
    <xdr:pic>
      <xdr:nvPicPr>
        <xdr:cNvPr id="2" name="1 Imagen" descr="Valezka:Users:Valezka:Desktop:2014:LOGOS:SEGURO POPULAR REPSS COLOR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648850"/>
          <a:ext cx="1357200" cy="3192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34319</xdr:colOff>
      <xdr:row>1</xdr:row>
      <xdr:rowOff>498968</xdr:rowOff>
    </xdr:from>
    <xdr:to>
      <xdr:col>3</xdr:col>
      <xdr:colOff>1234319</xdr:colOff>
      <xdr:row>2</xdr:row>
      <xdr:rowOff>144030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10788044" y="698993"/>
          <a:ext cx="1200000" cy="283237"/>
        </a:xfrm>
        <a:prstGeom prst="rect">
          <a:avLst/>
        </a:prstGeom>
      </xdr:spPr>
    </xdr:pic>
    <xdr:clientData/>
  </xdr:twoCellAnchor>
  <xdr:twoCellAnchor editAs="oneCell">
    <xdr:from>
      <xdr:col>10</xdr:col>
      <xdr:colOff>787593</xdr:colOff>
      <xdr:row>1</xdr:row>
      <xdr:rowOff>372590</xdr:rowOff>
    </xdr:from>
    <xdr:to>
      <xdr:col>12</xdr:col>
      <xdr:colOff>0</xdr:colOff>
      <xdr:row>3</xdr:row>
      <xdr:rowOff>10770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28268" y="572615"/>
          <a:ext cx="1298382" cy="438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91"/>
  <sheetViews>
    <sheetView windowProtection="1" showGridLines="0" tabSelected="1" view="pageLayout" zoomScale="60" zoomScaleNormal="80" zoomScaleSheetLayoutView="30" zoomScalePageLayoutView="60" workbookViewId="0">
      <selection activeCell="C1" sqref="C1"/>
    </sheetView>
  </sheetViews>
  <sheetFormatPr baseColWidth="10" defaultColWidth="0" defaultRowHeight="12.75" customHeight="1" zeroHeight="1"/>
  <cols>
    <col min="1" max="1" width="44.5703125" style="3" bestFit="1" customWidth="1"/>
    <col min="2" max="2" width="102.140625" style="3" bestFit="1" customWidth="1"/>
    <col min="3" max="3" width="68.28515625" style="3" bestFit="1" customWidth="1"/>
    <col min="4" max="6" width="26.7109375" style="3" customWidth="1"/>
    <col min="7" max="7" width="18.28515625" style="3" bestFit="1" customWidth="1"/>
    <col min="8" max="8" width="16.42578125" style="3" bestFit="1" customWidth="1"/>
    <col min="9" max="9" width="15.140625" style="3" bestFit="1" customWidth="1"/>
    <col min="10" max="10" width="18.28515625" style="3" bestFit="1" customWidth="1"/>
    <col min="11" max="11" width="17.5703125" style="3" bestFit="1" customWidth="1"/>
    <col min="12" max="12" width="13.7109375" style="3" customWidth="1"/>
    <col min="13" max="23" width="0" style="3" hidden="1" customWidth="1"/>
    <col min="24" max="16384" width="11.42578125" style="3" hidden="1"/>
  </cols>
  <sheetData>
    <row r="1" spans="1:12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50.25" customHeight="1"/>
    <row r="3" spans="1:12"/>
    <row r="4" spans="1:12" ht="1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B6" s="5"/>
      <c r="C6" s="6"/>
      <c r="D6" s="7"/>
      <c r="E6" s="7"/>
      <c r="F6" s="7"/>
    </row>
    <row r="7" spans="1:12">
      <c r="B7" s="8"/>
      <c r="C7" s="9"/>
      <c r="D7" s="9"/>
      <c r="E7" s="10"/>
      <c r="F7" s="11"/>
    </row>
    <row r="8" spans="1:12" s="12" customFormat="1" ht="18">
      <c r="B8" s="13" t="s">
        <v>3</v>
      </c>
      <c r="C8" s="14"/>
      <c r="D8" s="15"/>
      <c r="E8" s="15"/>
      <c r="F8" s="15"/>
    </row>
    <row r="9" spans="1:12" s="12" customFormat="1" ht="18.75">
      <c r="B9" s="16"/>
      <c r="C9" s="17"/>
      <c r="D9" s="15"/>
      <c r="E9" s="15"/>
      <c r="F9" s="15"/>
    </row>
    <row r="10" spans="1:12" s="12" customFormat="1" ht="18.75">
      <c r="B10" s="18" t="s">
        <v>4</v>
      </c>
      <c r="C10" s="17"/>
      <c r="D10" s="15"/>
      <c r="E10" s="15"/>
      <c r="F10" s="15"/>
    </row>
    <row r="11" spans="1:12" s="12" customFormat="1" ht="18.75">
      <c r="B11" s="18"/>
      <c r="C11" s="17"/>
      <c r="D11" s="15"/>
      <c r="E11" s="15"/>
      <c r="F11" s="15"/>
    </row>
    <row r="12" spans="1:12" s="12" customFormat="1" ht="18">
      <c r="B12" s="19"/>
      <c r="C12" s="20"/>
      <c r="D12" s="21"/>
      <c r="E12" s="21"/>
      <c r="F12" s="21"/>
    </row>
    <row r="13" spans="1:12" s="12" customFormat="1" ht="18">
      <c r="B13" s="22"/>
      <c r="C13" s="20"/>
      <c r="D13" s="22"/>
      <c r="E13" s="22"/>
      <c r="F13" s="22"/>
    </row>
    <row r="14" spans="1:12" s="12" customFormat="1" ht="18">
      <c r="B14" s="23" t="s">
        <v>5</v>
      </c>
      <c r="C14" s="24"/>
      <c r="D14" s="24"/>
      <c r="E14" s="24"/>
      <c r="F14" s="22"/>
    </row>
    <row r="15" spans="1:12" s="12" customFormat="1" ht="18">
      <c r="B15" s="25"/>
      <c r="C15" s="24"/>
      <c r="D15" s="24"/>
      <c r="E15" s="24"/>
      <c r="F15" s="22"/>
    </row>
    <row r="16" spans="1:12" s="12" customFormat="1" ht="24.75" customHeight="1">
      <c r="B16" s="26" t="s">
        <v>6</v>
      </c>
      <c r="C16" s="27" t="s">
        <v>7</v>
      </c>
      <c r="D16" s="27" t="s">
        <v>8</v>
      </c>
      <c r="E16" s="27" t="s">
        <v>9</v>
      </c>
      <c r="F16" s="22"/>
    </row>
    <row r="17" spans="2:6" s="12" customFormat="1" ht="24.75" customHeight="1">
      <c r="B17" s="28" t="s">
        <v>10</v>
      </c>
      <c r="C17" s="29"/>
      <c r="D17" s="29"/>
      <c r="E17" s="29"/>
      <c r="F17" s="22"/>
    </row>
    <row r="18" spans="2:6" s="12" customFormat="1" ht="24.75" customHeight="1">
      <c r="B18" s="30"/>
      <c r="C18" s="31"/>
      <c r="D18" s="31"/>
      <c r="E18" s="31"/>
      <c r="F18" s="22"/>
    </row>
    <row r="19" spans="2:6" s="12" customFormat="1" ht="24.75" customHeight="1">
      <c r="B19" s="30" t="s">
        <v>11</v>
      </c>
      <c r="C19" s="31"/>
      <c r="D19" s="31"/>
      <c r="E19" s="31"/>
      <c r="F19" s="22"/>
    </row>
    <row r="20" spans="2:6" s="12" customFormat="1" ht="24.75" customHeight="1">
      <c r="B20" s="30"/>
      <c r="C20" s="31"/>
      <c r="D20" s="31"/>
      <c r="E20" s="31"/>
      <c r="F20" s="22"/>
    </row>
    <row r="21" spans="2:6" s="12" customFormat="1" ht="24.75" customHeight="1">
      <c r="B21" s="32" t="s">
        <v>12</v>
      </c>
      <c r="C21" s="33"/>
      <c r="D21" s="33"/>
      <c r="E21" s="33"/>
      <c r="F21" s="22"/>
    </row>
    <row r="22" spans="2:6" s="12" customFormat="1" ht="24.75" customHeight="1">
      <c r="B22" s="25"/>
      <c r="C22" s="27"/>
      <c r="D22" s="27"/>
      <c r="E22" s="27"/>
      <c r="F22" s="22"/>
    </row>
    <row r="23" spans="2:6" s="12" customFormat="1" ht="18">
      <c r="B23" s="25"/>
      <c r="C23" s="24"/>
      <c r="D23" s="24"/>
      <c r="E23" s="24"/>
      <c r="F23" s="22"/>
    </row>
    <row r="24" spans="2:6" s="12" customFormat="1" ht="18">
      <c r="B24" s="25"/>
      <c r="C24" s="24"/>
      <c r="D24" s="24"/>
      <c r="E24" s="24"/>
      <c r="F24" s="22"/>
    </row>
    <row r="25" spans="2:6" s="12" customFormat="1" ht="18">
      <c r="B25" s="25"/>
      <c r="C25" s="24"/>
      <c r="D25" s="24"/>
      <c r="E25" s="24"/>
      <c r="F25" s="22"/>
    </row>
    <row r="26" spans="2:6" s="12" customFormat="1" ht="18">
      <c r="B26" s="25"/>
      <c r="C26" s="24"/>
      <c r="D26" s="24"/>
      <c r="E26" s="24"/>
      <c r="F26" s="22"/>
    </row>
    <row r="27" spans="2:6" s="12" customFormat="1" ht="18">
      <c r="B27" s="25"/>
      <c r="C27" s="24"/>
      <c r="D27" s="24"/>
      <c r="E27" s="24"/>
      <c r="F27" s="22"/>
    </row>
    <row r="28" spans="2:6" s="12" customFormat="1" ht="18">
      <c r="B28" s="25"/>
      <c r="C28" s="24"/>
      <c r="D28" s="24"/>
      <c r="E28" s="24"/>
      <c r="F28" s="22"/>
    </row>
    <row r="29" spans="2:6" s="12" customFormat="1" ht="18">
      <c r="B29" s="23" t="s">
        <v>13</v>
      </c>
      <c r="C29" s="34"/>
      <c r="D29" s="24"/>
      <c r="E29" s="24"/>
      <c r="F29" s="22"/>
    </row>
    <row r="30" spans="2:6" s="12" customFormat="1" ht="21.75" customHeight="1">
      <c r="B30" s="22"/>
      <c r="C30" s="22"/>
      <c r="D30" s="22"/>
      <c r="E30" s="22"/>
      <c r="F30" s="22"/>
    </row>
    <row r="31" spans="2:6" s="12" customFormat="1" ht="21.75" customHeight="1">
      <c r="B31" s="26" t="s">
        <v>14</v>
      </c>
      <c r="C31" s="27" t="s">
        <v>7</v>
      </c>
      <c r="D31" s="35">
        <v>2017</v>
      </c>
      <c r="E31" s="35">
        <v>2016</v>
      </c>
      <c r="F31" s="22"/>
    </row>
    <row r="32" spans="2:6" s="12" customFormat="1" ht="21.75" customHeight="1">
      <c r="B32" s="30" t="s">
        <v>15</v>
      </c>
      <c r="C32" s="36">
        <v>83341987.909999996</v>
      </c>
      <c r="D32" s="36">
        <v>161405773.33000001</v>
      </c>
      <c r="E32" s="37"/>
      <c r="F32" s="22"/>
    </row>
    <row r="33" spans="2:6" s="12" customFormat="1" ht="21.75" customHeight="1">
      <c r="B33" s="30"/>
      <c r="C33" s="36"/>
      <c r="D33" s="36"/>
      <c r="E33" s="37"/>
      <c r="F33" s="22"/>
    </row>
    <row r="34" spans="2:6" s="12" customFormat="1" ht="21.75" customHeight="1">
      <c r="B34" s="30"/>
      <c r="C34" s="36"/>
      <c r="D34" s="37"/>
      <c r="E34" s="37"/>
      <c r="F34" s="22"/>
    </row>
    <row r="35" spans="2:6" s="12" customFormat="1" ht="21.75" customHeight="1">
      <c r="B35" s="32"/>
      <c r="C35" s="36"/>
      <c r="D35" s="38"/>
      <c r="E35" s="38"/>
      <c r="F35" s="22"/>
    </row>
    <row r="36" spans="2:6" s="12" customFormat="1" ht="21.75" customHeight="1">
      <c r="B36" s="22"/>
      <c r="C36" s="39">
        <f>SUM(C32:C35)</f>
        <v>83341987.909999996</v>
      </c>
      <c r="D36" s="39">
        <f>SUM(D32:D35)</f>
        <v>161405773.33000001</v>
      </c>
      <c r="E36" s="27">
        <f>SUM(E32:E35)</f>
        <v>0</v>
      </c>
      <c r="F36" s="22"/>
    </row>
    <row r="37" spans="2:6" s="12" customFormat="1" ht="14.25" customHeight="1">
      <c r="B37" s="22"/>
      <c r="C37" s="40"/>
      <c r="D37" s="40"/>
      <c r="E37" s="40"/>
      <c r="F37" s="22"/>
    </row>
    <row r="38" spans="2:6" s="12" customFormat="1" ht="14.25" customHeight="1">
      <c r="B38" s="22"/>
      <c r="C38" s="40"/>
      <c r="D38" s="40"/>
      <c r="E38" s="40"/>
      <c r="F38" s="22"/>
    </row>
    <row r="39" spans="2:6" s="12" customFormat="1" ht="14.25" customHeight="1">
      <c r="B39" s="22"/>
      <c r="C39" s="40"/>
      <c r="D39" s="40"/>
      <c r="E39" s="40"/>
      <c r="F39" s="22"/>
    </row>
    <row r="40" spans="2:6" s="12" customFormat="1" ht="14.25" customHeight="1">
      <c r="B40" s="22"/>
      <c r="C40" s="40"/>
      <c r="D40" s="40"/>
      <c r="E40" s="40"/>
      <c r="F40" s="22"/>
    </row>
    <row r="41" spans="2:6" s="12" customFormat="1" ht="14.25" customHeight="1">
      <c r="C41" s="41"/>
      <c r="D41" s="41"/>
      <c r="E41" s="41"/>
    </row>
    <row r="42" spans="2:6" s="12" customFormat="1" ht="14.25" customHeight="1"/>
    <row r="43" spans="2:6" s="12" customFormat="1" ht="24.75" customHeight="1">
      <c r="B43" s="42" t="s">
        <v>16</v>
      </c>
      <c r="C43" s="43" t="s">
        <v>7</v>
      </c>
      <c r="D43" s="43" t="s">
        <v>17</v>
      </c>
      <c r="E43" s="43" t="s">
        <v>18</v>
      </c>
      <c r="F43" s="43" t="s">
        <v>19</v>
      </c>
    </row>
    <row r="44" spans="2:6" s="12" customFormat="1" ht="24.75" customHeight="1">
      <c r="B44" s="44" t="s">
        <v>20</v>
      </c>
      <c r="C44" s="45"/>
      <c r="D44" s="45"/>
      <c r="E44" s="46"/>
      <c r="F44" s="46"/>
    </row>
    <row r="45" spans="2:6" s="12" customFormat="1" ht="24.75" customHeight="1">
      <c r="B45" s="47" t="s">
        <v>21</v>
      </c>
      <c r="C45" s="45">
        <v>1289641.6499999999</v>
      </c>
      <c r="D45" s="45">
        <v>1289641.6499999999</v>
      </c>
      <c r="E45" s="48"/>
      <c r="F45" s="48"/>
    </row>
    <row r="46" spans="2:6" s="12" customFormat="1" ht="24.75" customHeight="1">
      <c r="B46" s="47" t="s">
        <v>22</v>
      </c>
      <c r="C46" s="45">
        <v>22368.52</v>
      </c>
      <c r="D46" s="45">
        <v>22368.52</v>
      </c>
      <c r="E46" s="48"/>
      <c r="F46" s="48"/>
    </row>
    <row r="47" spans="2:6" s="12" customFormat="1" ht="24.75" customHeight="1">
      <c r="B47" s="47" t="s">
        <v>23</v>
      </c>
      <c r="C47" s="45">
        <v>455865457.85000002</v>
      </c>
      <c r="D47" s="45">
        <v>455865457.85000002</v>
      </c>
      <c r="E47" s="48"/>
      <c r="F47" s="48"/>
    </row>
    <row r="48" spans="2:6" s="12" customFormat="1" ht="24.75" customHeight="1">
      <c r="B48" s="49" t="s">
        <v>24</v>
      </c>
      <c r="C48" s="45">
        <v>615936</v>
      </c>
      <c r="D48" s="45">
        <v>615936</v>
      </c>
      <c r="E48" s="48"/>
      <c r="F48" s="48"/>
    </row>
    <row r="49" spans="3:6" s="12" customFormat="1" ht="24.75" customHeight="1">
      <c r="C49" s="50">
        <f>SUM(C43:C48)</f>
        <v>457793404.02000004</v>
      </c>
      <c r="D49" s="50">
        <f>SUM(D43:D48)</f>
        <v>457793404.02000004</v>
      </c>
      <c r="E49" s="51">
        <f>SUM(E43:E48)</f>
        <v>0</v>
      </c>
      <c r="F49" s="51">
        <f>SUM(F43:F48)</f>
        <v>0</v>
      </c>
    </row>
    <row r="50" spans="3:6" s="12" customFormat="1" ht="24.75" customHeight="1"/>
    <row r="51" spans="3:6" s="12" customFormat="1" ht="14.25" customHeight="1"/>
    <row r="52" spans="3:6" ht="12.75" hidden="1" customHeight="1"/>
    <row r="53" spans="3:6" ht="12.75" hidden="1" customHeight="1"/>
    <row r="54" spans="3:6" ht="12.75" hidden="1" customHeight="1"/>
    <row r="55" spans="3:6" ht="12.75" hidden="1" customHeight="1"/>
    <row r="56" spans="3:6" ht="12.75" hidden="1" customHeight="1"/>
    <row r="57" spans="3:6" ht="12.75" hidden="1" customHeight="1"/>
    <row r="58" spans="3:6" ht="12.75" hidden="1" customHeight="1"/>
    <row r="59" spans="3:6" ht="12.75" hidden="1" customHeight="1"/>
    <row r="60" spans="3:6" ht="12.75" hidden="1" customHeight="1"/>
    <row r="61" spans="3:6" ht="12.75" hidden="1" customHeight="1"/>
    <row r="62" spans="3:6" ht="12.75" hidden="1" customHeight="1"/>
    <row r="63" spans="3:6" ht="12.75" hidden="1" customHeight="1"/>
    <row r="64" spans="3:6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  <row r="597" ht="12.75" hidden="1" customHeight="1"/>
    <row r="598" ht="12.75" hidden="1" customHeight="1"/>
    <row r="599" ht="12.75" hidden="1" customHeight="1"/>
    <row r="600" ht="12.75" hidden="1" customHeight="1"/>
    <row r="601" ht="12.75" hidden="1" customHeight="1"/>
    <row r="602" ht="12.75" hidden="1" customHeight="1"/>
    <row r="603" ht="12.75" hidden="1" customHeight="1"/>
    <row r="604" ht="12.75" hidden="1" customHeight="1"/>
    <row r="605" ht="12.75" hidden="1" customHeight="1"/>
    <row r="606" ht="12.75" hidden="1" customHeight="1"/>
    <row r="607" ht="12.75" hidden="1" customHeight="1"/>
    <row r="608" ht="12.75" hidden="1" customHeight="1"/>
    <row r="609" ht="12.75" hidden="1" customHeight="1"/>
    <row r="610" ht="12.75" hidden="1" customHeight="1"/>
    <row r="611" ht="12.75" hidden="1" customHeight="1"/>
    <row r="612" ht="12.75" hidden="1" customHeight="1"/>
    <row r="613" ht="12.75" hidden="1" customHeight="1"/>
    <row r="614" ht="12.75" hidden="1" customHeight="1"/>
    <row r="615" ht="12.75" hidden="1" customHeight="1"/>
    <row r="616" ht="12.75" hidden="1" customHeight="1"/>
    <row r="617" ht="12.75" hidden="1" customHeight="1"/>
    <row r="618" ht="12.75" hidden="1" customHeight="1"/>
    <row r="619" ht="12.75" hidden="1" customHeight="1"/>
    <row r="620" ht="12.75" hidden="1" customHeight="1"/>
    <row r="621" ht="12.75" hidden="1" customHeight="1"/>
    <row r="622" ht="12.75" hidden="1" customHeight="1"/>
    <row r="623" ht="12.75" hidden="1" customHeight="1"/>
    <row r="624" ht="12.75" hidden="1" customHeight="1"/>
    <row r="625" ht="12.75" hidden="1" customHeight="1"/>
    <row r="626" ht="12.75" hidden="1" customHeight="1"/>
    <row r="627" ht="12.75" hidden="1" customHeight="1"/>
    <row r="628" ht="12.75" hidden="1" customHeight="1"/>
    <row r="629" ht="12.75" hidden="1" customHeight="1"/>
    <row r="630" ht="12.75" hidden="1" customHeight="1"/>
    <row r="631" ht="12.75" hidden="1" customHeight="1"/>
    <row r="632" ht="12.75" hidden="1" customHeight="1"/>
    <row r="633" ht="12.75" hidden="1" customHeight="1"/>
    <row r="634" ht="12.75" hidden="1" customHeight="1"/>
    <row r="635" ht="12.75" hidden="1" customHeight="1"/>
    <row r="636" ht="12.75" hidden="1" customHeight="1"/>
    <row r="637" ht="12.75" hidden="1" customHeight="1"/>
    <row r="638" ht="12.75" hidden="1" customHeight="1"/>
    <row r="639" ht="12.75" hidden="1" customHeight="1"/>
    <row r="640" ht="12.75" hidden="1" customHeight="1"/>
    <row r="641" ht="12.75" hidden="1" customHeight="1"/>
    <row r="642" ht="12.75" hidden="1" customHeight="1"/>
    <row r="643" ht="12.75" hidden="1" customHeight="1"/>
    <row r="644" ht="12.75" hidden="1" customHeight="1"/>
    <row r="645" ht="12.75" hidden="1" customHeight="1"/>
    <row r="646" ht="12.75" hidden="1" customHeight="1"/>
    <row r="647" ht="12.75" hidden="1" customHeight="1"/>
    <row r="648" ht="12.75" hidden="1" customHeight="1"/>
    <row r="649" ht="12.75" hidden="1" customHeight="1"/>
    <row r="650" ht="12.75" hidden="1" customHeight="1"/>
    <row r="651" ht="12.75" hidden="1" customHeight="1"/>
    <row r="652" ht="12.75" hidden="1" customHeight="1"/>
    <row r="653" ht="12.75" hidden="1" customHeight="1"/>
    <row r="654" ht="12.75" hidden="1" customHeight="1"/>
    <row r="655" ht="12.75" hidden="1" customHeight="1"/>
    <row r="656" ht="12.75" hidden="1" customHeight="1"/>
    <row r="657" ht="12.75" hidden="1" customHeight="1"/>
    <row r="658" ht="12.75" hidden="1" customHeight="1"/>
    <row r="659" ht="12.75" hidden="1" customHeight="1"/>
    <row r="660" ht="12.75" hidden="1" customHeight="1"/>
    <row r="661" ht="12.75" hidden="1" customHeight="1"/>
    <row r="662" ht="12.75" hidden="1" customHeight="1"/>
    <row r="663" ht="12.75" hidden="1" customHeight="1"/>
    <row r="664" ht="12.75" hidden="1" customHeight="1"/>
    <row r="665" ht="12.75" hidden="1" customHeight="1"/>
    <row r="666" ht="12.75" hidden="1" customHeight="1"/>
    <row r="667" ht="12.75" hidden="1" customHeight="1"/>
    <row r="668" ht="12.75" hidden="1" customHeight="1"/>
    <row r="669" ht="12.75" hidden="1" customHeight="1"/>
    <row r="670" ht="12.75" hidden="1" customHeight="1"/>
    <row r="671" ht="12.75" hidden="1" customHeight="1"/>
    <row r="672" ht="12.75" hidden="1" customHeight="1"/>
    <row r="673" ht="12.75" hidden="1" customHeight="1"/>
    <row r="674" ht="12.75" hidden="1" customHeight="1"/>
    <row r="675" ht="12.75" hidden="1" customHeight="1"/>
    <row r="676" ht="12.75" hidden="1" customHeight="1"/>
    <row r="677" ht="12.75" hidden="1" customHeight="1"/>
    <row r="678" ht="12.75" hidden="1" customHeight="1"/>
    <row r="679" ht="12.75" hidden="1" customHeight="1"/>
    <row r="680" ht="12.75" hidden="1" customHeight="1"/>
    <row r="681" ht="12.75" hidden="1" customHeight="1"/>
    <row r="682" ht="12.75" hidden="1" customHeight="1"/>
    <row r="683" ht="12.75" hidden="1" customHeight="1"/>
    <row r="684" ht="12.75" hidden="1" customHeight="1"/>
    <row r="685" ht="12.75" hidden="1" customHeight="1"/>
    <row r="686" ht="12.75" hidden="1" customHeight="1"/>
    <row r="687" ht="12.75" hidden="1" customHeight="1"/>
    <row r="688" ht="12.75" hidden="1" customHeight="1"/>
    <row r="689" ht="12.75" hidden="1" customHeight="1"/>
    <row r="690" ht="12.75" hidden="1" customHeight="1"/>
    <row r="691" ht="12.75" hidden="1" customHeight="1"/>
  </sheetData>
  <sheetProtection password="E2E0" sheet="1" objects="1" scenarios="1"/>
  <printOptions horizontalCentered="1"/>
  <pageMargins left="0.70866141732283472" right="0.70866141732283472" top="0.51181102362204722" bottom="0.74803149606299213" header="0.31496062992125984" footer="0.31496062992125984"/>
  <pageSetup scale="30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1"/>
  <sheetViews>
    <sheetView windowProtection="1" showGridLines="0" view="pageLayout" topLeftCell="A5" zoomScale="90" zoomScaleNormal="80" zoomScaleSheetLayoutView="30" zoomScalePageLayoutView="90" workbookViewId="0">
      <selection activeCell="A5" sqref="A5"/>
    </sheetView>
  </sheetViews>
  <sheetFormatPr baseColWidth="10" defaultColWidth="0" defaultRowHeight="12.75" customHeight="1" zeroHeight="1"/>
  <cols>
    <col min="1" max="1" width="44.5703125" style="3" bestFit="1" customWidth="1"/>
    <col min="2" max="2" width="109.5703125" style="3" bestFit="1" customWidth="1"/>
    <col min="3" max="3" width="68.28515625" style="3" bestFit="1" customWidth="1"/>
    <col min="4" max="6" width="26.7109375" style="3" customWidth="1"/>
    <col min="7" max="7" width="22.28515625" style="3" bestFit="1" customWidth="1"/>
    <col min="8" max="8" width="19" style="3" bestFit="1" customWidth="1"/>
    <col min="9" max="9" width="17.42578125" style="3" bestFit="1" customWidth="1"/>
    <col min="10" max="10" width="18.85546875" style="3" bestFit="1" customWidth="1"/>
    <col min="11" max="11" width="18.7109375" style="3" bestFit="1" customWidth="1"/>
    <col min="12" max="12" width="13.7109375" style="3" customWidth="1"/>
    <col min="13" max="23" width="0" style="3" hidden="1" customWidth="1"/>
    <col min="24" max="16384" width="11.42578125" style="3" hidden="1"/>
  </cols>
  <sheetData>
    <row r="1" spans="1:12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50.25" customHeight="1"/>
    <row r="3" spans="1:12"/>
    <row r="4" spans="1:12" ht="1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250" customFormat="1">
      <c r="B6" s="251" t="s">
        <v>261</v>
      </c>
      <c r="F6" s="252"/>
      <c r="G6" s="252"/>
    </row>
    <row r="7" spans="1:12" s="250" customFormat="1">
      <c r="B7" s="251" t="s">
        <v>262</v>
      </c>
      <c r="F7" s="253"/>
      <c r="G7" s="253"/>
      <c r="H7" s="254"/>
      <c r="I7" s="254"/>
      <c r="J7" s="254"/>
      <c r="K7" s="254"/>
    </row>
    <row r="8" spans="1:12" s="250" customFormat="1">
      <c r="B8" s="255"/>
      <c r="C8" s="255"/>
      <c r="D8" s="255"/>
      <c r="E8" s="255"/>
      <c r="F8" s="253"/>
      <c r="G8" s="253"/>
      <c r="H8" s="254"/>
      <c r="I8" s="254"/>
      <c r="J8" s="254"/>
      <c r="K8" s="254"/>
    </row>
    <row r="9" spans="1:12" s="250" customFormat="1">
      <c r="B9" s="256"/>
      <c r="C9" s="256"/>
      <c r="D9" s="256"/>
      <c r="E9" s="256"/>
      <c r="F9" s="257"/>
      <c r="G9" s="257"/>
      <c r="H9" s="257"/>
      <c r="I9" s="257"/>
      <c r="J9" s="258"/>
      <c r="K9" s="258"/>
    </row>
    <row r="10" spans="1:12" s="259" customFormat="1" ht="15.75">
      <c r="B10" s="260" t="s">
        <v>263</v>
      </c>
      <c r="C10" s="261"/>
      <c r="D10" s="261"/>
      <c r="E10" s="262"/>
      <c r="F10" s="263"/>
      <c r="G10" s="263"/>
      <c r="H10" s="263"/>
      <c r="I10" s="263"/>
      <c r="J10" s="264"/>
      <c r="K10" s="264"/>
      <c r="L10" s="265"/>
    </row>
    <row r="11" spans="1:12" s="259" customFormat="1" ht="15.75">
      <c r="B11" s="266" t="s">
        <v>264</v>
      </c>
      <c r="C11" s="267"/>
      <c r="D11" s="267"/>
      <c r="E11" s="268"/>
      <c r="F11" s="263"/>
      <c r="G11" s="263"/>
      <c r="H11" s="263"/>
      <c r="I11" s="263"/>
      <c r="J11" s="264"/>
      <c r="K11" s="264"/>
      <c r="L11" s="265"/>
    </row>
    <row r="12" spans="1:12" s="259" customFormat="1" ht="15.75">
      <c r="B12" s="269" t="s">
        <v>265</v>
      </c>
      <c r="C12" s="270"/>
      <c r="D12" s="270"/>
      <c r="E12" s="271"/>
      <c r="F12" s="263"/>
      <c r="G12" s="263"/>
      <c r="H12" s="263"/>
      <c r="I12" s="263"/>
      <c r="J12" s="263"/>
      <c r="K12" s="263"/>
      <c r="L12" s="265"/>
    </row>
    <row r="13" spans="1:12" s="259" customFormat="1" ht="20.25">
      <c r="B13" s="272" t="s">
        <v>266</v>
      </c>
      <c r="C13" s="273"/>
      <c r="E13" s="365">
        <v>1134475602.3800001</v>
      </c>
      <c r="F13" s="263">
        <v>1008675469.75</v>
      </c>
      <c r="G13" s="274">
        <v>1023036508.51</v>
      </c>
      <c r="H13" s="275">
        <f>F13-G13</f>
        <v>-14361038.75999999</v>
      </c>
      <c r="I13" s="263"/>
      <c r="J13" s="263"/>
      <c r="K13" s="263"/>
      <c r="L13" s="265"/>
    </row>
    <row r="14" spans="1:12" s="259" customFormat="1" ht="15">
      <c r="B14" s="34"/>
      <c r="C14" s="34"/>
      <c r="D14" s="34"/>
      <c r="E14" s="276"/>
      <c r="F14" s="263"/>
      <c r="G14" s="263"/>
      <c r="H14" s="263"/>
      <c r="I14" s="263"/>
      <c r="J14" s="263"/>
      <c r="K14" s="263"/>
      <c r="L14" s="265"/>
    </row>
    <row r="15" spans="1:12" s="259" customFormat="1" ht="25.5" customHeight="1">
      <c r="B15" s="277" t="s">
        <v>267</v>
      </c>
      <c r="C15" s="277"/>
      <c r="D15" s="278"/>
      <c r="E15" s="365">
        <f>SUM(D15:D20)</f>
        <v>2</v>
      </c>
      <c r="F15" s="263"/>
      <c r="G15" s="263"/>
      <c r="H15" s="263"/>
      <c r="I15" s="263"/>
      <c r="J15" s="263"/>
      <c r="K15" s="263"/>
      <c r="L15" s="265"/>
    </row>
    <row r="16" spans="1:12" s="259" customFormat="1" ht="25.5" customHeight="1">
      <c r="B16" s="279" t="s">
        <v>268</v>
      </c>
      <c r="C16" s="279"/>
      <c r="D16" s="280">
        <v>0</v>
      </c>
      <c r="E16" s="281"/>
      <c r="F16" s="263"/>
      <c r="G16" s="263"/>
      <c r="H16" s="263"/>
      <c r="I16" s="263"/>
      <c r="J16" s="263"/>
      <c r="K16" s="263"/>
      <c r="L16" s="265"/>
    </row>
    <row r="17" spans="2:12" s="259" customFormat="1" ht="15.75">
      <c r="B17" s="279" t="s">
        <v>269</v>
      </c>
      <c r="C17" s="279"/>
      <c r="D17" s="280">
        <v>0</v>
      </c>
      <c r="E17" s="281"/>
      <c r="F17" s="282">
        <v>68358315.359999999</v>
      </c>
      <c r="G17" s="263"/>
      <c r="H17" s="263"/>
      <c r="I17" s="263"/>
      <c r="J17" s="263"/>
      <c r="K17" s="263"/>
      <c r="L17" s="265"/>
    </row>
    <row r="18" spans="2:12" s="259" customFormat="1" ht="25.5" customHeight="1">
      <c r="B18" s="279" t="s">
        <v>270</v>
      </c>
      <c r="C18" s="279"/>
      <c r="D18" s="280">
        <v>0</v>
      </c>
      <c r="E18" s="281"/>
      <c r="F18" s="282">
        <v>112759589.56999999</v>
      </c>
      <c r="G18" s="263"/>
      <c r="H18" s="263"/>
      <c r="I18" s="263"/>
      <c r="J18" s="263"/>
      <c r="K18" s="263"/>
      <c r="L18" s="265"/>
    </row>
    <row r="19" spans="2:12" s="259" customFormat="1" ht="25.5" customHeight="1">
      <c r="B19" s="279" t="s">
        <v>271</v>
      </c>
      <c r="C19" s="279"/>
      <c r="D19" s="280">
        <v>0</v>
      </c>
      <c r="E19" s="281"/>
      <c r="F19" s="263">
        <f>SUM(F17:F18)</f>
        <v>181117904.93000001</v>
      </c>
      <c r="G19" s="263"/>
      <c r="H19" s="263"/>
      <c r="I19" s="263"/>
      <c r="J19" s="263"/>
      <c r="K19" s="263"/>
      <c r="L19" s="265"/>
    </row>
    <row r="20" spans="2:12" s="259" customFormat="1" ht="25.5" customHeight="1">
      <c r="B20" s="283" t="s">
        <v>272</v>
      </c>
      <c r="C20" s="284"/>
      <c r="D20" s="285">
        <v>2</v>
      </c>
      <c r="E20" s="286"/>
      <c r="F20" s="263"/>
      <c r="G20" s="263"/>
      <c r="H20" s="263"/>
      <c r="I20" s="263"/>
      <c r="J20" s="263"/>
      <c r="K20" s="263"/>
      <c r="L20" s="265"/>
    </row>
    <row r="21" spans="2:12" s="259" customFormat="1" ht="25.5" customHeight="1">
      <c r="B21" s="34"/>
      <c r="C21" s="34"/>
      <c r="D21" s="287"/>
      <c r="E21" s="276"/>
      <c r="F21" s="263"/>
      <c r="G21" s="263"/>
      <c r="H21" s="263"/>
      <c r="I21" s="263"/>
      <c r="J21" s="263"/>
      <c r="K21" s="263"/>
      <c r="L21" s="265"/>
    </row>
    <row r="22" spans="2:12" s="259" customFormat="1" ht="21.75" customHeight="1">
      <c r="B22" s="277" t="s">
        <v>273</v>
      </c>
      <c r="C22" s="277"/>
      <c r="D22" s="288"/>
      <c r="E22" s="365">
        <f>SUM(D23:D26)</f>
        <v>0</v>
      </c>
      <c r="F22" s="289">
        <v>23590091.859999999</v>
      </c>
      <c r="G22" s="289">
        <v>-63923712.280000001</v>
      </c>
      <c r="H22" s="290" t="s">
        <v>274</v>
      </c>
      <c r="I22" s="290"/>
      <c r="J22" s="290">
        <v>3111835000</v>
      </c>
      <c r="K22" s="263"/>
      <c r="L22" s="265"/>
    </row>
    <row r="23" spans="2:12" s="259" customFormat="1" ht="21.75" customHeight="1">
      <c r="B23" s="279" t="s">
        <v>275</v>
      </c>
      <c r="C23" s="279"/>
      <c r="D23" s="280">
        <v>0</v>
      </c>
      <c r="E23" s="281"/>
      <c r="F23" s="289">
        <v>-14361038.76</v>
      </c>
      <c r="G23" s="282">
        <v>68358315.359999999</v>
      </c>
      <c r="H23" s="290" t="s">
        <v>276</v>
      </c>
      <c r="I23" s="290"/>
      <c r="J23" s="290">
        <v>3220690201</v>
      </c>
      <c r="K23" s="263"/>
      <c r="L23" s="265"/>
    </row>
    <row r="24" spans="2:12" s="259" customFormat="1" ht="21.75" customHeight="1">
      <c r="B24" s="279" t="s">
        <v>277</v>
      </c>
      <c r="C24" s="279"/>
      <c r="D24" s="280">
        <v>0</v>
      </c>
      <c r="E24" s="281"/>
      <c r="F24" s="289">
        <v>14361038.76</v>
      </c>
      <c r="G24" s="282">
        <v>233195266.31999999</v>
      </c>
      <c r="H24" s="290" t="s">
        <v>276</v>
      </c>
      <c r="I24" s="290"/>
      <c r="J24" s="290">
        <v>3220690202</v>
      </c>
      <c r="K24" s="263"/>
      <c r="L24" s="265"/>
    </row>
    <row r="25" spans="2:12" s="259" customFormat="1" ht="21.75" customHeight="1">
      <c r="B25" s="279" t="s">
        <v>278</v>
      </c>
      <c r="C25" s="279"/>
      <c r="D25" s="280">
        <v>0</v>
      </c>
      <c r="E25" s="281"/>
      <c r="F25" s="290">
        <f>SUM(F22:F24)</f>
        <v>23590091.859999999</v>
      </c>
      <c r="G25" s="291">
        <f>SUM(G22:G24)</f>
        <v>237629869.39999998</v>
      </c>
      <c r="H25" s="290"/>
      <c r="I25" s="290"/>
      <c r="J25" s="290"/>
      <c r="K25" s="263"/>
      <c r="L25" s="265"/>
    </row>
    <row r="26" spans="2:12" s="259" customFormat="1" ht="21.75" customHeight="1">
      <c r="B26" s="292" t="s">
        <v>279</v>
      </c>
      <c r="C26" s="293"/>
      <c r="D26" s="285">
        <v>0</v>
      </c>
      <c r="E26" s="281"/>
      <c r="F26" s="290"/>
      <c r="G26" s="290"/>
      <c r="H26" s="290"/>
      <c r="I26" s="290"/>
      <c r="J26" s="290"/>
      <c r="K26" s="263"/>
      <c r="L26" s="265"/>
    </row>
    <row r="27" spans="2:12" s="259" customFormat="1" ht="21.75" customHeight="1">
      <c r="B27" s="34"/>
      <c r="C27" s="34"/>
      <c r="E27" s="276"/>
      <c r="F27" s="290"/>
      <c r="G27" s="290"/>
      <c r="H27" s="290"/>
      <c r="I27" s="290"/>
      <c r="J27" s="290"/>
      <c r="K27" s="263"/>
      <c r="L27" s="265"/>
    </row>
    <row r="28" spans="2:12" s="259" customFormat="1" ht="21.75" customHeight="1">
      <c r="B28" s="294" t="s">
        <v>280</v>
      </c>
      <c r="C28" s="294"/>
      <c r="E28" s="365">
        <f>+E13+E15-E22</f>
        <v>1134475604.3800001</v>
      </c>
      <c r="F28" s="295">
        <v>3637308490.0799994</v>
      </c>
      <c r="G28" s="291">
        <f>E28-F28</f>
        <v>-2502832885.6999993</v>
      </c>
      <c r="H28" s="290"/>
      <c r="I28" s="290"/>
      <c r="J28" s="290"/>
      <c r="K28" s="263"/>
      <c r="L28" s="265"/>
    </row>
    <row r="29" spans="2:12" s="250" customFormat="1" ht="15">
      <c r="B29" s="296"/>
      <c r="C29" s="296"/>
      <c r="D29" s="296"/>
      <c r="E29" s="297"/>
      <c r="F29" s="263">
        <f>E28-F28</f>
        <v>-2502832885.6999993</v>
      </c>
      <c r="G29" s="257"/>
      <c r="H29" s="257"/>
      <c r="I29" s="257"/>
      <c r="J29" s="257"/>
      <c r="K29" s="257"/>
      <c r="L29" s="254"/>
    </row>
    <row r="30" spans="2:12" s="250" customFormat="1" ht="15">
      <c r="B30" s="296"/>
      <c r="C30" s="296"/>
      <c r="D30" s="296"/>
      <c r="E30" s="296"/>
      <c r="F30" s="263"/>
      <c r="G30" s="257"/>
      <c r="H30" s="258"/>
      <c r="I30" s="258"/>
      <c r="J30" s="258"/>
      <c r="K30" s="258"/>
      <c r="L30" s="254"/>
    </row>
    <row r="31" spans="2:12" s="259" customFormat="1" ht="15.75">
      <c r="B31" s="260" t="s">
        <v>281</v>
      </c>
      <c r="C31" s="261"/>
      <c r="D31" s="261"/>
      <c r="E31" s="262"/>
      <c r="F31" s="263"/>
      <c r="G31" s="263"/>
      <c r="H31" s="264"/>
      <c r="I31" s="264"/>
      <c r="J31" s="264"/>
      <c r="K31" s="264"/>
      <c r="L31" s="265"/>
    </row>
    <row r="32" spans="2:12" s="259" customFormat="1" ht="15.75">
      <c r="B32" s="266" t="s">
        <v>264</v>
      </c>
      <c r="C32" s="267"/>
      <c r="D32" s="267"/>
      <c r="E32" s="268"/>
      <c r="F32" s="263"/>
      <c r="G32" s="263"/>
      <c r="H32" s="264"/>
      <c r="I32" s="264"/>
      <c r="J32" s="264"/>
      <c r="K32" s="264"/>
      <c r="L32" s="264"/>
    </row>
    <row r="33" spans="2:12" s="259" customFormat="1" ht="15.75">
      <c r="B33" s="269" t="s">
        <v>265</v>
      </c>
      <c r="C33" s="270"/>
      <c r="D33" s="270"/>
      <c r="E33" s="271"/>
      <c r="F33" s="263"/>
      <c r="G33" s="263"/>
      <c r="H33" s="264"/>
      <c r="I33" s="264"/>
      <c r="J33" s="264"/>
      <c r="K33" s="264"/>
      <c r="L33" s="264"/>
    </row>
    <row r="34" spans="2:12" s="259" customFormat="1" ht="15.75">
      <c r="B34" s="272" t="s">
        <v>282</v>
      </c>
      <c r="C34" s="273"/>
      <c r="E34" s="298">
        <v>0</v>
      </c>
      <c r="F34" s="263"/>
      <c r="G34" s="263"/>
      <c r="H34" s="264"/>
      <c r="I34" s="264"/>
      <c r="J34" s="264"/>
      <c r="K34" s="264"/>
      <c r="L34" s="264"/>
    </row>
    <row r="35" spans="2:12" s="259" customFormat="1" ht="15">
      <c r="B35" s="34"/>
      <c r="C35" s="34"/>
      <c r="E35" s="299"/>
      <c r="F35" s="263"/>
      <c r="G35" s="263"/>
      <c r="H35" s="264"/>
      <c r="I35" s="264"/>
      <c r="J35" s="264"/>
      <c r="K35" s="264"/>
      <c r="L35" s="264"/>
    </row>
    <row r="36" spans="2:12" s="259" customFormat="1" ht="15.75">
      <c r="B36" s="300" t="s">
        <v>283</v>
      </c>
      <c r="C36" s="300"/>
      <c r="D36" s="301"/>
      <c r="E36" s="298">
        <f>SUM(D37:D53)</f>
        <v>0</v>
      </c>
      <c r="F36" s="275">
        <f>E34-E36</f>
        <v>0</v>
      </c>
      <c r="G36" s="263"/>
      <c r="H36" s="263"/>
      <c r="I36" s="263"/>
      <c r="J36" s="263"/>
      <c r="K36" s="263"/>
      <c r="L36" s="264"/>
    </row>
    <row r="37" spans="2:12" s="259" customFormat="1" ht="15.75">
      <c r="B37" s="279" t="s">
        <v>284</v>
      </c>
      <c r="C37" s="279"/>
      <c r="D37" s="302">
        <v>0</v>
      </c>
      <c r="E37" s="303"/>
      <c r="F37" s="263"/>
      <c r="G37" s="263"/>
      <c r="H37" s="263"/>
      <c r="I37" s="263"/>
      <c r="J37" s="263"/>
      <c r="K37" s="263"/>
      <c r="L37" s="264"/>
    </row>
    <row r="38" spans="2:12" s="259" customFormat="1" ht="15.75">
      <c r="B38" s="279" t="s">
        <v>285</v>
      </c>
      <c r="C38" s="279"/>
      <c r="D38" s="302">
        <v>0</v>
      </c>
      <c r="E38" s="304"/>
      <c r="F38" s="290"/>
      <c r="G38" s="290"/>
      <c r="H38" s="290"/>
      <c r="I38" s="305" t="s">
        <v>219</v>
      </c>
      <c r="J38" s="306">
        <v>25980181.510000002</v>
      </c>
      <c r="K38" s="263"/>
      <c r="L38" s="264"/>
    </row>
    <row r="39" spans="2:12" s="259" customFormat="1" ht="15.75">
      <c r="B39" s="279" t="s">
        <v>286</v>
      </c>
      <c r="C39" s="279"/>
      <c r="D39" s="307">
        <v>0</v>
      </c>
      <c r="E39" s="308"/>
      <c r="F39" s="290" t="s">
        <v>287</v>
      </c>
      <c r="G39" s="309">
        <v>412850014.88999999</v>
      </c>
      <c r="H39" s="290"/>
      <c r="I39" s="305" t="s">
        <v>220</v>
      </c>
      <c r="J39" s="306">
        <v>367190.35</v>
      </c>
      <c r="K39" s="263"/>
      <c r="L39" s="264"/>
    </row>
    <row r="40" spans="2:12" s="259" customFormat="1" ht="15.75">
      <c r="B40" s="279" t="s">
        <v>288</v>
      </c>
      <c r="C40" s="279"/>
      <c r="D40" s="307">
        <v>0</v>
      </c>
      <c r="E40" s="310"/>
      <c r="F40" s="290" t="s">
        <v>289</v>
      </c>
      <c r="G40" s="291">
        <v>30078233.75</v>
      </c>
      <c r="H40" s="291">
        <f>G40+G41</f>
        <v>30091263.670000002</v>
      </c>
      <c r="I40" s="305" t="s">
        <v>221</v>
      </c>
      <c r="J40" s="306">
        <v>32504</v>
      </c>
      <c r="K40" s="263"/>
      <c r="L40" s="264"/>
    </row>
    <row r="41" spans="2:12" s="259" customFormat="1" ht="15.75">
      <c r="B41" s="279" t="s">
        <v>290</v>
      </c>
      <c r="C41" s="279"/>
      <c r="D41" s="307">
        <v>0</v>
      </c>
      <c r="E41" s="310"/>
      <c r="F41" s="290" t="s">
        <v>291</v>
      </c>
      <c r="G41" s="291">
        <v>13029.92</v>
      </c>
      <c r="H41" s="290"/>
      <c r="I41" s="305" t="s">
        <v>223</v>
      </c>
      <c r="J41" s="306">
        <v>453146.88</v>
      </c>
      <c r="K41" s="263"/>
      <c r="L41" s="264"/>
    </row>
    <row r="42" spans="2:12" s="259" customFormat="1" ht="15.75">
      <c r="B42" s="279" t="s">
        <v>292</v>
      </c>
      <c r="C42" s="279"/>
      <c r="D42" s="302">
        <v>0</v>
      </c>
      <c r="E42" s="310"/>
      <c r="F42" s="290"/>
      <c r="G42" s="291">
        <f>G39-G40-G41</f>
        <v>382758751.21999997</v>
      </c>
      <c r="H42" s="290"/>
      <c r="I42" s="290"/>
      <c r="J42" s="290">
        <f>SUM(J38:J41)</f>
        <v>26833022.740000002</v>
      </c>
      <c r="K42" s="263"/>
      <c r="L42" s="264"/>
    </row>
    <row r="43" spans="2:12" s="259" customFormat="1" ht="15.75">
      <c r="B43" s="279" t="s">
        <v>293</v>
      </c>
      <c r="C43" s="279"/>
      <c r="D43" s="307">
        <v>0</v>
      </c>
      <c r="E43" s="310"/>
      <c r="F43" s="290"/>
      <c r="G43" s="290"/>
      <c r="H43" s="290"/>
      <c r="I43" s="290"/>
      <c r="J43" s="290"/>
      <c r="K43" s="263"/>
      <c r="L43" s="264"/>
    </row>
    <row r="44" spans="2:12" s="259" customFormat="1" ht="15.75">
      <c r="B44" s="279" t="s">
        <v>294</v>
      </c>
      <c r="C44" s="279"/>
      <c r="D44" s="307">
        <v>0</v>
      </c>
      <c r="E44" s="311"/>
      <c r="F44" s="291">
        <v>269225329.63</v>
      </c>
      <c r="G44" s="290"/>
      <c r="H44" s="312"/>
      <c r="I44" s="312"/>
      <c r="J44" s="312"/>
      <c r="K44" s="264"/>
      <c r="L44" s="264"/>
    </row>
    <row r="45" spans="2:12" s="259" customFormat="1" ht="15.75">
      <c r="B45" s="279" t="s">
        <v>295</v>
      </c>
      <c r="C45" s="279"/>
      <c r="D45" s="307">
        <v>0</v>
      </c>
      <c r="E45" s="311"/>
      <c r="F45" s="291">
        <v>15536411.560000001</v>
      </c>
      <c r="G45" s="290"/>
      <c r="H45" s="312"/>
      <c r="I45" s="313">
        <v>5659717.5199999996</v>
      </c>
      <c r="J45" s="313"/>
      <c r="K45" s="264"/>
      <c r="L45" s="264"/>
    </row>
    <row r="46" spans="2:12" s="259" customFormat="1" ht="15.75">
      <c r="B46" s="279" t="s">
        <v>296</v>
      </c>
      <c r="C46" s="279"/>
      <c r="D46" s="307">
        <v>0</v>
      </c>
      <c r="E46" s="311"/>
      <c r="F46" s="291">
        <f>SUM(F44:F45)</f>
        <v>284761741.19</v>
      </c>
      <c r="G46" s="291">
        <f>G42+J42-G47-E55</f>
        <v>400720502.58999997</v>
      </c>
      <c r="H46" s="312"/>
      <c r="I46" s="313">
        <v>2415699.7999999998</v>
      </c>
      <c r="J46" s="313">
        <v>188522.42</v>
      </c>
      <c r="K46" s="264"/>
      <c r="L46" s="264"/>
    </row>
    <row r="47" spans="2:12" s="259" customFormat="1" ht="15.75">
      <c r="B47" s="279" t="s">
        <v>297</v>
      </c>
      <c r="C47" s="279"/>
      <c r="D47" s="307">
        <v>0</v>
      </c>
      <c r="E47" s="314"/>
      <c r="F47" s="290"/>
      <c r="G47" s="291">
        <v>8871269.6699999981</v>
      </c>
      <c r="H47" s="312"/>
      <c r="I47" s="313">
        <v>20000</v>
      </c>
      <c r="J47" s="313">
        <v>5238.8999999999996</v>
      </c>
      <c r="K47" s="264"/>
      <c r="L47" s="264"/>
    </row>
    <row r="48" spans="2:12" s="259" customFormat="1" ht="15.75">
      <c r="B48" s="279" t="s">
        <v>298</v>
      </c>
      <c r="C48" s="279"/>
      <c r="D48" s="307">
        <v>0</v>
      </c>
      <c r="E48" s="311"/>
      <c r="F48" s="290"/>
      <c r="G48" s="290"/>
      <c r="H48" s="312"/>
      <c r="I48" s="313">
        <v>4899261.2300000004</v>
      </c>
      <c r="J48" s="313">
        <v>2786735.41</v>
      </c>
      <c r="K48" s="264"/>
      <c r="L48" s="264"/>
    </row>
    <row r="49" spans="2:12" s="259" customFormat="1" ht="12.75" customHeight="1">
      <c r="B49" s="279" t="s">
        <v>299</v>
      </c>
      <c r="C49" s="279"/>
      <c r="D49" s="307">
        <v>0</v>
      </c>
      <c r="E49" s="311"/>
      <c r="F49" s="290"/>
      <c r="G49" s="312"/>
      <c r="H49" s="312"/>
      <c r="I49" s="313">
        <v>3873940.34</v>
      </c>
      <c r="J49" s="313">
        <v>129663.51</v>
      </c>
      <c r="K49" s="264"/>
      <c r="L49" s="264"/>
    </row>
    <row r="50" spans="2:12" s="259" customFormat="1" ht="15.75">
      <c r="B50" s="279" t="s">
        <v>300</v>
      </c>
      <c r="C50" s="279"/>
      <c r="D50" s="307">
        <v>0</v>
      </c>
      <c r="E50" s="314">
        <f>E52-E51</f>
        <v>-719595.58</v>
      </c>
      <c r="F50" s="290"/>
      <c r="G50" s="313">
        <v>21.28</v>
      </c>
      <c r="H50" s="312"/>
      <c r="I50" s="313">
        <v>416454.31</v>
      </c>
      <c r="J50" s="313">
        <v>75947.899999999994</v>
      </c>
      <c r="K50" s="264"/>
      <c r="L50" s="264"/>
    </row>
    <row r="51" spans="2:12" s="259" customFormat="1" ht="15.75">
      <c r="B51" s="279" t="s">
        <v>301</v>
      </c>
      <c r="C51" s="279"/>
      <c r="D51" s="307">
        <v>0</v>
      </c>
      <c r="E51" s="314">
        <v>719595.58</v>
      </c>
      <c r="F51" s="291"/>
      <c r="G51" s="290"/>
      <c r="H51" s="312"/>
      <c r="I51" s="313">
        <v>21.28</v>
      </c>
      <c r="J51" s="313">
        <f>SUM(J46:J50)</f>
        <v>3186108.1399999997</v>
      </c>
      <c r="K51" s="264"/>
      <c r="L51" s="264"/>
    </row>
    <row r="52" spans="2:12" s="259" customFormat="1" ht="15.75">
      <c r="B52" s="279" t="s">
        <v>302</v>
      </c>
      <c r="C52" s="279"/>
      <c r="D52" s="307">
        <v>0</v>
      </c>
      <c r="E52" s="315"/>
      <c r="F52" s="316">
        <v>25266440.670000002</v>
      </c>
      <c r="G52" s="316">
        <v>14951076.42</v>
      </c>
      <c r="H52" s="312"/>
      <c r="I52" s="312"/>
      <c r="J52" s="312"/>
      <c r="K52" s="264"/>
      <c r="L52" s="264"/>
    </row>
    <row r="53" spans="2:12" s="259" customFormat="1" ht="15.75">
      <c r="B53" s="317" t="s">
        <v>303</v>
      </c>
      <c r="C53" s="318"/>
      <c r="D53" s="307">
        <v>0</v>
      </c>
      <c r="E53" s="315"/>
      <c r="F53" s="316">
        <v>14361038.76</v>
      </c>
      <c r="G53" s="290">
        <f>G52+G50</f>
        <v>14951097.699999999</v>
      </c>
      <c r="H53" s="312"/>
      <c r="I53" s="312"/>
      <c r="J53" s="312"/>
      <c r="K53" s="264"/>
      <c r="L53" s="264"/>
    </row>
    <row r="54" spans="2:12" s="259" customFormat="1" ht="15">
      <c r="B54" s="34"/>
      <c r="C54" s="34"/>
      <c r="D54" s="319"/>
      <c r="E54" s="320">
        <v>719595.58</v>
      </c>
      <c r="F54" s="275">
        <f>F53-F58</f>
        <v>2983559481.0000005</v>
      </c>
      <c r="G54" s="263"/>
      <c r="H54" s="264"/>
      <c r="I54" s="264"/>
      <c r="J54" s="264"/>
      <c r="K54" s="264"/>
      <c r="L54" s="264"/>
    </row>
    <row r="55" spans="2:12" s="259" customFormat="1" ht="20.25">
      <c r="B55" s="300" t="s">
        <v>304</v>
      </c>
      <c r="C55" s="300"/>
      <c r="D55" s="301"/>
      <c r="E55" s="366">
        <f>SUM(D55:D62)</f>
        <v>1.7</v>
      </c>
      <c r="F55" s="263"/>
      <c r="G55" s="263">
        <v>15080634.34</v>
      </c>
      <c r="H55" s="264"/>
      <c r="I55" s="264"/>
      <c r="J55" s="264"/>
      <c r="K55" s="319">
        <f>F36-K56</f>
        <v>-23590091.859999999</v>
      </c>
      <c r="L55" s="264"/>
    </row>
    <row r="56" spans="2:12" s="259" customFormat="1" ht="15.75">
      <c r="B56" s="279" t="s">
        <v>229</v>
      </c>
      <c r="C56" s="279"/>
      <c r="D56" s="321">
        <v>0</v>
      </c>
      <c r="E56" s="322"/>
      <c r="F56" s="263"/>
      <c r="G56" s="263"/>
      <c r="H56" s="264"/>
      <c r="I56" s="319">
        <v>4775364.5500000007</v>
      </c>
      <c r="J56" s="319">
        <v>28365456.409999996</v>
      </c>
      <c r="K56" s="319">
        <v>23590091.859999999</v>
      </c>
      <c r="L56" s="264"/>
    </row>
    <row r="57" spans="2:12" s="259" customFormat="1" ht="15.75">
      <c r="B57" s="279" t="s">
        <v>238</v>
      </c>
      <c r="C57" s="279"/>
      <c r="D57" s="323">
        <v>0</v>
      </c>
      <c r="E57" s="322"/>
      <c r="F57" s="263"/>
      <c r="G57" s="263"/>
      <c r="H57" s="264"/>
      <c r="I57" s="264"/>
      <c r="J57" s="264"/>
      <c r="K57" s="264"/>
      <c r="L57" s="264"/>
    </row>
    <row r="58" spans="2:12" s="259" customFormat="1" ht="15.75">
      <c r="B58" s="279" t="s">
        <v>241</v>
      </c>
      <c r="C58" s="279"/>
      <c r="D58" s="323">
        <v>0</v>
      </c>
      <c r="E58" s="322"/>
      <c r="F58" s="275">
        <f>F36-F64</f>
        <v>-2969198442.2400002</v>
      </c>
      <c r="G58" s="263"/>
      <c r="H58" s="264"/>
      <c r="I58" s="264"/>
      <c r="J58" s="264"/>
      <c r="K58" s="264"/>
      <c r="L58" s="264"/>
    </row>
    <row r="59" spans="2:12" s="259" customFormat="1" ht="15.75">
      <c r="B59" s="279" t="s">
        <v>247</v>
      </c>
      <c r="C59" s="279"/>
      <c r="D59" s="323">
        <v>0</v>
      </c>
      <c r="E59" s="324"/>
      <c r="F59" s="263"/>
      <c r="G59" s="263"/>
      <c r="H59" s="264"/>
      <c r="I59" s="264"/>
      <c r="J59" s="264"/>
      <c r="K59" s="264"/>
      <c r="L59" s="264"/>
    </row>
    <row r="60" spans="2:12" s="259" customFormat="1" ht="15.75">
      <c r="B60" s="279" t="s">
        <v>248</v>
      </c>
      <c r="C60" s="279"/>
      <c r="D60" s="323">
        <v>0</v>
      </c>
      <c r="E60" s="303"/>
      <c r="F60" s="263"/>
      <c r="G60" s="263"/>
      <c r="H60" s="264"/>
      <c r="I60" s="264"/>
      <c r="J60" s="264"/>
      <c r="K60" s="264"/>
      <c r="L60" s="264"/>
    </row>
    <row r="61" spans="2:12" s="259" customFormat="1" ht="15.75">
      <c r="B61" s="279" t="s">
        <v>305</v>
      </c>
      <c r="C61" s="279"/>
      <c r="D61" s="325">
        <v>1.7</v>
      </c>
      <c r="E61" s="322"/>
      <c r="F61" s="263"/>
      <c r="G61" s="263"/>
      <c r="H61" s="264"/>
      <c r="I61" s="264"/>
      <c r="J61" s="264"/>
      <c r="K61" s="264"/>
      <c r="L61" s="264"/>
    </row>
    <row r="62" spans="2:12" s="259" customFormat="1" ht="15.75">
      <c r="B62" s="317" t="s">
        <v>306</v>
      </c>
      <c r="C62" s="318"/>
      <c r="D62" s="321">
        <v>0</v>
      </c>
      <c r="E62" s="322"/>
      <c r="F62" s="275"/>
      <c r="G62" s="275"/>
      <c r="H62" s="264"/>
      <c r="I62" s="264"/>
      <c r="J62" s="264"/>
      <c r="K62" s="264"/>
      <c r="L62" s="264"/>
    </row>
    <row r="63" spans="2:12" s="259" customFormat="1" ht="15">
      <c r="B63" s="34"/>
      <c r="C63" s="34"/>
      <c r="E63" s="299"/>
      <c r="F63" s="275"/>
      <c r="G63" s="275" t="s">
        <v>307</v>
      </c>
      <c r="H63" s="264"/>
      <c r="I63" s="264"/>
      <c r="J63" s="264"/>
      <c r="K63" s="264"/>
      <c r="L63" s="264"/>
    </row>
    <row r="64" spans="2:12" s="259" customFormat="1" ht="20.25">
      <c r="B64" s="294" t="s">
        <v>308</v>
      </c>
      <c r="D64" s="326"/>
      <c r="E64" s="366">
        <f>E34-E36+E55</f>
        <v>1.7</v>
      </c>
      <c r="F64" s="291">
        <v>2969198442.2400002</v>
      </c>
      <c r="G64" s="275">
        <f>E64-F64</f>
        <v>-2969198440.5400004</v>
      </c>
      <c r="H64" s="264"/>
      <c r="I64" s="319">
        <v>7981346.1900000004</v>
      </c>
      <c r="J64" s="264"/>
      <c r="K64" s="264"/>
      <c r="L64" s="264"/>
    </row>
    <row r="65" spans="1:12" s="250" customFormat="1">
      <c r="E65" s="327"/>
      <c r="F65" s="328"/>
      <c r="G65" s="329"/>
      <c r="H65" s="258"/>
      <c r="I65" s="330">
        <v>5659717.5199999996</v>
      </c>
      <c r="J65" s="258"/>
      <c r="K65" s="258"/>
      <c r="L65" s="258"/>
    </row>
    <row r="66" spans="1:12" s="250" customFormat="1">
      <c r="C66" s="331">
        <v>14361038.76</v>
      </c>
      <c r="D66" s="332"/>
      <c r="E66" s="330">
        <v>805712733.11000001</v>
      </c>
      <c r="F66" s="329">
        <v>357356.72</v>
      </c>
      <c r="G66" s="329">
        <v>25261537.25</v>
      </c>
      <c r="H66" s="258"/>
      <c r="I66" s="330">
        <v>2415699.7999999998</v>
      </c>
      <c r="J66" s="258"/>
      <c r="K66" s="258"/>
      <c r="L66" s="258"/>
    </row>
    <row r="67" spans="1:12" s="250" customFormat="1">
      <c r="E67" s="258">
        <v>234149.67</v>
      </c>
      <c r="F67" s="329">
        <v>362238.86</v>
      </c>
      <c r="G67" s="329"/>
      <c r="H67" s="258"/>
      <c r="I67" s="330">
        <v>20000</v>
      </c>
      <c r="J67" s="258"/>
      <c r="K67" s="258"/>
      <c r="L67" s="258"/>
    </row>
    <row r="68" spans="1:12" s="250" customFormat="1">
      <c r="E68" s="258">
        <v>6763588</v>
      </c>
      <c r="F68" s="329">
        <f>+F66-F67</f>
        <v>-4882.140000000014</v>
      </c>
      <c r="G68" s="257"/>
      <c r="H68" s="258"/>
      <c r="I68" s="330">
        <v>4899261.2300000004</v>
      </c>
      <c r="J68" s="258"/>
      <c r="K68" s="258"/>
    </row>
    <row r="69" spans="1:12" s="250" customFormat="1">
      <c r="E69" s="330">
        <f>E66-E67-E68</f>
        <v>798714995.44000006</v>
      </c>
      <c r="F69" s="257"/>
      <c r="G69" s="257"/>
      <c r="H69" s="258"/>
      <c r="I69" s="330">
        <v>3873940.34</v>
      </c>
      <c r="J69" s="258"/>
      <c r="K69" s="258"/>
    </row>
    <row r="70" spans="1:12" s="250" customFormat="1" ht="21" customHeight="1">
      <c r="A70" s="333"/>
      <c r="B70" s="334" t="s">
        <v>309</v>
      </c>
      <c r="C70" s="334"/>
      <c r="D70" s="334"/>
      <c r="E70" s="335">
        <v>18463512.109999999</v>
      </c>
      <c r="F70" s="334"/>
      <c r="G70" s="336"/>
      <c r="H70" s="333"/>
      <c r="I70" s="337">
        <v>416454.31</v>
      </c>
      <c r="J70" s="333"/>
      <c r="K70" s="333"/>
      <c r="L70" s="333"/>
    </row>
    <row r="71" spans="1:12" s="250" customFormat="1">
      <c r="B71" s="338"/>
      <c r="C71" s="338"/>
      <c r="D71" s="338"/>
      <c r="E71" s="335">
        <f>E69-E70</f>
        <v>780251483.33000004</v>
      </c>
      <c r="F71" s="338"/>
      <c r="G71" s="252"/>
      <c r="I71" s="330">
        <f>SUM(I64:I70)</f>
        <v>25266419.390000001</v>
      </c>
    </row>
    <row r="72" spans="1:12" s="250" customFormat="1">
      <c r="B72" s="338"/>
      <c r="C72" s="338"/>
      <c r="D72" s="338"/>
      <c r="E72" s="338"/>
      <c r="F72" s="338"/>
      <c r="G72" s="252"/>
    </row>
    <row r="73" spans="1:12" s="250" customFormat="1">
      <c r="B73" s="339" t="s">
        <v>310</v>
      </c>
      <c r="C73" s="340" t="s">
        <v>41</v>
      </c>
      <c r="D73" s="341" t="s">
        <v>42</v>
      </c>
      <c r="E73" s="341" t="s">
        <v>43</v>
      </c>
      <c r="F73" s="252"/>
      <c r="G73" s="252"/>
    </row>
    <row r="74" spans="1:12" s="250" customFormat="1" ht="21" customHeight="1">
      <c r="B74" s="342" t="s">
        <v>311</v>
      </c>
      <c r="C74" s="343"/>
      <c r="D74" s="343"/>
      <c r="E74" s="343"/>
      <c r="F74" s="252"/>
      <c r="G74" s="252"/>
    </row>
    <row r="75" spans="1:12" s="250" customFormat="1">
      <c r="B75" s="344"/>
      <c r="C75" s="345"/>
      <c r="D75" s="345"/>
      <c r="E75" s="345"/>
      <c r="F75" s="252"/>
      <c r="G75" s="252"/>
    </row>
    <row r="76" spans="1:12" s="250" customFormat="1">
      <c r="B76" s="346"/>
      <c r="C76" s="347"/>
      <c r="D76" s="347"/>
      <c r="E76" s="347"/>
      <c r="F76" s="252"/>
      <c r="G76" s="252"/>
    </row>
    <row r="77" spans="1:12" s="250" customFormat="1">
      <c r="C77" s="348">
        <f t="shared" ref="C77:E77" si="0">SUM(C75:C76)</f>
        <v>0</v>
      </c>
      <c r="D77" s="348">
        <f t="shared" si="0"/>
        <v>0</v>
      </c>
      <c r="E77" s="348">
        <f t="shared" si="0"/>
        <v>0</v>
      </c>
      <c r="F77" s="252"/>
      <c r="G77" s="252"/>
    </row>
    <row r="78" spans="1:12" s="250" customFormat="1">
      <c r="F78" s="252"/>
      <c r="G78" s="252"/>
    </row>
    <row r="79" spans="1:12" s="250" customFormat="1">
      <c r="F79" s="252"/>
      <c r="G79" s="252"/>
    </row>
    <row r="80" spans="1:12" s="250" customFormat="1">
      <c r="B80" s="349" t="s">
        <v>312</v>
      </c>
      <c r="F80" s="252"/>
      <c r="G80" s="252"/>
    </row>
    <row r="81" spans="1:12" s="250" customFormat="1">
      <c r="F81" s="252"/>
      <c r="G81" s="252"/>
    </row>
    <row r="82" spans="1:12" s="250" customFormat="1">
      <c r="B82" s="252"/>
      <c r="C82" s="252"/>
      <c r="D82" s="252"/>
      <c r="E82" s="252"/>
      <c r="G82" s="252"/>
    </row>
    <row r="83" spans="1:12" s="250" customFormat="1">
      <c r="B83" s="252"/>
      <c r="C83" s="252"/>
      <c r="D83" s="252"/>
      <c r="E83" s="252"/>
      <c r="G83" s="252"/>
    </row>
    <row r="84" spans="1:12" s="250" customFormat="1">
      <c r="B84" s="350"/>
      <c r="C84" s="350"/>
      <c r="D84" s="350"/>
      <c r="E84" s="350"/>
      <c r="F84" s="350"/>
      <c r="G84" s="350"/>
    </row>
    <row r="85" spans="1:12" s="250" customFormat="1">
      <c r="B85" s="351"/>
      <c r="C85" s="350"/>
      <c r="D85" s="364"/>
      <c r="E85" s="364"/>
      <c r="F85" s="252"/>
      <c r="G85" s="352"/>
    </row>
    <row r="86" spans="1:12" s="250" customFormat="1">
      <c r="B86" s="351"/>
      <c r="C86" s="350"/>
      <c r="D86" s="364"/>
      <c r="E86" s="364"/>
      <c r="F86" s="353"/>
      <c r="G86" s="353"/>
    </row>
    <row r="87" spans="1:12" s="250" customFormat="1">
      <c r="B87" s="350"/>
      <c r="C87" s="350"/>
      <c r="D87" s="350"/>
      <c r="E87" s="350"/>
      <c r="F87" s="256"/>
      <c r="G87" s="256"/>
    </row>
    <row r="88" spans="1:12" s="250" customFormat="1">
      <c r="B88" s="350"/>
      <c r="C88" s="350"/>
      <c r="D88" s="350"/>
      <c r="E88" s="350"/>
      <c r="F88" s="256"/>
      <c r="G88" s="256"/>
    </row>
    <row r="89" spans="1:12" s="250" customFormat="1">
      <c r="B89" s="350"/>
      <c r="C89" s="350"/>
      <c r="D89" s="350"/>
      <c r="E89" s="350"/>
      <c r="F89" s="256"/>
      <c r="G89" s="256"/>
    </row>
    <row r="90" spans="1:12" s="250" customFormat="1" ht="12.75" customHeight="1"/>
    <row r="91" spans="1:12" s="250" customFormat="1" ht="15" hidden="1">
      <c r="A91" s="354"/>
      <c r="B91" s="355"/>
      <c r="C91" s="355"/>
      <c r="D91" s="355"/>
      <c r="E91" s="355"/>
      <c r="F91" s="355"/>
      <c r="G91" s="355"/>
      <c r="H91" s="355"/>
      <c r="I91" s="355"/>
      <c r="J91" s="355"/>
      <c r="K91" s="355"/>
      <c r="L91" s="355"/>
    </row>
    <row r="92" spans="1:12" s="250" customFormat="1" hidden="1"/>
    <row r="93" spans="1:12" s="250" customFormat="1" ht="12.75" hidden="1" customHeight="1"/>
    <row r="94" spans="1:12" s="250" customFormat="1" hidden="1"/>
    <row r="95" spans="1:12" s="250" customFormat="1" hidden="1"/>
    <row r="96" spans="1:12" s="250" customFormat="1" hidden="1"/>
    <row r="97" s="250" customFormat="1" hidden="1"/>
    <row r="98" s="250" customFormat="1" hidden="1"/>
    <row r="99" s="250" customFormat="1" hidden="1"/>
    <row r="100" s="250" customFormat="1" hidden="1"/>
    <row r="101" s="250" customFormat="1" hidden="1"/>
    <row r="102" s="250" customFormat="1" hidden="1"/>
    <row r="103" s="250" customFormat="1" hidden="1"/>
    <row r="104" s="250" customFormat="1" hidden="1"/>
    <row r="105" s="250" customFormat="1" hidden="1"/>
    <row r="106" s="250" customFormat="1" hidden="1"/>
    <row r="107" s="250" customFormat="1" hidden="1"/>
    <row r="108" s="250" customFormat="1" hidden="1"/>
    <row r="109" s="250" customFormat="1" hidden="1"/>
    <row r="110" s="250" customFormat="1" hidden="1"/>
    <row r="111" s="250" customFormat="1" hidden="1"/>
    <row r="112" s="250" customFormat="1" hidden="1"/>
    <row r="113" s="250" customFormat="1" hidden="1"/>
    <row r="114" s="250" customFormat="1" hidden="1"/>
    <row r="115" s="250" customFormat="1" hidden="1"/>
    <row r="116" s="250" customFormat="1" hidden="1"/>
    <row r="117" s="250" customFormat="1" hidden="1"/>
    <row r="118" s="250" customFormat="1" hidden="1"/>
    <row r="119" s="250" customFormat="1" hidden="1"/>
    <row r="120" s="250" customFormat="1" hidden="1"/>
    <row r="121" s="250" customFormat="1" hidden="1"/>
    <row r="122" s="250" customFormat="1" hidden="1"/>
    <row r="123" s="250" customFormat="1" hidden="1"/>
    <row r="124" s="250" customFormat="1" hidden="1"/>
    <row r="125" s="250" customFormat="1" ht="12.75" hidden="1" customHeight="1"/>
    <row r="126" s="250" customFormat="1" ht="12.75" hidden="1" customHeight="1"/>
    <row r="127" s="250" customFormat="1" ht="12.75" hidden="1" customHeight="1"/>
    <row r="128" s="250" customFormat="1" ht="12.75" hidden="1" customHeight="1"/>
    <row r="129" s="250" customFormat="1" ht="12.75" hidden="1" customHeight="1"/>
    <row r="130" s="250" customFormat="1" ht="12.75" hidden="1" customHeight="1"/>
    <row r="131" s="250" customFormat="1" ht="12.75" hidden="1" customHeight="1"/>
    <row r="132" s="250" customFormat="1" ht="12.75" hidden="1" customHeight="1"/>
    <row r="133" s="250" customFormat="1" ht="12.75" hidden="1" customHeight="1"/>
    <row r="134" s="250" customFormat="1" ht="12.75" hidden="1" customHeight="1"/>
    <row r="135" s="250" customFormat="1" ht="12.75" hidden="1" customHeight="1"/>
    <row r="136" s="250" customFormat="1" ht="12.75" hidden="1" customHeight="1"/>
    <row r="137" s="250" customFormat="1" ht="12.75" hidden="1" customHeight="1"/>
    <row r="138" s="250" customFormat="1" ht="12.75" hidden="1" customHeight="1"/>
    <row r="139" s="250" customFormat="1" ht="12.75" hidden="1" customHeight="1"/>
    <row r="140" s="250" customFormat="1" ht="12.75" hidden="1" customHeight="1"/>
    <row r="141" s="250" customFormat="1" ht="12.75" hidden="1" customHeight="1"/>
    <row r="142" s="250" customFormat="1" ht="12.75" hidden="1" customHeight="1"/>
    <row r="143" s="250" customFormat="1" ht="12.75" hidden="1" customHeight="1"/>
    <row r="144" s="250" customFormat="1" ht="12.75" hidden="1" customHeight="1"/>
    <row r="145" s="250" customFormat="1" ht="12.75" hidden="1" customHeight="1"/>
    <row r="146" s="250" customFormat="1" ht="12.75" hidden="1" customHeight="1"/>
    <row r="147" s="250" customFormat="1" ht="12.75" hidden="1" customHeight="1"/>
    <row r="148" s="250" customFormat="1" ht="12.75" hidden="1" customHeight="1"/>
    <row r="149" s="250" customFormat="1" ht="12.75" hidden="1" customHeight="1"/>
    <row r="150" s="250" customFormat="1" ht="12.75" hidden="1" customHeight="1"/>
    <row r="151" s="250" customFormat="1" ht="12.75" hidden="1" customHeight="1"/>
    <row r="152" s="250" customFormat="1" ht="12.75" hidden="1" customHeight="1"/>
    <row r="153" s="250" customFormat="1" ht="12.75" hidden="1" customHeight="1"/>
    <row r="154" s="250" customFormat="1" ht="12.75" hidden="1" customHeight="1"/>
    <row r="155" s="250" customFormat="1" ht="12.75" hidden="1" customHeight="1"/>
    <row r="156" s="250" customFormat="1" ht="12.75" hidden="1" customHeight="1"/>
    <row r="157" s="250" customFormat="1" ht="12.75" hidden="1" customHeight="1"/>
    <row r="158" s="250" customFormat="1" ht="12.75" hidden="1" customHeight="1"/>
    <row r="159" s="250" customFormat="1" ht="12.75" hidden="1" customHeight="1"/>
    <row r="160" s="250" customFormat="1" ht="12.75" hidden="1" customHeight="1"/>
    <row r="161" s="250" customFormat="1" ht="12.75" hidden="1" customHeight="1"/>
    <row r="162" s="250" customFormat="1" ht="12.75" hidden="1" customHeight="1"/>
    <row r="163" s="250" customFormat="1" ht="12.75" hidden="1" customHeight="1"/>
    <row r="164" s="250" customFormat="1" ht="12.75" hidden="1" customHeight="1"/>
    <row r="165" s="250" customFormat="1" ht="12.75" hidden="1" customHeight="1"/>
    <row r="166" s="250" customFormat="1" ht="12.75" hidden="1" customHeight="1"/>
    <row r="167" s="250" customFormat="1" ht="12.75" hidden="1" customHeight="1"/>
    <row r="168" s="250" customFormat="1" ht="12.75" hidden="1" customHeight="1"/>
    <row r="169" s="250" customFormat="1" ht="12.75" hidden="1" customHeight="1"/>
    <row r="170" s="250" customFormat="1" ht="12.75" hidden="1" customHeight="1"/>
    <row r="171" s="250" customFormat="1" ht="12.75" hidden="1" customHeight="1"/>
    <row r="172" s="250" customFormat="1" ht="12.75" hidden="1" customHeight="1"/>
    <row r="173" s="250" customFormat="1" ht="12.75" hidden="1" customHeight="1"/>
    <row r="174" s="250" customFormat="1" ht="12.75" hidden="1" customHeight="1"/>
    <row r="175" s="250" customFormat="1" ht="12.75" hidden="1" customHeight="1"/>
    <row r="176" s="250" customFormat="1" ht="12.75" hidden="1" customHeight="1"/>
    <row r="177" s="250" customFormat="1" ht="12.75" hidden="1" customHeight="1"/>
    <row r="178" s="250" customFormat="1" ht="12.75" hidden="1" customHeight="1"/>
    <row r="179" s="250" customFormat="1" ht="12.75" hidden="1" customHeight="1"/>
    <row r="180" s="250" customFormat="1" ht="12.75" hidden="1" customHeight="1"/>
    <row r="181" s="250" customFormat="1" ht="12.75" hidden="1" customHeight="1"/>
    <row r="182" s="250" customFormat="1" ht="12.75" hidden="1" customHeight="1"/>
    <row r="183" s="250" customFormat="1" ht="12.75" hidden="1" customHeight="1"/>
    <row r="184" s="250" customFormat="1" ht="12.75" hidden="1" customHeight="1"/>
    <row r="185" s="250" customFormat="1" ht="12.75" hidden="1" customHeight="1"/>
    <row r="186" s="250" customFormat="1" ht="12.75" hidden="1" customHeight="1"/>
    <row r="187" s="250" customFormat="1" ht="12.75" hidden="1" customHeight="1"/>
    <row r="188" s="250" customFormat="1" ht="12.75" hidden="1" customHeight="1"/>
    <row r="189" s="250" customFormat="1" ht="12.75" hidden="1" customHeight="1"/>
    <row r="190" s="250" customFormat="1" ht="12.75" hidden="1" customHeight="1"/>
    <row r="191" s="250" customFormat="1" ht="12.75" hidden="1" customHeight="1"/>
    <row r="192" s="250" customFormat="1" ht="12.75" hidden="1" customHeight="1"/>
    <row r="193" s="250" customFormat="1" ht="12.75" hidden="1" customHeight="1"/>
    <row r="194" s="250" customFormat="1" ht="12.75" hidden="1" customHeight="1"/>
    <row r="195" s="250" customFormat="1" ht="12.75" hidden="1" customHeight="1"/>
    <row r="196" s="250" customFormat="1" ht="12.75" hidden="1" customHeight="1"/>
    <row r="197" s="250" customFormat="1" ht="12.75" hidden="1" customHeight="1"/>
    <row r="198" s="250" customFormat="1" ht="12.75" hidden="1" customHeight="1"/>
    <row r="199" s="250" customFormat="1" ht="12.75" hidden="1" customHeight="1"/>
    <row r="200" s="250" customFormat="1" ht="12.75" hidden="1" customHeight="1"/>
    <row r="201" s="250" customFormat="1" ht="12.75" hidden="1" customHeight="1"/>
    <row r="202" s="250" customFormat="1" ht="12.75" hidden="1" customHeight="1"/>
    <row r="203" s="250" customFormat="1" ht="12.75" hidden="1" customHeight="1"/>
    <row r="204" s="250" customFormat="1" ht="12.75" hidden="1" customHeight="1"/>
    <row r="205" s="250" customFormat="1" ht="12.75" hidden="1" customHeight="1"/>
    <row r="206" s="250" customFormat="1" ht="12.75" hidden="1" customHeight="1"/>
    <row r="207" s="250" customFormat="1" ht="12.75" hidden="1" customHeight="1"/>
    <row r="208" s="250" customFormat="1" ht="12.75" hidden="1" customHeight="1"/>
    <row r="209" s="250" customFormat="1" ht="12.75" hidden="1" customHeight="1"/>
    <row r="210" s="250" customFormat="1" ht="12.75" hidden="1" customHeight="1"/>
    <row r="211" s="250" customFormat="1" ht="12.75" hidden="1" customHeight="1"/>
    <row r="212" s="250" customFormat="1" ht="12.75" hidden="1" customHeight="1"/>
    <row r="213" s="250" customFormat="1" ht="12.75" hidden="1" customHeight="1"/>
    <row r="214" s="250" customFormat="1" ht="12.75" hidden="1" customHeight="1"/>
    <row r="215" s="250" customFormat="1" ht="12.75" hidden="1" customHeight="1"/>
    <row r="216" s="250" customFormat="1" ht="12.75" hidden="1" customHeight="1"/>
    <row r="217" s="250" customFormat="1" ht="12.75" hidden="1" customHeight="1"/>
    <row r="218" s="250" customFormat="1" ht="12.75" hidden="1" customHeight="1"/>
    <row r="219" s="250" customFormat="1" ht="12.75" hidden="1" customHeight="1"/>
    <row r="220" s="250" customFormat="1" ht="12.75" hidden="1" customHeight="1"/>
    <row r="221" s="250" customFormat="1" ht="12.75" hidden="1" customHeight="1"/>
    <row r="222" s="250" customFormat="1" ht="12.75" hidden="1" customHeight="1"/>
    <row r="223" s="250" customFormat="1" ht="12.75" hidden="1" customHeight="1"/>
    <row r="224" s="250" customFormat="1" ht="12.75" hidden="1" customHeight="1"/>
    <row r="225" s="250" customFormat="1" ht="12.75" hidden="1" customHeight="1"/>
    <row r="226" s="250" customFormat="1" ht="12.75" hidden="1" customHeight="1"/>
    <row r="227" s="250" customFormat="1" ht="12.75" hidden="1" customHeight="1"/>
    <row r="228" s="250" customFormat="1" ht="12.75" hidden="1" customHeight="1"/>
    <row r="229" s="250" customFormat="1" ht="12.75" hidden="1" customHeight="1"/>
    <row r="230" s="250" customFormat="1" ht="12.75" hidden="1" customHeight="1"/>
    <row r="231" s="250" customFormat="1" ht="12.75" hidden="1" customHeight="1"/>
    <row r="232" s="250" customFormat="1" ht="12.75" hidden="1" customHeight="1"/>
    <row r="233" s="250" customFormat="1" ht="12.75" hidden="1" customHeight="1"/>
    <row r="234" s="250" customFormat="1" ht="12.75" hidden="1" customHeight="1"/>
    <row r="235" s="250" customFormat="1" ht="12.75" hidden="1" customHeight="1"/>
    <row r="236" s="250" customFormat="1" ht="12.75" hidden="1" customHeight="1"/>
    <row r="237" s="250" customFormat="1" ht="12.75" hidden="1" customHeight="1"/>
    <row r="238" s="250" customFormat="1" ht="12.75" hidden="1" customHeight="1"/>
    <row r="239" s="250" customFormat="1" ht="12.75" hidden="1" customHeight="1"/>
    <row r="240" s="250" customFormat="1" ht="12.75" hidden="1" customHeight="1"/>
    <row r="241" s="250" customFormat="1" ht="12.75" hidden="1" customHeight="1"/>
    <row r="242" s="250" customFormat="1" ht="12.75" hidden="1" customHeight="1"/>
    <row r="243" s="250" customFormat="1" ht="12.75" hidden="1" customHeight="1"/>
    <row r="244" s="250" customFormat="1" ht="12.75" hidden="1" customHeight="1"/>
    <row r="245" s="250" customFormat="1" ht="12.75" hidden="1" customHeight="1"/>
    <row r="246" s="250" customFormat="1" ht="12.75" hidden="1" customHeight="1"/>
    <row r="247" s="250" customFormat="1" ht="12.75" hidden="1" customHeight="1"/>
    <row r="248" s="250" customFormat="1" ht="12.75" hidden="1" customHeight="1"/>
    <row r="249" s="250" customFormat="1" ht="12.75" hidden="1" customHeight="1"/>
    <row r="250" s="250" customFormat="1" ht="12.75" hidden="1" customHeight="1"/>
    <row r="251" s="250" customFormat="1" ht="12.75" hidden="1" customHeight="1"/>
    <row r="252" s="250" customFormat="1" ht="12.75" hidden="1" customHeight="1"/>
    <row r="253" s="250" customFormat="1" ht="12.75" hidden="1" customHeight="1"/>
    <row r="254" s="250" customFormat="1" ht="12.75" hidden="1" customHeight="1"/>
    <row r="255" s="250" customFormat="1" ht="12.75" hidden="1" customHeight="1"/>
    <row r="256" s="250" customFormat="1" ht="12.75" hidden="1" customHeight="1"/>
    <row r="257" s="250" customFormat="1" ht="12.75" hidden="1" customHeight="1"/>
    <row r="258" s="250" customFormat="1" ht="12.75" hidden="1" customHeight="1"/>
    <row r="259" s="250" customFormat="1" ht="12.75" hidden="1" customHeight="1"/>
    <row r="260" s="250" customFormat="1" ht="12.75" hidden="1" customHeight="1"/>
    <row r="261" s="250" customFormat="1" ht="12.75" hidden="1" customHeight="1"/>
    <row r="262" s="250" customFormat="1" ht="12.75" hidden="1" customHeight="1"/>
    <row r="263" s="250" customFormat="1" ht="12.75" hidden="1" customHeight="1"/>
    <row r="264" s="250" customFormat="1" ht="12.75" hidden="1" customHeight="1"/>
    <row r="265" s="250" customFormat="1" ht="12.75" hidden="1" customHeight="1"/>
    <row r="266" s="250" customFormat="1" ht="12.75" hidden="1" customHeight="1"/>
    <row r="267" s="250" customFormat="1" ht="12.75" hidden="1" customHeight="1"/>
    <row r="268" s="250" customFormat="1" ht="12.75" hidden="1" customHeight="1"/>
    <row r="269" s="250" customFormat="1" ht="12.75" hidden="1" customHeight="1"/>
    <row r="270" s="250" customFormat="1" ht="12.75" hidden="1" customHeight="1"/>
    <row r="271" s="250" customFormat="1" ht="12.75" hidden="1" customHeight="1"/>
    <row r="272" s="250" customFormat="1" ht="12.75" hidden="1" customHeight="1"/>
    <row r="273" s="250" customFormat="1" ht="12.75" hidden="1" customHeight="1"/>
    <row r="274" s="250" customFormat="1" ht="12.75" hidden="1" customHeight="1"/>
    <row r="275" s="250" customFormat="1" ht="12.75" hidden="1" customHeight="1"/>
    <row r="276" s="250" customFormat="1" ht="12.75" hidden="1" customHeight="1"/>
    <row r="277" s="250" customFormat="1" ht="12.75" hidden="1" customHeight="1"/>
    <row r="278" s="250" customFormat="1" ht="12.75" hidden="1" customHeight="1"/>
    <row r="279" s="250" customFormat="1" ht="12.75" hidden="1" customHeight="1"/>
    <row r="280" s="250" customFormat="1" ht="12.75" hidden="1" customHeight="1"/>
    <row r="281" s="250" customFormat="1" ht="12.75" hidden="1" customHeight="1"/>
    <row r="282" s="250" customFormat="1" ht="12.75" hidden="1" customHeight="1"/>
    <row r="283" s="250" customFormat="1" ht="12.75" hidden="1" customHeight="1"/>
    <row r="284" s="250" customFormat="1" ht="12.75" hidden="1" customHeight="1"/>
    <row r="285" s="250" customFormat="1" ht="12.75" hidden="1" customHeight="1"/>
    <row r="286" s="250" customFormat="1" ht="12.75" hidden="1" customHeight="1"/>
    <row r="287" s="250" customFormat="1" ht="12.75" hidden="1" customHeight="1"/>
    <row r="288" s="250" customFormat="1" ht="12.75" hidden="1" customHeight="1"/>
    <row r="289" s="250" customFormat="1" ht="12.75" hidden="1" customHeight="1"/>
    <row r="290" s="250" customFormat="1" ht="12.75" hidden="1" customHeight="1"/>
    <row r="291" s="250" customFormat="1" ht="12.75" hidden="1" customHeight="1"/>
    <row r="292" s="250" customFormat="1" ht="12.75" hidden="1" customHeight="1"/>
    <row r="293" s="250" customFormat="1" ht="12.75" hidden="1" customHeight="1"/>
    <row r="294" s="250" customFormat="1" ht="12.75" hidden="1" customHeight="1"/>
    <row r="295" s="250" customFormat="1" ht="12.75" hidden="1" customHeight="1"/>
    <row r="296" s="250" customFormat="1" ht="12.75" hidden="1" customHeight="1"/>
    <row r="297" s="250" customFormat="1" ht="12.75" hidden="1" customHeight="1"/>
    <row r="298" s="250" customFormat="1" ht="12.75" hidden="1" customHeight="1"/>
    <row r="299" s="250" customFormat="1" ht="12.75" hidden="1" customHeight="1"/>
    <row r="300" s="250" customFormat="1" ht="12.75" hidden="1" customHeight="1"/>
    <row r="301" s="250" customFormat="1" ht="12.75" hidden="1" customHeight="1"/>
    <row r="302" s="250" customFormat="1" ht="12.75" hidden="1" customHeight="1"/>
    <row r="303" s="250" customFormat="1" ht="12.75" hidden="1" customHeight="1"/>
    <row r="304" s="250" customFormat="1" ht="12.75" hidden="1" customHeight="1"/>
    <row r="305" s="250" customFormat="1" ht="12.75" hidden="1" customHeight="1"/>
    <row r="306" s="250" customFormat="1" ht="12.75" hidden="1" customHeight="1"/>
    <row r="307" s="250" customFormat="1" ht="12.75" hidden="1" customHeight="1"/>
    <row r="308" s="250" customFormat="1" ht="12.75" hidden="1" customHeight="1"/>
    <row r="309" s="250" customFormat="1" ht="12.75" hidden="1" customHeight="1"/>
    <row r="310" s="250" customFormat="1" ht="12.75" hidden="1" customHeight="1"/>
    <row r="311" s="250" customFormat="1" ht="12.75" hidden="1" customHeight="1"/>
    <row r="312" s="250" customFormat="1" ht="12.75" hidden="1" customHeight="1"/>
    <row r="313" s="250" customFormat="1" ht="12.75" hidden="1" customHeight="1"/>
    <row r="314" s="250" customFormat="1" ht="12.75" hidden="1" customHeight="1"/>
    <row r="315" s="250" customFormat="1" ht="12.75" hidden="1" customHeight="1"/>
    <row r="316" s="250" customFormat="1" ht="12.75" hidden="1" customHeight="1"/>
    <row r="317" s="250" customFormat="1" ht="12.75" hidden="1" customHeight="1"/>
    <row r="318" s="250" customFormat="1" ht="12.75" hidden="1" customHeight="1"/>
    <row r="319" s="250" customFormat="1" ht="12.75" hidden="1" customHeight="1"/>
    <row r="320" s="250" customFormat="1" ht="12.75" hidden="1" customHeight="1"/>
    <row r="321" s="250" customFormat="1" ht="12.75" hidden="1" customHeight="1"/>
    <row r="322" s="250" customFormat="1" ht="12.75" hidden="1" customHeight="1"/>
    <row r="323" s="250" customFormat="1" ht="12.75" hidden="1" customHeight="1"/>
    <row r="324" s="250" customFormat="1" ht="12.75" hidden="1" customHeight="1"/>
    <row r="325" s="250" customFormat="1" ht="12.75" hidden="1" customHeight="1"/>
    <row r="326" s="250" customFormat="1" ht="12.75" hidden="1" customHeight="1"/>
    <row r="327" s="250" customFormat="1" ht="12.75" hidden="1" customHeight="1"/>
    <row r="328" s="250" customFormat="1" ht="12.75" hidden="1" customHeight="1"/>
    <row r="329" s="250" customFormat="1" ht="12.75" hidden="1" customHeight="1"/>
    <row r="330" s="250" customFormat="1" ht="12.75" hidden="1" customHeight="1"/>
    <row r="331" s="250" customFormat="1" ht="12.75" hidden="1" customHeight="1"/>
    <row r="332" s="250" customFormat="1" ht="12.75" hidden="1" customHeight="1"/>
    <row r="333" s="250" customFormat="1" ht="12.75" hidden="1" customHeight="1"/>
    <row r="334" s="250" customFormat="1" ht="12.75" hidden="1" customHeight="1"/>
    <row r="335" s="250" customFormat="1" ht="12.75" hidden="1" customHeight="1"/>
    <row r="336" s="250" customFormat="1" ht="12.75" hidden="1" customHeight="1"/>
    <row r="337" s="250" customFormat="1" ht="12.75" hidden="1" customHeight="1"/>
    <row r="338" s="250" customFormat="1" ht="12.75" hidden="1" customHeight="1"/>
    <row r="339" s="250" customFormat="1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  <row r="597" ht="12.75" hidden="1" customHeight="1"/>
    <row r="598" ht="12.75" hidden="1" customHeight="1"/>
    <row r="599" ht="12.75" hidden="1" customHeight="1"/>
    <row r="600" ht="12.75" hidden="1" customHeight="1"/>
    <row r="601" ht="12.75" hidden="1" customHeight="1"/>
    <row r="602" ht="12.75" hidden="1" customHeight="1"/>
    <row r="603" ht="12.75" hidden="1" customHeight="1"/>
    <row r="604" ht="12.75" hidden="1" customHeight="1"/>
    <row r="605" ht="12.75" hidden="1" customHeight="1"/>
    <row r="606" ht="12.75" hidden="1" customHeight="1"/>
    <row r="607" ht="12.75" hidden="1" customHeight="1"/>
    <row r="608" ht="12.75" hidden="1" customHeight="1"/>
    <row r="609" ht="12.75" hidden="1" customHeight="1"/>
    <row r="610" ht="12.75" hidden="1" customHeight="1"/>
    <row r="611" ht="12.75" hidden="1" customHeight="1"/>
    <row r="612" ht="12.75" hidden="1" customHeight="1"/>
    <row r="613" ht="12.75" hidden="1" customHeight="1"/>
    <row r="614" ht="12.75" hidden="1" customHeight="1"/>
    <row r="615" ht="12.75" hidden="1" customHeight="1"/>
    <row r="616" ht="12.75" hidden="1" customHeight="1"/>
    <row r="617" ht="12.75" hidden="1" customHeight="1"/>
    <row r="618" ht="12.75" hidden="1" customHeight="1"/>
    <row r="619" ht="12.75" hidden="1" customHeight="1"/>
    <row r="620" ht="12.75" hidden="1" customHeight="1"/>
    <row r="621" ht="12.75" hidden="1" customHeight="1"/>
    <row r="622" ht="12.75" hidden="1" customHeight="1"/>
    <row r="623" ht="12.75" hidden="1" customHeight="1"/>
    <row r="624" ht="12.75" hidden="1" customHeight="1"/>
    <row r="625" ht="12.75" hidden="1" customHeight="1"/>
    <row r="626" ht="12.75" hidden="1" customHeight="1"/>
    <row r="627" ht="12.75" hidden="1" customHeight="1"/>
    <row r="628" ht="12.75" hidden="1" customHeight="1"/>
    <row r="629" ht="12.75" hidden="1" customHeight="1"/>
    <row r="630" ht="12.75" hidden="1" customHeight="1"/>
    <row r="631" ht="12.75" hidden="1" customHeight="1"/>
    <row r="632" ht="12.75" hidden="1" customHeight="1"/>
    <row r="633" ht="12.75" hidden="1" customHeight="1"/>
    <row r="634" ht="12.75" hidden="1" customHeight="1"/>
    <row r="635" ht="12.75" hidden="1" customHeight="1"/>
    <row r="636" ht="12.75" hidden="1" customHeight="1"/>
    <row r="637" ht="12.75" hidden="1" customHeight="1"/>
    <row r="638" ht="12.75" hidden="1" customHeight="1"/>
    <row r="639" ht="12.75" hidden="1" customHeight="1"/>
    <row r="640" ht="12.75" hidden="1" customHeight="1"/>
    <row r="641" ht="12.75" hidden="1" customHeight="1"/>
    <row r="642" ht="12.75" hidden="1" customHeight="1"/>
    <row r="643" ht="12.75" hidden="1" customHeight="1"/>
    <row r="644" ht="12.75" hidden="1" customHeight="1"/>
    <row r="645" ht="12.75" hidden="1" customHeight="1"/>
    <row r="646" ht="12.75" hidden="1" customHeight="1"/>
    <row r="647" ht="12.75" hidden="1" customHeight="1"/>
    <row r="648" ht="12.75" hidden="1" customHeight="1"/>
    <row r="649" ht="12.75" hidden="1" customHeight="1"/>
    <row r="650" ht="12.75" hidden="1" customHeight="1"/>
    <row r="651" ht="12.75" hidden="1" customHeight="1"/>
    <row r="652" ht="12.75" hidden="1" customHeight="1"/>
    <row r="653" ht="12.75" hidden="1" customHeight="1"/>
    <row r="654" ht="12.75" hidden="1" customHeight="1"/>
    <row r="655" ht="12.75" hidden="1" customHeight="1"/>
    <row r="656" ht="12.75" hidden="1" customHeight="1"/>
    <row r="657" ht="12.75" hidden="1" customHeight="1"/>
    <row r="658" ht="12.75" hidden="1" customHeight="1"/>
    <row r="659" ht="12.75" hidden="1" customHeight="1"/>
    <row r="660" ht="12.75" hidden="1" customHeight="1"/>
    <row r="661" ht="12.75" hidden="1" customHeight="1"/>
    <row r="662" ht="12.75" hidden="1" customHeight="1"/>
    <row r="663" ht="12.75" hidden="1" customHeight="1"/>
    <row r="664" ht="12.75" hidden="1" customHeight="1"/>
    <row r="665" ht="12.75" hidden="1" customHeight="1"/>
    <row r="666" ht="12.75" hidden="1" customHeight="1"/>
    <row r="667" ht="12.75" hidden="1" customHeight="1"/>
    <row r="668" ht="12.75" hidden="1" customHeight="1"/>
    <row r="669" ht="12.75" hidden="1" customHeight="1"/>
    <row r="670" ht="12.75" hidden="1" customHeight="1"/>
    <row r="671" ht="12.75" hidden="1" customHeight="1"/>
    <row r="672" ht="12.75" hidden="1" customHeight="1"/>
    <row r="673" ht="12.75" hidden="1" customHeight="1"/>
    <row r="674" ht="12.75" hidden="1" customHeight="1"/>
    <row r="675" ht="12.75" hidden="1" customHeight="1"/>
    <row r="676" ht="12.75" hidden="1" customHeight="1"/>
    <row r="677" ht="12.75" hidden="1" customHeight="1"/>
    <row r="678" ht="12.75" hidden="1" customHeight="1"/>
    <row r="679" ht="12.75" hidden="1" customHeight="1"/>
    <row r="680" ht="12.75" hidden="1" customHeight="1"/>
    <row r="681" ht="12.75" hidden="1" customHeight="1"/>
  </sheetData>
  <sheetProtection password="E2E0" sheet="1" objects="1" scenarios="1"/>
  <mergeCells count="2">
    <mergeCell ref="D85:E85"/>
    <mergeCell ref="D86:E86"/>
  </mergeCells>
  <printOptions horizontalCentered="1"/>
  <pageMargins left="0.70866141732283472" right="0.70866141732283472" top="0.51181102362204722" bottom="0.74803149606299213" header="0.31496062992125984" footer="0.31496062992125984"/>
  <pageSetup scale="29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91"/>
  <sheetViews>
    <sheetView windowProtection="1" showGridLines="0" view="pageLayout" zoomScale="60" zoomScaleNormal="80" zoomScaleSheetLayoutView="30" zoomScalePageLayoutView="60" workbookViewId="0"/>
  </sheetViews>
  <sheetFormatPr baseColWidth="10" defaultColWidth="0" defaultRowHeight="12.75" customHeight="1" zeroHeight="1"/>
  <cols>
    <col min="1" max="1" width="44.5703125" style="3" bestFit="1" customWidth="1"/>
    <col min="2" max="2" width="79.42578125" style="3" bestFit="1" customWidth="1"/>
    <col min="3" max="3" width="68.28515625" style="3" bestFit="1" customWidth="1"/>
    <col min="4" max="6" width="26.7109375" style="3" customWidth="1"/>
    <col min="7" max="7" width="18.28515625" style="3" bestFit="1" customWidth="1"/>
    <col min="8" max="8" width="16.42578125" style="3" bestFit="1" customWidth="1"/>
    <col min="9" max="9" width="15.140625" style="3" bestFit="1" customWidth="1"/>
    <col min="10" max="10" width="18.28515625" style="3" bestFit="1" customWidth="1"/>
    <col min="11" max="11" width="17.5703125" style="3" bestFit="1" customWidth="1"/>
    <col min="12" max="12" width="13.7109375" style="3" customWidth="1"/>
    <col min="13" max="23" width="0" style="3" hidden="1" customWidth="1"/>
    <col min="24" max="16384" width="11.42578125" style="3" hidden="1"/>
  </cols>
  <sheetData>
    <row r="1" spans="1:12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50.25" customHeight="1"/>
    <row r="3" spans="1:12"/>
    <row r="4" spans="1:12" ht="1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B6" s="5"/>
      <c r="C6" s="6"/>
      <c r="D6" s="7"/>
      <c r="E6" s="7"/>
      <c r="F6" s="7"/>
    </row>
    <row r="7" spans="1:12">
      <c r="B7" s="8"/>
      <c r="C7" s="9"/>
      <c r="D7" s="9"/>
      <c r="E7" s="10"/>
      <c r="F7" s="11"/>
    </row>
    <row r="8" spans="1:12">
      <c r="B8" s="52" t="s">
        <v>3</v>
      </c>
      <c r="C8" s="53"/>
      <c r="D8" s="7"/>
      <c r="E8" s="7"/>
      <c r="F8" s="7"/>
    </row>
    <row r="9" spans="1:12">
      <c r="B9" s="52"/>
      <c r="C9" s="53"/>
      <c r="D9" s="7"/>
      <c r="E9" s="7"/>
      <c r="F9" s="7"/>
    </row>
    <row r="10" spans="1:12">
      <c r="B10" s="52"/>
      <c r="C10" s="53"/>
      <c r="D10" s="7"/>
      <c r="E10" s="7"/>
      <c r="F10" s="7"/>
    </row>
    <row r="11" spans="1:12">
      <c r="B11" s="52"/>
      <c r="C11" s="53"/>
      <c r="D11" s="7"/>
      <c r="E11" s="7"/>
      <c r="F11" s="7"/>
    </row>
    <row r="12" spans="1:12" ht="15.75">
      <c r="B12" s="54"/>
      <c r="C12" s="20"/>
      <c r="D12" s="21"/>
      <c r="E12" s="21"/>
      <c r="F12" s="21"/>
    </row>
    <row r="13" spans="1:12" ht="14.25" customHeight="1">
      <c r="B13" s="23" t="s">
        <v>25</v>
      </c>
      <c r="C13" s="22"/>
      <c r="D13" s="22"/>
      <c r="E13" s="22"/>
      <c r="F13" s="22"/>
    </row>
    <row r="14" spans="1:12" ht="14.25" customHeight="1">
      <c r="B14" s="55"/>
      <c r="C14" s="22"/>
      <c r="D14" s="22"/>
      <c r="E14" s="22"/>
      <c r="F14" s="22"/>
    </row>
    <row r="15" spans="1:12" ht="39" customHeight="1">
      <c r="B15" s="26" t="s">
        <v>26</v>
      </c>
      <c r="C15" s="27" t="s">
        <v>7</v>
      </c>
      <c r="D15" s="27" t="s">
        <v>27</v>
      </c>
      <c r="E15" s="22"/>
      <c r="F15" s="22"/>
    </row>
    <row r="16" spans="1:12" ht="39" customHeight="1">
      <c r="B16" s="28" t="s">
        <v>28</v>
      </c>
      <c r="C16" s="29"/>
      <c r="D16" s="29"/>
      <c r="E16" s="22"/>
      <c r="F16" s="22"/>
    </row>
    <row r="17" spans="2:7" ht="39" customHeight="1">
      <c r="B17" s="30"/>
      <c r="C17" s="31"/>
      <c r="D17" s="31"/>
      <c r="E17" s="22"/>
      <c r="F17" s="22"/>
    </row>
    <row r="18" spans="2:7" ht="39" customHeight="1">
      <c r="B18" s="30" t="s">
        <v>29</v>
      </c>
      <c r="C18" s="31"/>
      <c r="D18" s="31"/>
      <c r="E18" s="22"/>
      <c r="F18" s="22"/>
    </row>
    <row r="19" spans="2:7" ht="39" customHeight="1">
      <c r="B19" s="32"/>
      <c r="C19" s="33"/>
      <c r="D19" s="33"/>
      <c r="E19" s="22"/>
      <c r="F19" s="22"/>
    </row>
    <row r="20" spans="2:7" ht="39" customHeight="1">
      <c r="B20" s="56"/>
      <c r="C20" s="27">
        <f>SUM(C15:C19)</f>
        <v>0</v>
      </c>
      <c r="D20" s="27"/>
      <c r="E20" s="22"/>
      <c r="F20" s="22"/>
    </row>
    <row r="21" spans="2:7" ht="14.25" customHeight="1">
      <c r="B21" s="56"/>
      <c r="C21" s="57"/>
      <c r="D21" s="57"/>
      <c r="E21" s="22"/>
      <c r="F21" s="22"/>
    </row>
    <row r="22" spans="2:7" ht="9.75" customHeight="1">
      <c r="B22" s="56"/>
      <c r="C22" s="57"/>
      <c r="D22" s="57"/>
      <c r="E22" s="22"/>
      <c r="F22" s="22"/>
    </row>
    <row r="23" spans="2:7" ht="9.75" customHeight="1">
      <c r="B23" s="56"/>
      <c r="C23" s="57"/>
      <c r="D23" s="57"/>
      <c r="E23" s="22"/>
      <c r="F23" s="22"/>
    </row>
    <row r="24" spans="2:7" ht="9.75" customHeight="1">
      <c r="B24" s="56"/>
      <c r="C24" s="57"/>
      <c r="D24" s="57"/>
      <c r="E24" s="22"/>
      <c r="F24" s="22"/>
    </row>
    <row r="25" spans="2:7" ht="9.75" customHeight="1">
      <c r="B25" s="56"/>
      <c r="C25" s="57"/>
      <c r="D25" s="57"/>
      <c r="E25" s="22"/>
      <c r="F25" s="22"/>
    </row>
    <row r="26" spans="2:7" ht="14.25" customHeight="1">
      <c r="B26" s="22"/>
      <c r="C26" s="22"/>
      <c r="D26" s="22"/>
      <c r="E26" s="22"/>
      <c r="F26" s="22"/>
    </row>
    <row r="27" spans="2:7" ht="14.25" customHeight="1">
      <c r="B27" s="23" t="s">
        <v>30</v>
      </c>
      <c r="C27" s="22"/>
      <c r="D27" s="22"/>
      <c r="E27" s="22"/>
      <c r="F27" s="22"/>
    </row>
    <row r="28" spans="2:7" ht="14.25" customHeight="1">
      <c r="B28" s="55"/>
      <c r="C28" s="22"/>
      <c r="D28" s="22"/>
      <c r="E28" s="22"/>
      <c r="F28" s="22"/>
    </row>
    <row r="29" spans="2:7" ht="22.5" customHeight="1">
      <c r="B29" s="26" t="s">
        <v>31</v>
      </c>
      <c r="C29" s="27" t="s">
        <v>7</v>
      </c>
      <c r="D29" s="27" t="s">
        <v>8</v>
      </c>
      <c r="E29" s="27" t="s">
        <v>32</v>
      </c>
      <c r="F29" s="58" t="s">
        <v>33</v>
      </c>
      <c r="G29" s="59" t="s">
        <v>34</v>
      </c>
    </row>
    <row r="30" spans="2:7" ht="22.5" customHeight="1">
      <c r="B30" s="28" t="s">
        <v>35</v>
      </c>
      <c r="C30" s="57"/>
      <c r="D30" s="29"/>
      <c r="E30" s="29"/>
      <c r="F30" s="29"/>
      <c r="G30" s="60"/>
    </row>
    <row r="31" spans="2:7" ht="22.5" customHeight="1">
      <c r="B31" s="30"/>
      <c r="C31" s="57"/>
      <c r="D31" s="31"/>
      <c r="E31" s="31"/>
      <c r="F31" s="31"/>
      <c r="G31" s="60"/>
    </row>
    <row r="32" spans="2:7" ht="22.5" customHeight="1">
      <c r="B32" s="30"/>
      <c r="C32" s="57"/>
      <c r="D32" s="31"/>
      <c r="E32" s="31"/>
      <c r="F32" s="31"/>
      <c r="G32" s="60"/>
    </row>
    <row r="33" spans="2:7" ht="22.5" customHeight="1">
      <c r="B33" s="32"/>
      <c r="C33" s="61"/>
      <c r="D33" s="33"/>
      <c r="E33" s="33"/>
      <c r="F33" s="33"/>
      <c r="G33" s="62"/>
    </row>
    <row r="34" spans="2:7" ht="22.5" customHeight="1">
      <c r="B34" s="56"/>
      <c r="C34" s="27">
        <f>SUM(C29:C33)</f>
        <v>0</v>
      </c>
      <c r="D34" s="63">
        <v>0</v>
      </c>
      <c r="E34" s="64">
        <v>0</v>
      </c>
      <c r="F34" s="64">
        <v>0</v>
      </c>
      <c r="G34" s="65">
        <v>0</v>
      </c>
    </row>
    <row r="35" spans="2:7" ht="15.75">
      <c r="B35" s="56"/>
      <c r="C35" s="66"/>
      <c r="D35" s="66"/>
      <c r="E35" s="66"/>
      <c r="F35" s="66"/>
      <c r="G35" s="67"/>
    </row>
    <row r="36" spans="2:7" ht="15.75">
      <c r="B36" s="56"/>
      <c r="C36" s="66"/>
      <c r="D36" s="66"/>
      <c r="E36" s="66"/>
      <c r="F36" s="66"/>
      <c r="G36" s="67"/>
    </row>
    <row r="37" spans="2:7" ht="15.75">
      <c r="B37" s="56"/>
      <c r="C37" s="66"/>
      <c r="D37" s="66"/>
      <c r="E37" s="66"/>
      <c r="F37" s="66"/>
      <c r="G37" s="67"/>
    </row>
    <row r="38" spans="2:7" ht="15.75">
      <c r="B38" s="56"/>
      <c r="C38" s="66"/>
      <c r="D38" s="66"/>
      <c r="E38" s="66"/>
      <c r="F38" s="66"/>
      <c r="G38" s="67"/>
    </row>
    <row r="39" spans="2:7" ht="15.75">
      <c r="B39" s="56"/>
      <c r="C39" s="66"/>
      <c r="D39" s="66"/>
      <c r="E39" s="66"/>
      <c r="F39" s="66"/>
      <c r="G39" s="67"/>
    </row>
    <row r="40" spans="2:7" ht="15.75">
      <c r="B40" s="56"/>
      <c r="C40" s="66"/>
      <c r="D40" s="66"/>
      <c r="E40" s="66"/>
      <c r="F40" s="66"/>
      <c r="G40" s="67"/>
    </row>
    <row r="41" spans="2:7" ht="30" customHeight="1">
      <c r="B41" s="68" t="s">
        <v>36</v>
      </c>
      <c r="C41" s="59" t="s">
        <v>7</v>
      </c>
      <c r="D41" s="59" t="s">
        <v>8</v>
      </c>
      <c r="E41" s="59" t="s">
        <v>37</v>
      </c>
      <c r="F41" s="67"/>
      <c r="G41" s="67"/>
    </row>
    <row r="42" spans="2:7" ht="30" customHeight="1">
      <c r="B42" s="69" t="s">
        <v>38</v>
      </c>
      <c r="C42" s="60"/>
      <c r="D42" s="70"/>
      <c r="E42" s="70"/>
      <c r="F42" s="67"/>
      <c r="G42" s="67"/>
    </row>
    <row r="43" spans="2:7" ht="30" customHeight="1">
      <c r="B43" s="71"/>
      <c r="C43" s="60"/>
      <c r="D43" s="70"/>
      <c r="E43" s="70"/>
      <c r="F43" s="67"/>
      <c r="G43" s="67"/>
    </row>
    <row r="44" spans="2:7" ht="30" customHeight="1">
      <c r="B44" s="72"/>
      <c r="C44" s="59">
        <f>SUM(C42:C43)</f>
        <v>0</v>
      </c>
      <c r="D44" s="356"/>
      <c r="E44" s="357"/>
      <c r="F44" s="67"/>
      <c r="G44" s="67"/>
    </row>
    <row r="45" spans="2:7">
      <c r="B45" s="72"/>
      <c r="C45" s="67"/>
      <c r="D45" s="67"/>
      <c r="E45" s="67"/>
      <c r="F45" s="67"/>
      <c r="G45" s="67"/>
    </row>
    <row r="46" spans="2:7">
      <c r="B46" s="72"/>
      <c r="C46" s="67"/>
      <c r="D46" s="67"/>
      <c r="E46" s="67"/>
      <c r="F46" s="67"/>
      <c r="G46" s="67"/>
    </row>
    <row r="47" spans="2:7">
      <c r="B47" s="72"/>
      <c r="C47" s="67"/>
      <c r="D47" s="67"/>
      <c r="E47" s="67"/>
      <c r="F47" s="67"/>
      <c r="G47" s="67"/>
    </row>
    <row r="48" spans="2:7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  <row r="597" ht="12.75" hidden="1" customHeight="1"/>
    <row r="598" ht="12.75" hidden="1" customHeight="1"/>
    <row r="599" ht="12.75" hidden="1" customHeight="1"/>
    <row r="600" ht="12.75" hidden="1" customHeight="1"/>
    <row r="601" ht="12.75" hidden="1" customHeight="1"/>
    <row r="602" ht="12.75" hidden="1" customHeight="1"/>
    <row r="603" ht="12.75" hidden="1" customHeight="1"/>
    <row r="604" ht="12.75" hidden="1" customHeight="1"/>
    <row r="605" ht="12.75" hidden="1" customHeight="1"/>
    <row r="606" ht="12.75" hidden="1" customHeight="1"/>
    <row r="607" ht="12.75" hidden="1" customHeight="1"/>
    <row r="608" ht="12.75" hidden="1" customHeight="1"/>
    <row r="609" ht="12.75" hidden="1" customHeight="1"/>
    <row r="610" ht="12.75" hidden="1" customHeight="1"/>
    <row r="611" ht="12.75" hidden="1" customHeight="1"/>
    <row r="612" ht="12.75" hidden="1" customHeight="1"/>
    <row r="613" ht="12.75" hidden="1" customHeight="1"/>
    <row r="614" ht="12.75" hidden="1" customHeight="1"/>
    <row r="615" ht="12.75" hidden="1" customHeight="1"/>
    <row r="616" ht="12.75" hidden="1" customHeight="1"/>
    <row r="617" ht="12.75" hidden="1" customHeight="1"/>
    <row r="618" ht="12.75" hidden="1" customHeight="1"/>
    <row r="619" ht="12.75" hidden="1" customHeight="1"/>
    <row r="620" ht="12.75" hidden="1" customHeight="1"/>
    <row r="621" ht="12.75" hidden="1" customHeight="1"/>
    <row r="622" ht="12.75" hidden="1" customHeight="1"/>
    <row r="623" ht="12.75" hidden="1" customHeight="1"/>
    <row r="624" ht="12.75" hidden="1" customHeight="1"/>
    <row r="625" ht="12.75" hidden="1" customHeight="1"/>
    <row r="626" ht="12.75" hidden="1" customHeight="1"/>
    <row r="627" ht="12.75" hidden="1" customHeight="1"/>
    <row r="628" ht="12.75" hidden="1" customHeight="1"/>
    <row r="629" ht="12.75" hidden="1" customHeight="1"/>
    <row r="630" ht="12.75" hidden="1" customHeight="1"/>
    <row r="631" ht="12.75" hidden="1" customHeight="1"/>
    <row r="632" ht="12.75" hidden="1" customHeight="1"/>
    <row r="633" ht="12.75" hidden="1" customHeight="1"/>
    <row r="634" ht="12.75" hidden="1" customHeight="1"/>
    <row r="635" ht="12.75" hidden="1" customHeight="1"/>
    <row r="636" ht="12.75" hidden="1" customHeight="1"/>
    <row r="637" ht="12.75" hidden="1" customHeight="1"/>
    <row r="638" ht="12.75" hidden="1" customHeight="1"/>
    <row r="639" ht="12.75" hidden="1" customHeight="1"/>
    <row r="640" ht="12.75" hidden="1" customHeight="1"/>
    <row r="641" ht="12.75" hidden="1" customHeight="1"/>
    <row r="642" ht="12.75" hidden="1" customHeight="1"/>
    <row r="643" ht="12.75" hidden="1" customHeight="1"/>
    <row r="644" ht="12.75" hidden="1" customHeight="1"/>
    <row r="645" ht="12.75" hidden="1" customHeight="1"/>
    <row r="646" ht="12.75" hidden="1" customHeight="1"/>
    <row r="647" ht="12.75" hidden="1" customHeight="1"/>
    <row r="648" ht="12.75" hidden="1" customHeight="1"/>
    <row r="649" ht="12.75" hidden="1" customHeight="1"/>
    <row r="650" ht="12.75" hidden="1" customHeight="1"/>
    <row r="651" ht="12.75" hidden="1" customHeight="1"/>
    <row r="652" ht="12.75" hidden="1" customHeight="1"/>
    <row r="653" ht="12.75" hidden="1" customHeight="1"/>
    <row r="654" ht="12.75" hidden="1" customHeight="1"/>
    <row r="655" ht="12.75" hidden="1" customHeight="1"/>
    <row r="656" ht="12.75" hidden="1" customHeight="1"/>
    <row r="657" ht="12.75" hidden="1" customHeight="1"/>
    <row r="658" ht="12.75" hidden="1" customHeight="1"/>
    <row r="659" ht="12.75" hidden="1" customHeight="1"/>
    <row r="660" ht="12.75" hidden="1" customHeight="1"/>
    <row r="661" ht="12.75" hidden="1" customHeight="1"/>
    <row r="662" ht="12.75" hidden="1" customHeight="1"/>
    <row r="663" ht="12.75" hidden="1" customHeight="1"/>
    <row r="664" ht="12.75" hidden="1" customHeight="1"/>
    <row r="665" ht="12.75" hidden="1" customHeight="1"/>
    <row r="666" ht="12.75" hidden="1" customHeight="1"/>
    <row r="667" ht="12.75" hidden="1" customHeight="1"/>
    <row r="668" ht="12.75" hidden="1" customHeight="1"/>
    <row r="669" ht="12.75" hidden="1" customHeight="1"/>
    <row r="670" ht="12.75" hidden="1" customHeight="1"/>
    <row r="671" ht="12.75" hidden="1" customHeight="1"/>
    <row r="672" ht="12.75" hidden="1" customHeight="1"/>
    <row r="673" ht="12.75" hidden="1" customHeight="1"/>
    <row r="674" ht="12.75" hidden="1" customHeight="1"/>
    <row r="675" ht="12.75" hidden="1" customHeight="1"/>
    <row r="676" ht="12.75" hidden="1" customHeight="1"/>
    <row r="677" ht="12.75" hidden="1" customHeight="1"/>
    <row r="678" ht="12.75" hidden="1" customHeight="1"/>
    <row r="679" ht="12.75" hidden="1" customHeight="1"/>
    <row r="680" ht="12.75" hidden="1" customHeight="1"/>
    <row r="681" ht="12.75" hidden="1" customHeight="1"/>
    <row r="682" ht="12.75" hidden="1" customHeight="1"/>
    <row r="683" ht="12.75" hidden="1" customHeight="1"/>
    <row r="684" ht="12.75" hidden="1" customHeight="1"/>
    <row r="685" ht="12.75" hidden="1" customHeight="1"/>
    <row r="686" ht="12.75" hidden="1" customHeight="1"/>
    <row r="687" ht="12.75" hidden="1" customHeight="1"/>
    <row r="688" ht="12.75" hidden="1" customHeight="1"/>
    <row r="689" ht="12.75" hidden="1" customHeight="1"/>
    <row r="690" ht="12.75" hidden="1" customHeight="1"/>
    <row r="691" ht="12.75" hidden="1" customHeight="1"/>
  </sheetData>
  <sheetProtection password="E2E0" sheet="1" objects="1" scenarios="1"/>
  <mergeCells count="1">
    <mergeCell ref="D44:E44"/>
  </mergeCells>
  <printOptions horizontalCentered="1"/>
  <pageMargins left="0.70866141732283472" right="0.70866141732283472" top="0.51181102362204722" bottom="0.74803149606299213" header="0.31496062992125984" footer="0.31496062992125984"/>
  <pageSetup scale="32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15"/>
  <sheetViews>
    <sheetView windowProtection="1" showGridLines="0" zoomScale="80" zoomScaleNormal="80" zoomScaleSheetLayoutView="30" zoomScalePageLayoutView="60" workbookViewId="0"/>
  </sheetViews>
  <sheetFormatPr baseColWidth="10" defaultColWidth="0" defaultRowHeight="12.75" customHeight="1" zeroHeight="1"/>
  <cols>
    <col min="1" max="1" width="44.5703125" style="3" bestFit="1" customWidth="1"/>
    <col min="2" max="2" width="122.28515625" style="3" bestFit="1" customWidth="1"/>
    <col min="3" max="3" width="68.28515625" style="3" bestFit="1" customWidth="1"/>
    <col min="4" max="6" width="26.7109375" style="3" customWidth="1"/>
    <col min="7" max="7" width="18.28515625" style="3" bestFit="1" customWidth="1"/>
    <col min="8" max="8" width="16.42578125" style="3" bestFit="1" customWidth="1"/>
    <col min="9" max="9" width="15.140625" style="3" bestFit="1" customWidth="1"/>
    <col min="10" max="10" width="18.28515625" style="3" bestFit="1" customWidth="1"/>
    <col min="11" max="11" width="17.5703125" style="3" bestFit="1" customWidth="1"/>
    <col min="12" max="12" width="13.7109375" style="3" customWidth="1"/>
    <col min="13" max="23" width="0" style="3" hidden="1" customWidth="1"/>
    <col min="24" max="16384" width="11.42578125" style="3" hidden="1"/>
  </cols>
  <sheetData>
    <row r="1" spans="1:12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50.25" customHeight="1"/>
    <row r="3" spans="1:12"/>
    <row r="4" spans="1:12" ht="1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>
      <c r="A7" s="52" t="s">
        <v>3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>
      <c r="A8" s="52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1:12">
      <c r="A9" s="5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>
      <c r="A10" s="73" t="s">
        <v>39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1:12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2" s="74" customFormat="1" ht="24" customHeight="1">
      <c r="B12" s="75" t="s">
        <v>40</v>
      </c>
      <c r="C12" s="76" t="s">
        <v>41</v>
      </c>
      <c r="D12" s="76" t="s">
        <v>42</v>
      </c>
      <c r="E12" s="76" t="s">
        <v>43</v>
      </c>
      <c r="F12" s="76" t="s">
        <v>44</v>
      </c>
    </row>
    <row r="13" spans="1:12" s="74" customFormat="1" ht="24" customHeight="1">
      <c r="B13" s="77" t="s">
        <v>45</v>
      </c>
      <c r="C13" s="78"/>
      <c r="D13" s="79"/>
      <c r="E13" s="79"/>
      <c r="F13" s="79"/>
    </row>
    <row r="14" spans="1:12" s="74" customFormat="1" ht="24" customHeight="1">
      <c r="B14" s="80" t="s">
        <v>46</v>
      </c>
      <c r="C14" s="81">
        <f>SUM(C15:C26)</f>
        <v>48421610.659999989</v>
      </c>
      <c r="D14" s="81">
        <f>SUM(D15:D26)</f>
        <v>48421610.659999989</v>
      </c>
      <c r="E14" s="81">
        <f>SUM(E15:E26)</f>
        <v>0</v>
      </c>
      <c r="F14" s="82"/>
    </row>
    <row r="15" spans="1:12" s="74" customFormat="1" ht="24" customHeight="1">
      <c r="B15" s="83" t="s">
        <v>47</v>
      </c>
      <c r="C15" s="84">
        <v>3149659.45</v>
      </c>
      <c r="D15" s="84">
        <v>3149659.45</v>
      </c>
      <c r="E15" s="85">
        <f>D15-C15</f>
        <v>0</v>
      </c>
      <c r="F15" s="82"/>
    </row>
    <row r="16" spans="1:12" s="74" customFormat="1" ht="24" customHeight="1">
      <c r="B16" s="83" t="s">
        <v>48</v>
      </c>
      <c r="C16" s="84">
        <v>150773.34</v>
      </c>
      <c r="D16" s="84">
        <v>150773.34</v>
      </c>
      <c r="E16" s="85">
        <f t="shared" ref="E16:E26" si="0">D16-C16</f>
        <v>0</v>
      </c>
      <c r="F16" s="82"/>
    </row>
    <row r="17" spans="2:6" s="74" customFormat="1" ht="24" customHeight="1">
      <c r="B17" s="83" t="s">
        <v>49</v>
      </c>
      <c r="C17" s="84">
        <v>29424623.18</v>
      </c>
      <c r="D17" s="84">
        <v>29424623.18</v>
      </c>
      <c r="E17" s="85">
        <f t="shared" si="0"/>
        <v>0</v>
      </c>
      <c r="F17" s="82"/>
    </row>
    <row r="18" spans="2:6" s="74" customFormat="1" ht="24" customHeight="1">
      <c r="B18" s="83" t="s">
        <v>50</v>
      </c>
      <c r="C18" s="84">
        <v>1187838.1100000001</v>
      </c>
      <c r="D18" s="84">
        <v>1187838.1100000001</v>
      </c>
      <c r="E18" s="85">
        <f t="shared" si="0"/>
        <v>0</v>
      </c>
      <c r="F18" s="82"/>
    </row>
    <row r="19" spans="2:6" s="74" customFormat="1" ht="24" customHeight="1">
      <c r="B19" s="83" t="s">
        <v>51</v>
      </c>
      <c r="C19" s="84">
        <v>385480.06</v>
      </c>
      <c r="D19" s="84">
        <v>385480.06</v>
      </c>
      <c r="E19" s="85">
        <f t="shared" si="0"/>
        <v>0</v>
      </c>
      <c r="F19" s="82"/>
    </row>
    <row r="20" spans="2:6" s="74" customFormat="1" ht="24" customHeight="1">
      <c r="B20" s="83" t="s">
        <v>52</v>
      </c>
      <c r="C20" s="84">
        <v>206578.66</v>
      </c>
      <c r="D20" s="84">
        <v>206578.66</v>
      </c>
      <c r="E20" s="85">
        <f t="shared" si="0"/>
        <v>0</v>
      </c>
      <c r="F20" s="82"/>
    </row>
    <row r="21" spans="2:6" s="74" customFormat="1" ht="24" customHeight="1">
      <c r="B21" s="83" t="s">
        <v>53</v>
      </c>
      <c r="C21" s="84">
        <v>32504</v>
      </c>
      <c r="D21" s="84">
        <v>32504</v>
      </c>
      <c r="E21" s="85">
        <f t="shared" si="0"/>
        <v>0</v>
      </c>
      <c r="F21" s="82"/>
    </row>
    <row r="22" spans="2:6" s="74" customFormat="1" ht="24" customHeight="1">
      <c r="B22" s="83" t="s">
        <v>54</v>
      </c>
      <c r="C22" s="84">
        <v>12739946.27</v>
      </c>
      <c r="D22" s="84">
        <v>12739946.27</v>
      </c>
      <c r="E22" s="85">
        <f t="shared" si="0"/>
        <v>0</v>
      </c>
      <c r="F22" s="82"/>
    </row>
    <row r="23" spans="2:6" s="74" customFormat="1" ht="24" customHeight="1">
      <c r="B23" s="83" t="s">
        <v>55</v>
      </c>
      <c r="C23" s="84">
        <v>811920.98</v>
      </c>
      <c r="D23" s="84">
        <v>811920.98</v>
      </c>
      <c r="E23" s="85">
        <f t="shared" si="0"/>
        <v>0</v>
      </c>
      <c r="F23" s="82"/>
    </row>
    <row r="24" spans="2:6" s="74" customFormat="1" ht="24" customHeight="1">
      <c r="B24" s="83" t="s">
        <v>56</v>
      </c>
      <c r="C24" s="84">
        <v>20539.88</v>
      </c>
      <c r="D24" s="84">
        <v>20539.88</v>
      </c>
      <c r="E24" s="85">
        <f t="shared" si="0"/>
        <v>0</v>
      </c>
      <c r="F24" s="82"/>
    </row>
    <row r="25" spans="2:6" s="74" customFormat="1" ht="24" customHeight="1">
      <c r="B25" s="83" t="s">
        <v>57</v>
      </c>
      <c r="C25" s="84">
        <v>287730.23</v>
      </c>
      <c r="D25" s="84">
        <v>287730.23</v>
      </c>
      <c r="E25" s="85">
        <f t="shared" si="0"/>
        <v>0</v>
      </c>
      <c r="F25" s="82"/>
    </row>
    <row r="26" spans="2:6" s="74" customFormat="1" ht="24" customHeight="1">
      <c r="B26" s="83" t="s">
        <v>58</v>
      </c>
      <c r="C26" s="84">
        <v>24016.5</v>
      </c>
      <c r="D26" s="84">
        <v>24016.5</v>
      </c>
      <c r="E26" s="85">
        <f t="shared" si="0"/>
        <v>0</v>
      </c>
      <c r="F26" s="82"/>
    </row>
    <row r="27" spans="2:6" s="74" customFormat="1" ht="24" customHeight="1">
      <c r="B27" s="80" t="s">
        <v>59</v>
      </c>
      <c r="C27" s="86">
        <f>SUM(C28:C39)</f>
        <v>-20844092.619999997</v>
      </c>
      <c r="D27" s="86">
        <f>SUM(D28:D39)</f>
        <v>-11230748.110000001</v>
      </c>
      <c r="E27" s="81">
        <f>C27-D27</f>
        <v>-9613344.5099999961</v>
      </c>
      <c r="F27" s="82"/>
    </row>
    <row r="28" spans="2:6" s="74" customFormat="1" ht="24" customHeight="1">
      <c r="B28" s="83" t="s">
        <v>60</v>
      </c>
      <c r="C28" s="84">
        <v>-463704.13</v>
      </c>
      <c r="D28" s="84">
        <v>-463704.13</v>
      </c>
      <c r="E28" s="85">
        <f t="shared" ref="E28:E39" si="1">C28-D28</f>
        <v>0</v>
      </c>
      <c r="F28" s="82"/>
    </row>
    <row r="29" spans="2:6" s="74" customFormat="1" ht="24" customHeight="1">
      <c r="B29" s="83" t="s">
        <v>61</v>
      </c>
      <c r="C29" s="84">
        <v>-19528.38</v>
      </c>
      <c r="D29" s="84">
        <v>-19528.38</v>
      </c>
      <c r="E29" s="85">
        <f t="shared" si="1"/>
        <v>0</v>
      </c>
      <c r="F29" s="82"/>
    </row>
    <row r="30" spans="2:6" s="74" customFormat="1" ht="24" customHeight="1">
      <c r="B30" s="83" t="s">
        <v>62</v>
      </c>
      <c r="C30" s="84">
        <v>-9613344.5099999998</v>
      </c>
      <c r="D30" s="84"/>
      <c r="E30" s="85">
        <f t="shared" si="1"/>
        <v>-9613344.5099999998</v>
      </c>
      <c r="F30" s="82"/>
    </row>
    <row r="31" spans="2:6" s="74" customFormat="1" ht="24" customHeight="1">
      <c r="B31" s="83" t="s">
        <v>63</v>
      </c>
      <c r="C31" s="84">
        <v>-227097.87</v>
      </c>
      <c r="D31" s="84">
        <v>-227097.87</v>
      </c>
      <c r="E31" s="85">
        <f t="shared" si="1"/>
        <v>0</v>
      </c>
      <c r="F31" s="82"/>
    </row>
    <row r="32" spans="2:6" s="74" customFormat="1" ht="24" customHeight="1">
      <c r="B32" s="83" t="s">
        <v>64</v>
      </c>
      <c r="C32" s="84">
        <v>-105516.36</v>
      </c>
      <c r="D32" s="84">
        <v>-105516.36</v>
      </c>
      <c r="E32" s="85">
        <f t="shared" si="1"/>
        <v>0</v>
      </c>
      <c r="F32" s="82"/>
    </row>
    <row r="33" spans="2:6" s="74" customFormat="1" ht="24" customHeight="1">
      <c r="B33" s="83" t="s">
        <v>65</v>
      </c>
      <c r="C33" s="84">
        <v>-48449.53</v>
      </c>
      <c r="D33" s="84">
        <v>-48449.53</v>
      </c>
      <c r="E33" s="85">
        <f t="shared" si="1"/>
        <v>0</v>
      </c>
      <c r="F33" s="82"/>
    </row>
    <row r="34" spans="2:6" s="74" customFormat="1" ht="24" customHeight="1">
      <c r="B34" s="83" t="s">
        <v>66</v>
      </c>
      <c r="C34" s="84">
        <v>-2979.53</v>
      </c>
      <c r="D34" s="84">
        <v>-2979.53</v>
      </c>
      <c r="E34" s="85">
        <f t="shared" si="1"/>
        <v>0</v>
      </c>
      <c r="F34" s="82"/>
    </row>
    <row r="35" spans="2:6" s="74" customFormat="1" ht="24" customHeight="1">
      <c r="B35" s="83" t="s">
        <v>67</v>
      </c>
      <c r="C35" s="84">
        <v>-10230837.630000001</v>
      </c>
      <c r="D35" s="84">
        <v>-10230837.630000001</v>
      </c>
      <c r="E35" s="85">
        <f t="shared" si="1"/>
        <v>0</v>
      </c>
      <c r="F35" s="82"/>
    </row>
    <row r="36" spans="2:6" s="74" customFormat="1" ht="24" customHeight="1">
      <c r="B36" s="83" t="s">
        <v>68</v>
      </c>
      <c r="C36" s="84">
        <v>-100791.66</v>
      </c>
      <c r="D36" s="84">
        <v>-100791.66</v>
      </c>
      <c r="E36" s="85">
        <f t="shared" si="1"/>
        <v>0</v>
      </c>
      <c r="F36" s="82"/>
    </row>
    <row r="37" spans="2:6" s="74" customFormat="1" ht="24" customHeight="1">
      <c r="B37" s="83" t="s">
        <v>69</v>
      </c>
      <c r="C37" s="84">
        <v>-5158.09</v>
      </c>
      <c r="D37" s="84">
        <v>-5158.09</v>
      </c>
      <c r="E37" s="85">
        <f t="shared" si="1"/>
        <v>0</v>
      </c>
      <c r="F37" s="82"/>
    </row>
    <row r="38" spans="2:6" s="74" customFormat="1" ht="24" customHeight="1">
      <c r="B38" s="83" t="s">
        <v>70</v>
      </c>
      <c r="C38" s="84">
        <v>-24483.41</v>
      </c>
      <c r="D38" s="84">
        <v>-24483.41</v>
      </c>
      <c r="E38" s="85">
        <f t="shared" si="1"/>
        <v>0</v>
      </c>
      <c r="F38" s="82"/>
    </row>
    <row r="39" spans="2:6" s="74" customFormat="1" ht="24" customHeight="1">
      <c r="B39" s="87" t="s">
        <v>71</v>
      </c>
      <c r="C39" s="84">
        <v>-2201.52</v>
      </c>
      <c r="D39" s="84">
        <v>-2201.52</v>
      </c>
      <c r="E39" s="85">
        <f t="shared" si="1"/>
        <v>0</v>
      </c>
      <c r="F39" s="88"/>
    </row>
    <row r="40" spans="2:6" s="74" customFormat="1" ht="24" customHeight="1">
      <c r="C40" s="89">
        <f>C27+C14</f>
        <v>27577518.039999992</v>
      </c>
      <c r="D40" s="89">
        <f>D14+D27</f>
        <v>37190862.54999999</v>
      </c>
      <c r="E40" s="89">
        <f>E14-E27</f>
        <v>9613344.5099999961</v>
      </c>
      <c r="F40" s="90"/>
    </row>
    <row r="41" spans="2:6" s="91" customFormat="1" ht="21" customHeight="1">
      <c r="C41" s="92"/>
      <c r="D41" s="92"/>
      <c r="E41" s="92"/>
      <c r="F41" s="93"/>
    </row>
    <row r="42" spans="2:6" s="91" customFormat="1" ht="21" customHeight="1">
      <c r="C42" s="92"/>
      <c r="D42" s="92"/>
      <c r="E42" s="92"/>
      <c r="F42" s="93"/>
    </row>
    <row r="43" spans="2:6" s="91" customFormat="1" ht="21" customHeight="1">
      <c r="C43" s="92"/>
      <c r="D43" s="92"/>
      <c r="E43" s="92"/>
      <c r="F43" s="93"/>
    </row>
    <row r="44" spans="2:6"/>
    <row r="45" spans="2:6" ht="18.75" customHeight="1">
      <c r="B45" s="68" t="s">
        <v>72</v>
      </c>
      <c r="C45" s="59" t="s">
        <v>41</v>
      </c>
      <c r="D45" s="59" t="s">
        <v>42</v>
      </c>
      <c r="E45" s="59" t="s">
        <v>43</v>
      </c>
      <c r="F45" s="59" t="s">
        <v>44</v>
      </c>
    </row>
    <row r="46" spans="2:6" ht="18.75" customHeight="1">
      <c r="B46" s="69" t="s">
        <v>73</v>
      </c>
      <c r="C46" s="94"/>
      <c r="D46" s="94"/>
      <c r="E46" s="94"/>
      <c r="F46" s="94"/>
    </row>
    <row r="47" spans="2:6" ht="18.75" customHeight="1">
      <c r="B47" s="95" t="s">
        <v>74</v>
      </c>
      <c r="C47" s="70"/>
      <c r="D47" s="70"/>
      <c r="E47" s="70"/>
      <c r="F47" s="70"/>
    </row>
    <row r="48" spans="2:6" ht="18.75" customHeight="1">
      <c r="B48" s="71" t="s">
        <v>75</v>
      </c>
      <c r="C48" s="70"/>
      <c r="D48" s="70"/>
      <c r="E48" s="70"/>
      <c r="F48" s="70"/>
    </row>
    <row r="49" spans="2:6" ht="18.75" customHeight="1">
      <c r="C49" s="59">
        <f>SUM(C48:C48)</f>
        <v>0</v>
      </c>
      <c r="D49" s="59">
        <f>SUM(D48:D48)</f>
        <v>0</v>
      </c>
      <c r="E49" s="59">
        <f>SUM(E48:E48)</f>
        <v>0</v>
      </c>
      <c r="F49" s="96"/>
    </row>
    <row r="50" spans="2:6" s="91" customFormat="1">
      <c r="C50" s="97"/>
      <c r="D50" s="97"/>
      <c r="E50" s="97"/>
      <c r="F50" s="93"/>
    </row>
    <row r="51" spans="2:6" s="91" customFormat="1">
      <c r="C51" s="97"/>
      <c r="D51" s="97"/>
      <c r="E51" s="97"/>
      <c r="F51" s="93"/>
    </row>
    <row r="52" spans="2:6" s="91" customFormat="1">
      <c r="C52" s="97"/>
      <c r="D52" s="97"/>
      <c r="E52" s="97"/>
      <c r="F52" s="93"/>
    </row>
    <row r="53" spans="2:6" ht="15" customHeight="1"/>
    <row r="54" spans="2:6" ht="20.25" customHeight="1">
      <c r="B54" s="68" t="s">
        <v>76</v>
      </c>
      <c r="C54" s="59" t="s">
        <v>7</v>
      </c>
    </row>
    <row r="55" spans="2:6" ht="20.25" customHeight="1">
      <c r="B55" s="69" t="s">
        <v>77</v>
      </c>
      <c r="C55" s="94"/>
    </row>
    <row r="56" spans="2:6" ht="20.25" customHeight="1">
      <c r="B56" s="71"/>
      <c r="C56" s="98"/>
    </row>
    <row r="57" spans="2:6" ht="20.25" customHeight="1">
      <c r="C57" s="59">
        <f>SUM(C56:C56)</f>
        <v>0</v>
      </c>
    </row>
    <row r="58" spans="2:6" s="91" customFormat="1">
      <c r="C58" s="97"/>
    </row>
    <row r="59" spans="2:6" s="91" customFormat="1">
      <c r="C59" s="97"/>
    </row>
    <row r="60" spans="2:6"/>
    <row r="61" spans="2:6">
      <c r="B61" s="99" t="s">
        <v>78</v>
      </c>
      <c r="C61" s="100" t="s">
        <v>7</v>
      </c>
      <c r="D61" s="101" t="s">
        <v>79</v>
      </c>
    </row>
    <row r="62" spans="2:6" ht="14.25" customHeight="1">
      <c r="B62" s="102"/>
      <c r="C62" s="103"/>
      <c r="D62" s="104"/>
    </row>
    <row r="63" spans="2:6">
      <c r="B63" s="105"/>
      <c r="C63" s="106"/>
      <c r="D63" s="107"/>
    </row>
    <row r="64" spans="2:6">
      <c r="B64" s="108"/>
      <c r="C64" s="109"/>
      <c r="D64" s="109"/>
    </row>
    <row r="65" spans="2:4">
      <c r="B65" s="108"/>
      <c r="C65" s="109"/>
      <c r="D65" s="109"/>
    </row>
    <row r="66" spans="2:4">
      <c r="B66" s="110"/>
      <c r="C66" s="111"/>
      <c r="D66" s="111"/>
    </row>
    <row r="67" spans="2:4">
      <c r="C67" s="59">
        <f t="shared" ref="C67" si="2">SUM(C65:C66)</f>
        <v>0</v>
      </c>
      <c r="D67" s="59"/>
    </row>
    <row r="68" spans="2:4" hidden="1"/>
    <row r="69" spans="2:4" ht="12.75" hidden="1" customHeight="1"/>
    <row r="70" spans="2:4" ht="12.75" hidden="1" customHeight="1"/>
    <row r="71" spans="2:4" ht="12.75" hidden="1" customHeight="1"/>
    <row r="72" spans="2:4" ht="12.75" hidden="1" customHeight="1"/>
    <row r="73" spans="2:4" ht="12.75" hidden="1" customHeight="1"/>
    <row r="74" spans="2:4" ht="12.75" hidden="1" customHeight="1"/>
    <row r="75" spans="2:4" ht="12.75" hidden="1" customHeight="1"/>
    <row r="76" spans="2:4" ht="12.75" hidden="1" customHeight="1"/>
    <row r="77" spans="2:4" ht="12.75" hidden="1" customHeight="1"/>
    <row r="78" spans="2:4" ht="12.75" hidden="1" customHeight="1"/>
    <row r="79" spans="2:4" ht="12.75" hidden="1" customHeight="1"/>
    <row r="80" spans="2:4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  <row r="597" ht="12.75" hidden="1" customHeight="1"/>
    <row r="598" ht="12.75" hidden="1" customHeight="1"/>
    <row r="599" ht="12.75" hidden="1" customHeight="1"/>
    <row r="600" ht="12.75" hidden="1" customHeight="1"/>
    <row r="601" ht="12.75" hidden="1" customHeight="1"/>
    <row r="602" ht="12.75" hidden="1" customHeight="1"/>
    <row r="603" ht="12.75" hidden="1" customHeight="1"/>
    <row r="604" ht="12.75" hidden="1" customHeight="1"/>
    <row r="605" ht="12.75" hidden="1" customHeight="1"/>
    <row r="606" ht="12.75" hidden="1" customHeight="1"/>
    <row r="607" ht="12.75" hidden="1" customHeight="1"/>
    <row r="608" ht="12.75" hidden="1" customHeight="1"/>
    <row r="609" ht="12.75" hidden="1" customHeight="1"/>
    <row r="610" ht="12.75" hidden="1" customHeight="1"/>
    <row r="611" ht="12.75" hidden="1" customHeight="1"/>
    <row r="612" ht="12.75" hidden="1" customHeight="1"/>
    <row r="613" ht="12.75" hidden="1" customHeight="1"/>
    <row r="614" ht="12.75" hidden="1" customHeight="1"/>
    <row r="615" ht="12.75" hidden="1" customHeight="1"/>
    <row r="616" ht="12.75" hidden="1" customHeight="1"/>
    <row r="617" ht="12.75" hidden="1" customHeight="1"/>
    <row r="618" ht="12.75" hidden="1" customHeight="1"/>
    <row r="619" ht="12.75" hidden="1" customHeight="1"/>
    <row r="620" ht="12.75" hidden="1" customHeight="1"/>
    <row r="621" ht="12.75" hidden="1" customHeight="1"/>
    <row r="622" ht="12.75" hidden="1" customHeight="1"/>
    <row r="623" ht="12.75" hidden="1" customHeight="1"/>
    <row r="624" ht="12.75" hidden="1" customHeight="1"/>
    <row r="625" ht="12.75" hidden="1" customHeight="1"/>
    <row r="626" ht="12.75" hidden="1" customHeight="1"/>
    <row r="627" ht="12.75" hidden="1" customHeight="1"/>
    <row r="628" ht="12.75" hidden="1" customHeight="1"/>
    <row r="629" ht="12.75" hidden="1" customHeight="1"/>
    <row r="630" ht="12.75" hidden="1" customHeight="1"/>
    <row r="631" ht="12.75" hidden="1" customHeight="1"/>
    <row r="632" ht="12.75" hidden="1" customHeight="1"/>
    <row r="633" ht="12.75" hidden="1" customHeight="1"/>
    <row r="634" ht="12.75" hidden="1" customHeight="1"/>
    <row r="635" ht="12.75" hidden="1" customHeight="1"/>
    <row r="636" ht="12.75" hidden="1" customHeight="1"/>
    <row r="637" ht="12.75" hidden="1" customHeight="1"/>
    <row r="638" ht="12.75" hidden="1" customHeight="1"/>
    <row r="639" ht="12.75" hidden="1" customHeight="1"/>
    <row r="640" ht="12.75" hidden="1" customHeight="1"/>
    <row r="641" ht="12.75" hidden="1" customHeight="1"/>
    <row r="642" ht="12.75" hidden="1" customHeight="1"/>
    <row r="643" ht="12.75" hidden="1" customHeight="1"/>
    <row r="644" ht="12.75" hidden="1" customHeight="1"/>
    <row r="645" ht="12.75" hidden="1" customHeight="1"/>
    <row r="646" ht="12.75" hidden="1" customHeight="1"/>
    <row r="647" ht="12.75" hidden="1" customHeight="1"/>
    <row r="648" ht="12.75" hidden="1" customHeight="1"/>
    <row r="649" ht="12.75" hidden="1" customHeight="1"/>
    <row r="650" ht="12.75" hidden="1" customHeight="1"/>
    <row r="651" ht="12.75" hidden="1" customHeight="1"/>
    <row r="652" ht="12.75" hidden="1" customHeight="1"/>
    <row r="653" ht="12.75" hidden="1" customHeight="1"/>
    <row r="654" ht="12.75" hidden="1" customHeight="1"/>
    <row r="655" ht="12.75" hidden="1" customHeight="1"/>
    <row r="656" ht="12.75" hidden="1" customHeight="1"/>
    <row r="657" ht="12.75" hidden="1" customHeight="1"/>
    <row r="658" ht="12.75" hidden="1" customHeight="1"/>
    <row r="659" ht="12.75" hidden="1" customHeight="1"/>
    <row r="660" ht="12.75" hidden="1" customHeight="1"/>
    <row r="661" ht="12.75" hidden="1" customHeight="1"/>
    <row r="662" ht="12.75" hidden="1" customHeight="1"/>
    <row r="663" ht="12.75" hidden="1" customHeight="1"/>
    <row r="664" ht="12.75" hidden="1" customHeight="1"/>
    <row r="665" ht="12.75" hidden="1" customHeight="1"/>
    <row r="666" ht="12.75" hidden="1" customHeight="1"/>
    <row r="667" ht="12.75" hidden="1" customHeight="1"/>
    <row r="668" ht="12.75" hidden="1" customHeight="1"/>
    <row r="669" ht="12.75" customHeight="1"/>
    <row r="670" ht="12.75" hidden="1" customHeight="1"/>
    <row r="671" ht="12.75" hidden="1" customHeight="1"/>
    <row r="672" ht="12.75" hidden="1" customHeight="1"/>
    <row r="673" ht="12.75" hidden="1" customHeight="1"/>
    <row r="674" ht="12.75" hidden="1" customHeight="1"/>
    <row r="675" ht="12.75" hidden="1" customHeight="1"/>
    <row r="676" ht="12.75" hidden="1" customHeight="1"/>
    <row r="677" ht="12.75" hidden="1" customHeight="1"/>
    <row r="678" ht="12.75" hidden="1" customHeight="1"/>
    <row r="679" ht="12.75" hidden="1" customHeight="1"/>
    <row r="680" ht="12.75" hidden="1" customHeight="1"/>
    <row r="681" ht="12.75" hidden="1" customHeight="1"/>
    <row r="682" ht="12.75" hidden="1" customHeight="1"/>
    <row r="683" ht="12.75" hidden="1" customHeight="1"/>
    <row r="684" ht="12.75" hidden="1" customHeight="1"/>
    <row r="685" ht="12.75" hidden="1" customHeight="1"/>
    <row r="686" ht="12.75" hidden="1" customHeight="1"/>
    <row r="687" ht="12.75" hidden="1" customHeight="1"/>
    <row r="688" ht="12.75" hidden="1" customHeight="1"/>
    <row r="689" ht="12.75" hidden="1" customHeight="1"/>
    <row r="690" ht="12.75" hidden="1" customHeight="1"/>
    <row r="691" ht="12.75" hidden="1" customHeight="1"/>
    <row r="692" ht="12.75" hidden="1" customHeight="1"/>
    <row r="693" ht="12.75" hidden="1" customHeight="1"/>
    <row r="694" ht="12.75" hidden="1" customHeight="1"/>
    <row r="695" ht="12.75" hidden="1" customHeight="1"/>
    <row r="696" ht="12.75" hidden="1" customHeight="1"/>
    <row r="697" ht="12.75" hidden="1" customHeight="1"/>
    <row r="698" ht="12.75" hidden="1" customHeight="1"/>
    <row r="699" ht="12.75" hidden="1" customHeight="1"/>
    <row r="700" ht="12.75" hidden="1" customHeight="1"/>
    <row r="701" ht="12.75" hidden="1" customHeight="1"/>
    <row r="702" ht="12.75" hidden="1" customHeight="1"/>
    <row r="703" ht="12.75" hidden="1" customHeight="1"/>
    <row r="704" ht="12.75" hidden="1" customHeight="1"/>
    <row r="705" ht="12.75" hidden="1" customHeight="1"/>
    <row r="706" ht="12.75" hidden="1" customHeight="1"/>
    <row r="707" ht="12.75" hidden="1" customHeight="1"/>
    <row r="708" ht="12.75" hidden="1" customHeight="1"/>
    <row r="709" ht="12.75" hidden="1" customHeight="1"/>
    <row r="710" ht="12.75" hidden="1" customHeight="1"/>
    <row r="711" ht="12.75" hidden="1" customHeight="1"/>
    <row r="712" ht="12.75" hidden="1" customHeight="1"/>
    <row r="713" ht="12.75" hidden="1" customHeight="1"/>
    <row r="714" ht="12.75" hidden="1" customHeight="1"/>
    <row r="715" ht="12.75" hidden="1" customHeight="1"/>
  </sheetData>
  <sheetProtection password="E2E0" sheet="1" objects="1" scenarios="1"/>
  <dataValidations count="3">
    <dataValidation allowBlank="1" showInputMessage="1" showErrorMessage="1" prompt="Características cualitativas significativas que les impacten financieramente." sqref="D61:E61"/>
    <dataValidation allowBlank="1" showInputMessage="1" showErrorMessage="1" prompt="Corresponde al número de la cuenta de acuerdo al Plan de Cuentas emitido por el CONAC (DOF 22/11/2010)." sqref="B61"/>
    <dataValidation allowBlank="1" showInputMessage="1" showErrorMessage="1" prompt="Saldo final del periodo que corresponde la cuenta pública presentada (mensual:  enero, febrero, marzo, etc.; trimestral: 1er, 2do, 3ro. o 4to.)." sqref="C61"/>
  </dataValidations>
  <printOptions horizontalCentered="1"/>
  <pageMargins left="0.70866141732283472" right="0.70866141732283472" top="0.51181102362204722" bottom="0.74803149606299213" header="0.31496062992125984" footer="0.31496062992125984"/>
  <pageSetup scale="29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17"/>
  <sheetViews>
    <sheetView windowProtection="1" showGridLines="0" zoomScale="80" zoomScaleNormal="80" zoomScaleSheetLayoutView="30" zoomScalePageLayoutView="60" workbookViewId="0"/>
  </sheetViews>
  <sheetFormatPr baseColWidth="10" defaultColWidth="0" defaultRowHeight="12.75" customHeight="1" zeroHeight="1"/>
  <cols>
    <col min="1" max="1" width="44.5703125" style="3" bestFit="1" customWidth="1"/>
    <col min="2" max="2" width="91" style="3" bestFit="1" customWidth="1"/>
    <col min="3" max="3" width="68.28515625" style="3" bestFit="1" customWidth="1"/>
    <col min="4" max="6" width="26.7109375" style="3" customWidth="1"/>
    <col min="7" max="7" width="18.28515625" style="3" bestFit="1" customWidth="1"/>
    <col min="8" max="8" width="16.42578125" style="3" bestFit="1" customWidth="1"/>
    <col min="9" max="9" width="15.140625" style="3" bestFit="1" customWidth="1"/>
    <col min="10" max="10" width="18.28515625" style="3" bestFit="1" customWidth="1"/>
    <col min="11" max="11" width="17.5703125" style="3" bestFit="1" customWidth="1"/>
    <col min="12" max="12" width="13.7109375" style="3" customWidth="1"/>
    <col min="13" max="23" width="0" style="3" hidden="1" customWidth="1"/>
    <col min="24" max="16384" width="11.42578125" style="3" hidden="1"/>
  </cols>
  <sheetData>
    <row r="1" spans="1:12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50.25" customHeight="1"/>
    <row r="3" spans="1:12"/>
    <row r="4" spans="1:12" ht="1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>
      <c r="A7" s="52" t="s">
        <v>3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>
      <c r="A8" s="52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1:12">
      <c r="A9" s="5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>
      <c r="A10" s="52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1:12">
      <c r="B11" s="52" t="s">
        <v>80</v>
      </c>
    </row>
    <row r="12" spans="1:12" ht="27.75" customHeight="1">
      <c r="B12" s="112" t="s">
        <v>81</v>
      </c>
      <c r="C12" s="113" t="s">
        <v>7</v>
      </c>
      <c r="D12" s="27" t="s">
        <v>17</v>
      </c>
      <c r="E12" s="27" t="s">
        <v>18</v>
      </c>
      <c r="F12" s="27" t="s">
        <v>19</v>
      </c>
    </row>
    <row r="13" spans="1:12" s="12" customFormat="1" ht="27.75" customHeight="1">
      <c r="B13" s="28" t="s">
        <v>82</v>
      </c>
      <c r="C13" s="114"/>
      <c r="D13" s="114"/>
      <c r="E13" s="115"/>
      <c r="F13" s="115"/>
    </row>
    <row r="14" spans="1:12" s="12" customFormat="1" ht="27.75" customHeight="1">
      <c r="B14" s="116" t="s">
        <v>83</v>
      </c>
      <c r="C14" s="117">
        <v>-12326827.32</v>
      </c>
      <c r="D14" s="36">
        <v>-12326827.32</v>
      </c>
      <c r="E14" s="37"/>
      <c r="F14" s="37"/>
    </row>
    <row r="15" spans="1:12" s="12" customFormat="1" ht="27.75" customHeight="1">
      <c r="B15" s="116" t="s">
        <v>84</v>
      </c>
      <c r="C15" s="117">
        <v>-4280.03</v>
      </c>
      <c r="D15" s="36">
        <v>-4280.03</v>
      </c>
      <c r="E15" s="37"/>
      <c r="F15" s="37"/>
    </row>
    <row r="16" spans="1:12" s="12" customFormat="1" ht="27.75" customHeight="1">
      <c r="B16" s="116" t="s">
        <v>85</v>
      </c>
      <c r="C16" s="117">
        <v>-1467064.91</v>
      </c>
      <c r="D16" s="36">
        <v>-1467064.91</v>
      </c>
      <c r="E16" s="37"/>
      <c r="F16" s="37"/>
    </row>
    <row r="17" spans="2:6" s="12" customFormat="1" ht="27.75" customHeight="1">
      <c r="B17" s="116" t="s">
        <v>86</v>
      </c>
      <c r="C17" s="117">
        <v>-447707.86</v>
      </c>
      <c r="D17" s="36">
        <v>-447707.86</v>
      </c>
      <c r="E17" s="37"/>
      <c r="F17" s="37"/>
    </row>
    <row r="18" spans="2:6" s="12" customFormat="1" ht="27.75" customHeight="1">
      <c r="B18" s="116" t="s">
        <v>87</v>
      </c>
      <c r="C18" s="117">
        <v>-581914</v>
      </c>
      <c r="D18" s="36">
        <v>-581914</v>
      </c>
      <c r="E18" s="37"/>
      <c r="F18" s="37"/>
    </row>
    <row r="19" spans="2:6" s="12" customFormat="1" ht="27.75" customHeight="1">
      <c r="B19" s="116" t="s">
        <v>88</v>
      </c>
      <c r="C19" s="117">
        <v>-1639158.43</v>
      </c>
      <c r="D19" s="36">
        <v>-1639158.43</v>
      </c>
      <c r="E19" s="37"/>
      <c r="F19" s="37"/>
    </row>
    <row r="20" spans="2:6" s="12" customFormat="1" ht="27.75" customHeight="1">
      <c r="B20" s="116" t="s">
        <v>89</v>
      </c>
      <c r="C20" s="117">
        <v>-20631.96</v>
      </c>
      <c r="D20" s="36">
        <v>-20631.96</v>
      </c>
      <c r="E20" s="37"/>
      <c r="F20" s="37"/>
    </row>
    <row r="21" spans="2:6" s="12" customFormat="1" ht="27.75" customHeight="1">
      <c r="B21" s="116" t="s">
        <v>90</v>
      </c>
      <c r="C21" s="117">
        <v>-2063.19</v>
      </c>
      <c r="D21" s="36">
        <v>-2063.19</v>
      </c>
      <c r="E21" s="37"/>
      <c r="F21" s="37"/>
    </row>
    <row r="22" spans="2:6" s="12" customFormat="1" ht="27.75" customHeight="1">
      <c r="B22" s="116" t="s">
        <v>91</v>
      </c>
      <c r="C22" s="117">
        <v>-1019220.46</v>
      </c>
      <c r="D22" s="36">
        <v>-1019220.46</v>
      </c>
      <c r="E22" s="37"/>
      <c r="F22" s="37"/>
    </row>
    <row r="23" spans="2:6" s="12" customFormat="1" ht="27.75" customHeight="1">
      <c r="B23" s="116" t="s">
        <v>92</v>
      </c>
      <c r="C23" s="117">
        <v>-185252.7</v>
      </c>
      <c r="D23" s="36">
        <v>-185252.7</v>
      </c>
      <c r="E23" s="37"/>
      <c r="F23" s="37"/>
    </row>
    <row r="24" spans="2:6" s="12" customFormat="1" ht="27.75" customHeight="1">
      <c r="B24" s="116" t="s">
        <v>93</v>
      </c>
      <c r="C24" s="117">
        <v>-221694</v>
      </c>
      <c r="D24" s="36">
        <v>-221694</v>
      </c>
      <c r="E24" s="37"/>
      <c r="F24" s="37"/>
    </row>
    <row r="25" spans="2:6" s="12" customFormat="1" ht="27.75" customHeight="1">
      <c r="B25" s="116" t="s">
        <v>94</v>
      </c>
      <c r="C25" s="117">
        <v>-68959.53</v>
      </c>
      <c r="D25" s="36">
        <v>-68959.53</v>
      </c>
      <c r="E25" s="37"/>
      <c r="F25" s="37"/>
    </row>
    <row r="26" spans="2:6" s="12" customFormat="1" ht="27.75" customHeight="1">
      <c r="B26" s="116" t="s">
        <v>95</v>
      </c>
      <c r="C26" s="117">
        <v>-1826881.84</v>
      </c>
      <c r="D26" s="36">
        <v>-1826881.84</v>
      </c>
      <c r="E26" s="37"/>
      <c r="F26" s="37"/>
    </row>
    <row r="27" spans="2:6" s="12" customFormat="1" ht="27.75" customHeight="1">
      <c r="B27" s="116" t="s">
        <v>96</v>
      </c>
      <c r="C27" s="117">
        <v>-4413.62</v>
      </c>
      <c r="D27" s="36">
        <v>-4413.62</v>
      </c>
      <c r="E27" s="37"/>
      <c r="F27" s="37"/>
    </row>
    <row r="28" spans="2:6" s="12" customFormat="1" ht="27.75" customHeight="1">
      <c r="B28" s="116" t="s">
        <v>97</v>
      </c>
      <c r="C28" s="117">
        <v>-80856223.489999995</v>
      </c>
      <c r="D28" s="36">
        <v>-80856223.489999995</v>
      </c>
      <c r="E28" s="37"/>
      <c r="F28" s="37"/>
    </row>
    <row r="29" spans="2:6" s="12" customFormat="1" ht="27.75" customHeight="1">
      <c r="B29" s="116" t="s">
        <v>98</v>
      </c>
      <c r="C29" s="117">
        <v>-4285160.47</v>
      </c>
      <c r="D29" s="36">
        <v>-4285160.47</v>
      </c>
      <c r="E29" s="37"/>
      <c r="F29" s="37"/>
    </row>
    <row r="30" spans="2:6" s="12" customFormat="1" ht="27.75" customHeight="1">
      <c r="B30" s="116" t="s">
        <v>99</v>
      </c>
      <c r="C30" s="117">
        <v>934.86</v>
      </c>
      <c r="D30" s="36"/>
      <c r="E30" s="37"/>
      <c r="F30" s="37"/>
    </row>
    <row r="31" spans="2:6" s="12" customFormat="1" ht="27.75" customHeight="1">
      <c r="B31" s="118" t="s">
        <v>100</v>
      </c>
      <c r="C31" s="117">
        <v>-3921.8</v>
      </c>
      <c r="D31" s="36">
        <v>-3921.8</v>
      </c>
      <c r="E31" s="37"/>
      <c r="F31" s="37"/>
    </row>
    <row r="32" spans="2:6" s="12" customFormat="1" ht="27.75" customHeight="1">
      <c r="B32" s="22"/>
      <c r="C32" s="119">
        <f>SUM(C14:C31)</f>
        <v>-104960440.75</v>
      </c>
      <c r="D32" s="119">
        <f>SUM(D14:D31)</f>
        <v>-104961375.61</v>
      </c>
      <c r="E32" s="119">
        <f>SUM(E14:E31)</f>
        <v>0</v>
      </c>
      <c r="F32" s="119">
        <f>SUM(F14:F31)</f>
        <v>0</v>
      </c>
    </row>
    <row r="33" spans="2:6" s="91" customFormat="1" ht="20.25" customHeight="1">
      <c r="B33" s="120"/>
      <c r="C33" s="121"/>
      <c r="D33" s="121"/>
      <c r="E33" s="121"/>
      <c r="F33" s="121"/>
    </row>
    <row r="34" spans="2:6" s="91" customFormat="1" ht="20.25" customHeight="1">
      <c r="B34" s="120"/>
      <c r="C34" s="121"/>
      <c r="D34" s="121"/>
      <c r="E34" s="121"/>
      <c r="F34" s="121"/>
    </row>
    <row r="35" spans="2:6" s="91" customFormat="1" ht="16.5" customHeight="1">
      <c r="B35" s="120"/>
      <c r="C35" s="120"/>
      <c r="D35" s="120"/>
      <c r="E35" s="120"/>
      <c r="F35" s="120"/>
    </row>
    <row r="36" spans="2:6" ht="15.75">
      <c r="B36" s="112" t="s">
        <v>101</v>
      </c>
      <c r="C36" s="113" t="s">
        <v>7</v>
      </c>
      <c r="D36" s="27" t="s">
        <v>102</v>
      </c>
      <c r="E36" s="27" t="s">
        <v>79</v>
      </c>
      <c r="F36" s="22"/>
    </row>
    <row r="37" spans="2:6" ht="15.75">
      <c r="B37" s="122" t="s">
        <v>103</v>
      </c>
      <c r="C37" s="123"/>
      <c r="D37" s="124"/>
      <c r="E37" s="123"/>
      <c r="F37" s="22"/>
    </row>
    <row r="38" spans="2:6" ht="27.75" customHeight="1">
      <c r="B38" s="125"/>
      <c r="C38" s="126"/>
      <c r="D38" s="127"/>
      <c r="E38" s="126"/>
      <c r="F38" s="22"/>
    </row>
    <row r="39" spans="2:6" ht="15">
      <c r="B39" s="128"/>
      <c r="C39" s="129"/>
      <c r="D39" s="130"/>
      <c r="E39" s="129"/>
      <c r="F39" s="22"/>
    </row>
    <row r="40" spans="2:6" ht="15.75">
      <c r="B40" s="22"/>
      <c r="C40" s="27">
        <f>SUM(C38:C39)</f>
        <v>0</v>
      </c>
      <c r="D40" s="358"/>
      <c r="E40" s="359"/>
      <c r="F40" s="22"/>
    </row>
    <row r="41" spans="2:6" s="91" customFormat="1">
      <c r="C41" s="97"/>
      <c r="D41" s="131"/>
      <c r="E41" s="131"/>
    </row>
    <row r="42" spans="2:6" s="91" customFormat="1">
      <c r="C42" s="97"/>
      <c r="D42" s="131"/>
      <c r="E42" s="131"/>
    </row>
    <row r="43" spans="2:6" s="91" customFormat="1" ht="15" customHeight="1"/>
    <row r="44" spans="2:6">
      <c r="B44" s="99" t="s">
        <v>104</v>
      </c>
      <c r="C44" s="100" t="s">
        <v>7</v>
      </c>
      <c r="D44" s="59" t="s">
        <v>102</v>
      </c>
      <c r="E44" s="59" t="s">
        <v>79</v>
      </c>
    </row>
    <row r="45" spans="2:6">
      <c r="B45" s="132" t="s">
        <v>105</v>
      </c>
      <c r="C45" s="103"/>
      <c r="D45" s="133"/>
      <c r="E45" s="103"/>
    </row>
    <row r="46" spans="2:6" ht="24" customHeight="1">
      <c r="B46" s="105"/>
      <c r="C46" s="106"/>
      <c r="D46" s="134"/>
      <c r="E46" s="106"/>
    </row>
    <row r="47" spans="2:6">
      <c r="B47" s="135"/>
      <c r="C47" s="136"/>
      <c r="D47" s="137"/>
      <c r="E47" s="136"/>
    </row>
    <row r="48" spans="2:6">
      <c r="C48" s="59">
        <f>SUM(C46:C47)</f>
        <v>0</v>
      </c>
      <c r="D48" s="360"/>
      <c r="E48" s="361"/>
    </row>
    <row r="49" spans="2:5" s="91" customFormat="1">
      <c r="C49" s="97"/>
      <c r="D49" s="131"/>
      <c r="E49" s="131"/>
    </row>
    <row r="50" spans="2:5" s="91" customFormat="1">
      <c r="C50" s="97"/>
      <c r="D50" s="131"/>
      <c r="E50" s="131"/>
    </row>
    <row r="51" spans="2:5" s="91" customFormat="1" ht="16.5" customHeight="1"/>
    <row r="52" spans="2:5">
      <c r="B52" s="99" t="s">
        <v>106</v>
      </c>
      <c r="C52" s="100" t="s">
        <v>7</v>
      </c>
      <c r="D52" s="59" t="s">
        <v>102</v>
      </c>
      <c r="E52" s="59" t="s">
        <v>79</v>
      </c>
    </row>
    <row r="53" spans="2:5">
      <c r="B53" s="132" t="s">
        <v>107</v>
      </c>
      <c r="C53" s="103"/>
      <c r="D53" s="133"/>
      <c r="E53" s="103"/>
    </row>
    <row r="54" spans="2:5" ht="24" customHeight="1">
      <c r="B54" s="105"/>
      <c r="C54" s="106"/>
      <c r="D54" s="134"/>
      <c r="E54" s="106"/>
    </row>
    <row r="55" spans="2:5">
      <c r="B55" s="135"/>
      <c r="C55" s="136"/>
      <c r="D55" s="137"/>
      <c r="E55" s="136"/>
    </row>
    <row r="56" spans="2:5">
      <c r="C56" s="59">
        <f>SUM(C54:C55)</f>
        <v>0</v>
      </c>
      <c r="D56" s="360"/>
      <c r="E56" s="361"/>
    </row>
    <row r="57" spans="2:5" s="91" customFormat="1">
      <c r="C57" s="97"/>
      <c r="D57" s="131"/>
      <c r="E57" s="131"/>
    </row>
    <row r="58" spans="2:5" s="91" customFormat="1">
      <c r="C58" s="97"/>
      <c r="D58" s="131"/>
      <c r="E58" s="131"/>
    </row>
    <row r="59" spans="2:5" s="91" customFormat="1" ht="18.75" customHeight="1"/>
    <row r="60" spans="2:5" s="22" customFormat="1" ht="27.75" customHeight="1">
      <c r="B60" s="112" t="s">
        <v>108</v>
      </c>
      <c r="C60" s="113" t="s">
        <v>7</v>
      </c>
      <c r="D60" s="138" t="s">
        <v>102</v>
      </c>
      <c r="E60" s="138" t="s">
        <v>32</v>
      </c>
    </row>
    <row r="61" spans="2:5" s="12" customFormat="1" ht="27.75" customHeight="1">
      <c r="B61" s="139" t="s">
        <v>109</v>
      </c>
      <c r="C61" s="140"/>
      <c r="D61" s="140"/>
      <c r="E61" s="140"/>
    </row>
    <row r="62" spans="2:5" s="12" customFormat="1" ht="27.75" customHeight="1">
      <c r="B62" s="141" t="s">
        <v>110</v>
      </c>
      <c r="C62" s="142">
        <v>13.89</v>
      </c>
      <c r="D62" s="143"/>
      <c r="E62" s="143"/>
    </row>
    <row r="63" spans="2:5" s="12" customFormat="1" ht="27.75" customHeight="1">
      <c r="B63" s="49"/>
      <c r="C63" s="144"/>
      <c r="D63" s="144"/>
      <c r="E63" s="144"/>
    </row>
    <row r="64" spans="2:5" s="22" customFormat="1" ht="27.75" customHeight="1">
      <c r="C64" s="27">
        <f>SUM(C62:C63)</f>
        <v>13.89</v>
      </c>
      <c r="D64" s="358"/>
      <c r="E64" s="359"/>
    </row>
    <row r="65"/>
    <row r="66" hidden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  <row r="597" ht="12.75" hidden="1" customHeight="1"/>
    <row r="598" ht="12.75" hidden="1" customHeight="1"/>
    <row r="599" ht="12.75" hidden="1" customHeight="1"/>
    <row r="600" ht="12.75" hidden="1" customHeight="1"/>
    <row r="601" ht="12.75" hidden="1" customHeight="1"/>
    <row r="602" ht="12.75" hidden="1" customHeight="1"/>
    <row r="603" ht="12.75" hidden="1" customHeight="1"/>
    <row r="604" ht="12.75" hidden="1" customHeight="1"/>
    <row r="605" ht="12.75" hidden="1" customHeight="1"/>
    <row r="606" ht="12.75" hidden="1" customHeight="1"/>
    <row r="607" ht="12.75" hidden="1" customHeight="1"/>
    <row r="608" ht="12.75" hidden="1" customHeight="1"/>
    <row r="609" ht="12.75" hidden="1" customHeight="1"/>
    <row r="610" ht="12.75" hidden="1" customHeight="1"/>
    <row r="611" ht="12.75" hidden="1" customHeight="1"/>
    <row r="612" ht="12.75" hidden="1" customHeight="1"/>
    <row r="613" ht="12.75" hidden="1" customHeight="1"/>
    <row r="614" ht="12.75" hidden="1" customHeight="1"/>
    <row r="615" ht="12.75" hidden="1" customHeight="1"/>
    <row r="616" ht="12.75" hidden="1" customHeight="1"/>
    <row r="617" ht="12.75" hidden="1" customHeight="1"/>
    <row r="618" ht="12.75" hidden="1" customHeight="1"/>
    <row r="619" ht="12.75" hidden="1" customHeight="1"/>
    <row r="620" ht="12.75" hidden="1" customHeight="1"/>
    <row r="621" ht="12.75" hidden="1" customHeight="1"/>
    <row r="622" ht="12.75" hidden="1" customHeight="1"/>
    <row r="623" ht="12.75" hidden="1" customHeight="1"/>
    <row r="624" ht="12.75" hidden="1" customHeight="1"/>
    <row r="625" ht="12.75" hidden="1" customHeight="1"/>
    <row r="626" ht="12.75" hidden="1" customHeight="1"/>
    <row r="627" ht="12.75" hidden="1" customHeight="1"/>
    <row r="628" ht="12.75" hidden="1" customHeight="1"/>
    <row r="629" ht="12.75" hidden="1" customHeight="1"/>
    <row r="630" ht="12.75" hidden="1" customHeight="1"/>
    <row r="631" ht="12.75" hidden="1" customHeight="1"/>
    <row r="632" ht="12.75" hidden="1" customHeight="1"/>
    <row r="633" ht="12.75" hidden="1" customHeight="1"/>
    <row r="634" ht="12.75" hidden="1" customHeight="1"/>
    <row r="635" ht="12.75" hidden="1" customHeight="1"/>
    <row r="636" ht="12.75" hidden="1" customHeight="1"/>
    <row r="637" ht="12.75" hidden="1" customHeight="1"/>
    <row r="638" ht="12.75" hidden="1" customHeight="1"/>
    <row r="639" ht="12.75" hidden="1" customHeight="1"/>
    <row r="640" ht="12.75" hidden="1" customHeight="1"/>
    <row r="641" ht="12.75" hidden="1" customHeight="1"/>
    <row r="642" ht="12.75" hidden="1" customHeight="1"/>
    <row r="643" ht="12.75" hidden="1" customHeight="1"/>
    <row r="644" ht="12.75" hidden="1" customHeight="1"/>
    <row r="645" ht="12.75" hidden="1" customHeight="1"/>
    <row r="646" ht="12.75" hidden="1" customHeight="1"/>
    <row r="647" ht="12.75" hidden="1" customHeight="1"/>
    <row r="648" ht="12.75" hidden="1" customHeight="1"/>
    <row r="649" ht="12.75" hidden="1" customHeight="1"/>
    <row r="650" ht="12.75" hidden="1" customHeight="1"/>
    <row r="651" ht="12.75" hidden="1" customHeight="1"/>
    <row r="652" ht="12.75" hidden="1" customHeight="1"/>
    <row r="653" ht="12.75" hidden="1" customHeight="1"/>
    <row r="654" ht="12.75" hidden="1" customHeight="1"/>
    <row r="655" ht="12.75" hidden="1" customHeight="1"/>
    <row r="656" ht="12.75" hidden="1" customHeight="1"/>
    <row r="657" ht="12.75" hidden="1" customHeight="1"/>
    <row r="658" ht="12.75" hidden="1" customHeight="1"/>
    <row r="659" ht="12.75" hidden="1" customHeight="1"/>
    <row r="660" ht="12.75" hidden="1" customHeight="1"/>
    <row r="661" ht="12.75" hidden="1" customHeight="1"/>
    <row r="662" ht="12.75" hidden="1" customHeight="1"/>
    <row r="663" ht="12.75" hidden="1" customHeight="1"/>
    <row r="664" ht="12.75" hidden="1" customHeight="1"/>
    <row r="665" ht="12.75" hidden="1" customHeight="1"/>
    <row r="666" ht="12.75" hidden="1" customHeight="1"/>
    <row r="667" ht="12.75" hidden="1" customHeight="1"/>
    <row r="668" ht="12.75" hidden="1" customHeight="1"/>
    <row r="669" ht="12.75" hidden="1" customHeight="1"/>
    <row r="670" ht="12.75" hidden="1" customHeight="1"/>
    <row r="671" ht="12.75" hidden="1" customHeight="1"/>
    <row r="672" ht="12.75" hidden="1" customHeight="1"/>
    <row r="673" ht="12.75" hidden="1" customHeight="1"/>
    <row r="674" ht="12.75" hidden="1" customHeight="1"/>
    <row r="675" ht="12.75" hidden="1" customHeight="1"/>
    <row r="676" ht="12.75" hidden="1" customHeight="1"/>
    <row r="677" ht="12.75" hidden="1" customHeight="1"/>
    <row r="678" ht="12.75" hidden="1" customHeight="1"/>
    <row r="679" ht="12.75" hidden="1" customHeight="1"/>
    <row r="680" ht="12.75" hidden="1" customHeight="1"/>
    <row r="681" ht="12.75" hidden="1" customHeight="1"/>
    <row r="682" ht="12.75" hidden="1" customHeight="1"/>
    <row r="683" ht="12.75" hidden="1" customHeight="1"/>
    <row r="684" ht="12.75" hidden="1" customHeight="1"/>
    <row r="685" ht="12.75" hidden="1" customHeight="1"/>
    <row r="686" ht="12.75" hidden="1" customHeight="1"/>
    <row r="687" ht="12.75" hidden="1" customHeight="1"/>
    <row r="688" ht="12.75" hidden="1" customHeight="1"/>
    <row r="689" ht="12.75" hidden="1" customHeight="1"/>
    <row r="690" ht="12.75" hidden="1" customHeight="1"/>
    <row r="691" ht="12.75" hidden="1" customHeight="1"/>
    <row r="692" ht="12.75" hidden="1" customHeight="1"/>
    <row r="693" ht="12.75" hidden="1" customHeight="1"/>
    <row r="694" ht="12.75" hidden="1" customHeight="1"/>
    <row r="695" ht="12.75" hidden="1" customHeight="1"/>
    <row r="696" ht="12.75" hidden="1" customHeight="1"/>
    <row r="697" ht="12.75" hidden="1" customHeight="1"/>
    <row r="698" ht="12.75" hidden="1" customHeight="1"/>
    <row r="699" ht="12.75" hidden="1" customHeight="1"/>
    <row r="700" ht="12.75" hidden="1" customHeight="1"/>
    <row r="701" ht="12.75" hidden="1" customHeight="1"/>
    <row r="702" ht="12.75" hidden="1" customHeight="1"/>
    <row r="703" ht="12.75" hidden="1" customHeight="1"/>
    <row r="704" ht="12.75" hidden="1" customHeight="1"/>
    <row r="705" ht="12.75" hidden="1" customHeight="1"/>
    <row r="706" ht="12.75" hidden="1" customHeight="1"/>
    <row r="707" ht="12.75" hidden="1" customHeight="1"/>
    <row r="708" ht="12.75" hidden="1" customHeight="1"/>
    <row r="709" ht="12.75" hidden="1" customHeight="1"/>
    <row r="710" ht="12.75" hidden="1" customHeight="1"/>
    <row r="711" ht="12.75" hidden="1" customHeight="1"/>
    <row r="712" ht="12.75" hidden="1" customHeight="1"/>
    <row r="713" ht="12.75" hidden="1" customHeight="1"/>
    <row r="714" ht="12.75" hidden="1" customHeight="1"/>
    <row r="715" ht="12.75" hidden="1" customHeight="1"/>
    <row r="716" ht="12.75" hidden="1" customHeight="1"/>
    <row r="717" ht="12.75" hidden="1" customHeight="1"/>
  </sheetData>
  <sheetProtection password="E2E0" sheet="1" objects="1" scenarios="1"/>
  <mergeCells count="4">
    <mergeCell ref="D40:E40"/>
    <mergeCell ref="D48:E48"/>
    <mergeCell ref="D56:E56"/>
    <mergeCell ref="D64:E64"/>
  </mergeCells>
  <dataValidations count="3">
    <dataValidation allowBlank="1" showInputMessage="1" showErrorMessage="1" prompt="Saldo final del periodo que corresponde la cuenta pública presentada (mensual:  enero, febrero, marzo, etc.; trimestral: 1er, 2do, 3ro. o 4to.)." sqref="C36 C44 C52"/>
    <dataValidation allowBlank="1" showInputMessage="1" showErrorMessage="1" prompt="Características cualitativas significativas que les impacten financieramente." sqref="E36 E44 E52"/>
    <dataValidation allowBlank="1" showInputMessage="1" showErrorMessage="1" prompt="Especificar origen de dicho recurso: Federal, Estatal, Municipal, Particulares." sqref="D36 D44 D52"/>
  </dataValidations>
  <printOptions horizontalCentered="1"/>
  <pageMargins left="0.70866141732283472" right="0.70866141732283472" top="0.51181102362204722" bottom="0.74803149606299213" header="0.31496062992125984" footer="0.31496062992125984"/>
  <pageSetup scale="31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17"/>
  <sheetViews>
    <sheetView windowProtection="1" showGridLines="0" zoomScale="80" zoomScaleNormal="80" zoomScaleSheetLayoutView="30" zoomScalePageLayoutView="60" workbookViewId="0"/>
  </sheetViews>
  <sheetFormatPr baseColWidth="10" defaultColWidth="0" defaultRowHeight="12.75" customHeight="1" zeroHeight="1"/>
  <cols>
    <col min="1" max="1" width="44.5703125" style="3" bestFit="1" customWidth="1"/>
    <col min="2" max="2" width="66.7109375" style="3" bestFit="1" customWidth="1"/>
    <col min="3" max="3" width="68.28515625" style="3" bestFit="1" customWidth="1"/>
    <col min="4" max="6" width="26.7109375" style="3" customWidth="1"/>
    <col min="7" max="7" width="18.28515625" style="3" bestFit="1" customWidth="1"/>
    <col min="8" max="8" width="16.42578125" style="3" bestFit="1" customWidth="1"/>
    <col min="9" max="9" width="15.140625" style="3" bestFit="1" customWidth="1"/>
    <col min="10" max="10" width="18.28515625" style="3" bestFit="1" customWidth="1"/>
    <col min="11" max="11" width="17.5703125" style="3" bestFit="1" customWidth="1"/>
    <col min="12" max="12" width="13.7109375" style="3" customWidth="1"/>
    <col min="13" max="23" width="0" style="3" hidden="1" customWidth="1"/>
    <col min="24" max="16384" width="11.42578125" style="3" hidden="1"/>
  </cols>
  <sheetData>
    <row r="1" spans="1:12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50.25" customHeight="1"/>
    <row r="3" spans="1:12"/>
    <row r="4" spans="1:12" ht="1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2.75" customHeight="1"/>
    <row r="7" spans="1:12" ht="12.75" customHeight="1">
      <c r="A7" s="52" t="s">
        <v>111</v>
      </c>
    </row>
    <row r="8" spans="1:12" ht="12.75" customHeight="1"/>
    <row r="9" spans="1:12">
      <c r="B9" s="52" t="s">
        <v>112</v>
      </c>
    </row>
    <row r="10" spans="1:12"/>
    <row r="11" spans="1:12">
      <c r="B11" s="52"/>
    </row>
    <row r="12" spans="1:12" ht="15">
      <c r="B12" s="22"/>
      <c r="C12" s="22"/>
      <c r="D12" s="22"/>
      <c r="E12" s="22"/>
      <c r="F12" s="22"/>
    </row>
    <row r="13" spans="1:12" ht="15">
      <c r="B13" s="22"/>
      <c r="C13" s="22"/>
      <c r="D13" s="22"/>
      <c r="E13" s="22"/>
      <c r="F13" s="22"/>
    </row>
    <row r="14" spans="1:12" s="12" customFormat="1" ht="27.75" customHeight="1">
      <c r="B14" s="145" t="s">
        <v>113</v>
      </c>
      <c r="C14" s="146" t="s">
        <v>7</v>
      </c>
      <c r="D14" s="27" t="s">
        <v>114</v>
      </c>
      <c r="E14" s="27" t="s">
        <v>32</v>
      </c>
      <c r="F14" s="22"/>
    </row>
    <row r="15" spans="1:12" s="12" customFormat="1" ht="27.75" customHeight="1">
      <c r="B15" s="147" t="s">
        <v>115</v>
      </c>
      <c r="C15" s="148">
        <f>C16</f>
        <v>-112124.47</v>
      </c>
      <c r="D15" s="147"/>
      <c r="E15" s="147"/>
      <c r="F15" s="22"/>
    </row>
    <row r="16" spans="1:12" s="12" customFormat="1" ht="27.75" customHeight="1">
      <c r="B16" s="149" t="s">
        <v>116</v>
      </c>
      <c r="C16" s="150">
        <v>-112124.47</v>
      </c>
      <c r="D16" s="147"/>
      <c r="E16" s="147"/>
      <c r="F16" s="22"/>
    </row>
    <row r="17" spans="2:6" s="12" customFormat="1" ht="27.75" customHeight="1">
      <c r="B17" s="149" t="s">
        <v>117</v>
      </c>
      <c r="C17" s="150">
        <v>-112124.47</v>
      </c>
      <c r="D17" s="147"/>
      <c r="E17" s="147"/>
      <c r="F17" s="22"/>
    </row>
    <row r="18" spans="2:6" s="12" customFormat="1" ht="27.75" customHeight="1">
      <c r="B18" s="149"/>
      <c r="C18" s="151"/>
      <c r="D18" s="147"/>
      <c r="E18" s="147"/>
      <c r="F18" s="22"/>
    </row>
    <row r="19" spans="2:6" s="12" customFormat="1" ht="27.75" customHeight="1">
      <c r="B19" s="149"/>
      <c r="C19" s="151"/>
      <c r="D19" s="147"/>
      <c r="E19" s="147"/>
      <c r="F19" s="22"/>
    </row>
    <row r="20" spans="2:6" s="12" customFormat="1" ht="27.75" customHeight="1">
      <c r="B20" s="147" t="s">
        <v>118</v>
      </c>
      <c r="C20" s="152">
        <f>C21</f>
        <v>-3262473.98</v>
      </c>
      <c r="D20" s="147"/>
      <c r="E20" s="147"/>
      <c r="F20" s="22"/>
    </row>
    <row r="21" spans="2:6" s="12" customFormat="1" ht="27.75" customHeight="1">
      <c r="B21" s="149" t="s">
        <v>119</v>
      </c>
      <c r="C21" s="151">
        <v>-3262473.98</v>
      </c>
      <c r="D21" s="147"/>
      <c r="E21" s="147"/>
      <c r="F21" s="22"/>
    </row>
    <row r="22" spans="2:6" s="12" customFormat="1" ht="27.75" customHeight="1">
      <c r="B22" s="149" t="s">
        <v>120</v>
      </c>
      <c r="C22" s="151">
        <v>-3262473.98</v>
      </c>
      <c r="D22" s="147"/>
      <c r="E22" s="147"/>
      <c r="F22" s="22"/>
    </row>
    <row r="23" spans="2:6" s="12" customFormat="1" ht="27.75" customHeight="1">
      <c r="B23" s="149"/>
      <c r="C23" s="151"/>
      <c r="D23" s="147"/>
      <c r="E23" s="147"/>
      <c r="F23" s="22"/>
    </row>
    <row r="24" spans="2:6" s="12" customFormat="1" ht="27.75" customHeight="1">
      <c r="B24" s="149"/>
      <c r="C24" s="151"/>
      <c r="D24" s="147"/>
      <c r="E24" s="147"/>
      <c r="F24" s="22"/>
    </row>
    <row r="25" spans="2:6" s="12" customFormat="1" ht="27.75" customHeight="1">
      <c r="B25" s="147" t="s">
        <v>121</v>
      </c>
      <c r="C25" s="153">
        <v>-709044.73</v>
      </c>
      <c r="D25" s="147"/>
      <c r="E25" s="147"/>
      <c r="F25" s="22"/>
    </row>
    <row r="26" spans="2:6" s="12" customFormat="1" ht="27.75" customHeight="1">
      <c r="B26" s="147" t="s">
        <v>122</v>
      </c>
      <c r="C26" s="154">
        <f>C27</f>
        <v>-709044.73</v>
      </c>
      <c r="D26" s="37"/>
      <c r="E26" s="37"/>
      <c r="F26" s="22"/>
    </row>
    <row r="27" spans="2:6" s="12" customFormat="1" ht="27.75" customHeight="1">
      <c r="B27" s="116" t="s">
        <v>123</v>
      </c>
      <c r="C27" s="154">
        <v>-709044.73</v>
      </c>
      <c r="D27" s="37"/>
      <c r="E27" s="37"/>
      <c r="F27" s="22"/>
    </row>
    <row r="28" spans="2:6" s="12" customFormat="1" ht="27.75" customHeight="1">
      <c r="B28" s="30"/>
      <c r="C28" s="153"/>
      <c r="D28" s="37"/>
      <c r="E28" s="37"/>
      <c r="F28" s="22"/>
    </row>
    <row r="29" spans="2:6" s="12" customFormat="1" ht="27.75" customHeight="1">
      <c r="B29" s="30" t="s">
        <v>124</v>
      </c>
      <c r="C29" s="153">
        <f>C15+C20+C25</f>
        <v>-4083643.18</v>
      </c>
      <c r="D29" s="37"/>
      <c r="E29" s="37"/>
      <c r="F29" s="22"/>
    </row>
    <row r="30" spans="2:6" s="12" customFormat="1" ht="27.75" customHeight="1">
      <c r="B30" s="30"/>
      <c r="C30" s="153"/>
      <c r="D30" s="37"/>
      <c r="E30" s="37"/>
      <c r="F30" s="22"/>
    </row>
    <row r="31" spans="2:6" s="12" customFormat="1" ht="27.75" customHeight="1">
      <c r="B31" s="30" t="s">
        <v>125</v>
      </c>
      <c r="C31" s="153"/>
      <c r="D31" s="37"/>
      <c r="E31" s="37"/>
      <c r="F31" s="22"/>
    </row>
    <row r="32" spans="2:6" s="12" customFormat="1" ht="27.75" customHeight="1">
      <c r="B32" s="147" t="s">
        <v>126</v>
      </c>
      <c r="C32" s="153">
        <v>-1125854154.72</v>
      </c>
      <c r="D32" s="37"/>
      <c r="E32" s="37"/>
      <c r="F32" s="22"/>
    </row>
    <row r="33" spans="2:6" s="12" customFormat="1" ht="27.75" customHeight="1">
      <c r="B33" s="30" t="s">
        <v>127</v>
      </c>
      <c r="C33" s="154">
        <v>-387631.25</v>
      </c>
      <c r="D33" s="37"/>
      <c r="E33" s="37"/>
      <c r="F33" s="22"/>
    </row>
    <row r="34" spans="2:6" s="12" customFormat="1" ht="27.75" customHeight="1">
      <c r="B34" s="30" t="s">
        <v>128</v>
      </c>
      <c r="C34" s="154">
        <v>-694559.2</v>
      </c>
      <c r="D34" s="37"/>
      <c r="E34" s="37"/>
      <c r="F34" s="22"/>
    </row>
    <row r="35" spans="2:6" s="12" customFormat="1" ht="27.75" customHeight="1">
      <c r="B35" s="30" t="s">
        <v>129</v>
      </c>
      <c r="C35" s="154">
        <v>-3958.6</v>
      </c>
      <c r="D35" s="37"/>
      <c r="E35" s="37"/>
      <c r="F35" s="22"/>
    </row>
    <row r="36" spans="2:6" s="12" customFormat="1" ht="27.75" customHeight="1">
      <c r="B36" s="30"/>
      <c r="C36" s="154"/>
      <c r="D36" s="37"/>
      <c r="E36" s="37"/>
      <c r="F36" s="22"/>
    </row>
    <row r="37" spans="2:6" s="12" customFormat="1" ht="27.75" customHeight="1">
      <c r="B37" s="30"/>
      <c r="C37" s="153"/>
      <c r="D37" s="37"/>
      <c r="E37" s="37"/>
      <c r="F37" s="22"/>
    </row>
    <row r="38" spans="2:6" s="12" customFormat="1" ht="27.75" customHeight="1">
      <c r="B38" s="147" t="s">
        <v>130</v>
      </c>
      <c r="C38" s="153">
        <v>-1086149.05</v>
      </c>
      <c r="D38" s="37"/>
      <c r="E38" s="37"/>
      <c r="F38" s="22"/>
    </row>
    <row r="39" spans="2:6" s="12" customFormat="1" ht="27.75" customHeight="1">
      <c r="B39" s="147" t="s">
        <v>131</v>
      </c>
      <c r="C39" s="153">
        <v>-1086149.05</v>
      </c>
      <c r="D39" s="37"/>
      <c r="E39" s="37"/>
      <c r="F39" s="22"/>
    </row>
    <row r="40" spans="2:6" s="12" customFormat="1" ht="27.75" customHeight="1">
      <c r="B40" s="147" t="s">
        <v>132</v>
      </c>
      <c r="C40" s="154">
        <f>C32+C39</f>
        <v>-1126940303.77</v>
      </c>
      <c r="D40" s="37"/>
      <c r="E40" s="37"/>
      <c r="F40" s="22"/>
    </row>
    <row r="41" spans="2:6" s="12" customFormat="1" ht="27.75" customHeight="1">
      <c r="B41" s="155"/>
      <c r="C41" s="156"/>
      <c r="D41" s="157"/>
      <c r="E41" s="48"/>
    </row>
    <row r="42" spans="2:6" s="12" customFormat="1" ht="27.75" customHeight="1">
      <c r="B42" s="49"/>
      <c r="C42" s="158">
        <f>SUM(C40+C29)</f>
        <v>-1131023946.95</v>
      </c>
      <c r="D42" s="159"/>
      <c r="E42" s="160"/>
    </row>
    <row r="43" spans="2:6" s="12" customFormat="1" ht="27.75" customHeight="1">
      <c r="B43" s="161"/>
    </row>
    <row r="44" spans="2:6" s="12" customFormat="1" ht="27.75" customHeight="1">
      <c r="B44" s="161"/>
    </row>
    <row r="45" spans="2:6" s="12" customFormat="1" ht="27.75" customHeight="1">
      <c r="B45" s="161"/>
    </row>
    <row r="46" spans="2:6" s="12" customFormat="1" ht="27.75" customHeight="1"/>
    <row r="47" spans="2:6" s="12" customFormat="1" ht="27.75" customHeight="1">
      <c r="B47" s="162" t="s">
        <v>133</v>
      </c>
      <c r="C47" s="163" t="s">
        <v>7</v>
      </c>
      <c r="D47" s="43" t="s">
        <v>114</v>
      </c>
      <c r="E47" s="43" t="s">
        <v>32</v>
      </c>
    </row>
    <row r="48" spans="2:6" s="12" customFormat="1" ht="27.75" customHeight="1">
      <c r="B48" s="164"/>
      <c r="C48" s="43"/>
      <c r="D48" s="165"/>
      <c r="E48" s="165"/>
    </row>
    <row r="49" spans="2:5" s="12" customFormat="1" ht="27.75" customHeight="1">
      <c r="B49" s="166"/>
      <c r="C49" s="167"/>
      <c r="D49" s="46"/>
      <c r="E49" s="46"/>
    </row>
    <row r="50" spans="2:5" s="12" customFormat="1" ht="27.75" customHeight="1">
      <c r="B50" s="155" t="s">
        <v>134</v>
      </c>
      <c r="C50" s="167">
        <f>SUM(C51)</f>
        <v>-3451655.43</v>
      </c>
      <c r="D50" s="48"/>
      <c r="E50" s="48"/>
    </row>
    <row r="51" spans="2:5" s="12" customFormat="1" ht="27.75" customHeight="1">
      <c r="B51" s="168" t="s">
        <v>135</v>
      </c>
      <c r="C51" s="45">
        <v>-3451655.43</v>
      </c>
      <c r="D51" s="48"/>
      <c r="E51" s="48"/>
    </row>
    <row r="52" spans="2:5" s="12" customFormat="1" ht="27.75" customHeight="1">
      <c r="B52" s="47" t="s">
        <v>136</v>
      </c>
      <c r="C52" s="167">
        <f>SUM(C53)</f>
        <v>-2</v>
      </c>
      <c r="D52" s="48"/>
      <c r="E52" s="48"/>
    </row>
    <row r="53" spans="2:5" s="12" customFormat="1" ht="27.75" customHeight="1">
      <c r="B53" s="169" t="s">
        <v>137</v>
      </c>
      <c r="C53" s="170">
        <v>-2</v>
      </c>
      <c r="D53" s="157"/>
      <c r="E53" s="157"/>
    </row>
    <row r="54" spans="2:5" s="12" customFormat="1" ht="27.75" customHeight="1">
      <c r="C54" s="50">
        <f>C50+C52</f>
        <v>-3451657.43</v>
      </c>
      <c r="D54" s="362"/>
      <c r="E54" s="363"/>
    </row>
    <row r="55" spans="2:5"/>
    <row r="56" spans="2:5"/>
    <row r="57" spans="2:5" ht="12.75" hidden="1" customHeight="1"/>
    <row r="58" spans="2:5" ht="12.75" hidden="1" customHeight="1"/>
    <row r="59" spans="2:5" ht="12.75" hidden="1" customHeight="1"/>
    <row r="60" spans="2:5" ht="12.75" hidden="1" customHeight="1"/>
    <row r="61" spans="2:5" ht="12.75" hidden="1" customHeight="1"/>
    <row r="62" spans="2:5" ht="12.75" hidden="1" customHeight="1"/>
    <row r="63" spans="2:5" ht="12.75" hidden="1" customHeight="1"/>
    <row r="64" spans="2:5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  <row r="597" ht="12.75" hidden="1" customHeight="1"/>
    <row r="598" ht="12.75" hidden="1" customHeight="1"/>
    <row r="599" ht="12.75" hidden="1" customHeight="1"/>
    <row r="600" ht="12.75" hidden="1" customHeight="1"/>
    <row r="601" ht="12.75" hidden="1" customHeight="1"/>
    <row r="602" ht="12.75" hidden="1" customHeight="1"/>
    <row r="603" ht="12.75" hidden="1" customHeight="1"/>
    <row r="604" ht="12.75" hidden="1" customHeight="1"/>
    <row r="605" ht="12.75" hidden="1" customHeight="1"/>
    <row r="606" ht="12.75" hidden="1" customHeight="1"/>
    <row r="607" ht="12.75" hidden="1" customHeight="1"/>
    <row r="608" ht="12.75" hidden="1" customHeight="1"/>
    <row r="609" ht="12.75" hidden="1" customHeight="1"/>
    <row r="610" ht="12.75" hidden="1" customHeight="1"/>
    <row r="611" ht="12.75" hidden="1" customHeight="1"/>
    <row r="612" ht="12.75" hidden="1" customHeight="1"/>
    <row r="613" ht="12.75" hidden="1" customHeight="1"/>
    <row r="614" ht="12.75" hidden="1" customHeight="1"/>
    <row r="615" ht="12.75" hidden="1" customHeight="1"/>
    <row r="616" ht="12.75" hidden="1" customHeight="1"/>
    <row r="617" ht="12.75" hidden="1" customHeight="1"/>
    <row r="618" ht="12.75" hidden="1" customHeight="1"/>
    <row r="619" ht="12.75" hidden="1" customHeight="1"/>
    <row r="620" ht="12.75" hidden="1" customHeight="1"/>
    <row r="621" ht="12.75" hidden="1" customHeight="1"/>
    <row r="622" ht="12.75" hidden="1" customHeight="1"/>
    <row r="623" ht="12.75" hidden="1" customHeight="1"/>
    <row r="624" ht="12.75" hidden="1" customHeight="1"/>
    <row r="625" ht="12.75" hidden="1" customHeight="1"/>
    <row r="626" ht="12.75" hidden="1" customHeight="1"/>
    <row r="627" ht="12.75" hidden="1" customHeight="1"/>
    <row r="628" ht="12.75" hidden="1" customHeight="1"/>
    <row r="629" ht="12.75" hidden="1" customHeight="1"/>
    <row r="630" ht="12.75" hidden="1" customHeight="1"/>
    <row r="631" ht="12.75" hidden="1" customHeight="1"/>
    <row r="632" ht="12.75" hidden="1" customHeight="1"/>
    <row r="633" ht="12.75" hidden="1" customHeight="1"/>
    <row r="634" ht="12.75" hidden="1" customHeight="1"/>
    <row r="635" ht="12.75" hidden="1" customHeight="1"/>
    <row r="636" ht="12.75" hidden="1" customHeight="1"/>
    <row r="637" ht="12.75" hidden="1" customHeight="1"/>
    <row r="638" ht="12.75" hidden="1" customHeight="1"/>
    <row r="639" ht="12.75" hidden="1" customHeight="1"/>
    <row r="640" ht="12.75" hidden="1" customHeight="1"/>
    <row r="641" spans="2:5" ht="12.75" hidden="1" customHeight="1"/>
    <row r="642" spans="2:5" ht="12.75" hidden="1" customHeight="1"/>
    <row r="643" spans="2:5" ht="12.75" hidden="1" customHeight="1"/>
    <row r="644" spans="2:5" ht="12.75" hidden="1" customHeight="1"/>
    <row r="645" spans="2:5" ht="12.75" hidden="1" customHeight="1">
      <c r="B645" s="95" t="s">
        <v>138</v>
      </c>
      <c r="C645" s="171">
        <v>8798423.7799999993</v>
      </c>
      <c r="D645" s="172" t="e">
        <f t="shared" ref="D645:D669" si="0">(C645/$C$43)</f>
        <v>#DIV/0!</v>
      </c>
      <c r="E645" s="173"/>
    </row>
    <row r="646" spans="2:5" ht="12.75" hidden="1" customHeight="1">
      <c r="B646" s="95" t="s">
        <v>139</v>
      </c>
      <c r="C646" s="171">
        <v>9880</v>
      </c>
      <c r="D646" s="172" t="e">
        <f t="shared" si="0"/>
        <v>#DIV/0!</v>
      </c>
      <c r="E646" s="173"/>
    </row>
    <row r="647" spans="2:5" ht="12.75" hidden="1" customHeight="1">
      <c r="B647" s="95" t="s">
        <v>140</v>
      </c>
      <c r="C647" s="171">
        <v>6130695.5</v>
      </c>
      <c r="D647" s="172" t="e">
        <f t="shared" si="0"/>
        <v>#DIV/0!</v>
      </c>
      <c r="E647" s="173"/>
    </row>
    <row r="648" spans="2:5" ht="12.75" hidden="1" customHeight="1">
      <c r="B648" s="95" t="s">
        <v>141</v>
      </c>
      <c r="C648" s="171">
        <v>9708.58</v>
      </c>
      <c r="D648" s="172" t="e">
        <f t="shared" si="0"/>
        <v>#DIV/0!</v>
      </c>
      <c r="E648" s="173"/>
    </row>
    <row r="649" spans="2:5" ht="12.75" hidden="1" customHeight="1">
      <c r="B649" s="95" t="s">
        <v>142</v>
      </c>
      <c r="C649" s="171">
        <v>9900.4699999999993</v>
      </c>
      <c r="D649" s="172" t="e">
        <f t="shared" si="0"/>
        <v>#DIV/0!</v>
      </c>
      <c r="E649" s="173"/>
    </row>
    <row r="650" spans="2:5" ht="12.75" hidden="1" customHeight="1">
      <c r="B650" s="95" t="s">
        <v>143</v>
      </c>
      <c r="C650" s="171">
        <v>2770</v>
      </c>
      <c r="D650" s="172" t="e">
        <f t="shared" si="0"/>
        <v>#DIV/0!</v>
      </c>
      <c r="E650" s="173"/>
    </row>
    <row r="651" spans="2:5" ht="12.75" hidden="1" customHeight="1">
      <c r="B651" s="95" t="s">
        <v>144</v>
      </c>
      <c r="C651" s="171">
        <v>9674.34</v>
      </c>
      <c r="D651" s="172" t="e">
        <f t="shared" si="0"/>
        <v>#DIV/0!</v>
      </c>
      <c r="E651" s="173"/>
    </row>
    <row r="652" spans="2:5" ht="12.75" hidden="1" customHeight="1">
      <c r="B652" s="95" t="s">
        <v>145</v>
      </c>
      <c r="C652" s="171">
        <v>80012.429999999993</v>
      </c>
      <c r="D652" s="172" t="e">
        <f t="shared" si="0"/>
        <v>#DIV/0!</v>
      </c>
      <c r="E652" s="173"/>
    </row>
    <row r="653" spans="2:5" ht="12.75" hidden="1" customHeight="1">
      <c r="B653" s="95" t="s">
        <v>146</v>
      </c>
      <c r="C653" s="171">
        <v>154945.84</v>
      </c>
      <c r="D653" s="172" t="e">
        <f t="shared" si="0"/>
        <v>#DIV/0!</v>
      </c>
      <c r="E653" s="173"/>
    </row>
    <row r="654" spans="2:5" ht="12.75" hidden="1" customHeight="1">
      <c r="B654" s="95" t="s">
        <v>147</v>
      </c>
      <c r="C654" s="171">
        <v>15454</v>
      </c>
      <c r="D654" s="172" t="e">
        <f t="shared" si="0"/>
        <v>#DIV/0!</v>
      </c>
      <c r="E654" s="173"/>
    </row>
    <row r="655" spans="2:5" ht="12.75" hidden="1" customHeight="1">
      <c r="B655" s="95" t="s">
        <v>148</v>
      </c>
      <c r="C655" s="171">
        <v>239331.06</v>
      </c>
      <c r="D655" s="172" t="e">
        <f t="shared" si="0"/>
        <v>#DIV/0!</v>
      </c>
      <c r="E655" s="173"/>
    </row>
    <row r="656" spans="2:5" ht="12.75" hidden="1" customHeight="1">
      <c r="B656" s="95" t="s">
        <v>149</v>
      </c>
      <c r="C656" s="171">
        <v>684371.76</v>
      </c>
      <c r="D656" s="172" t="e">
        <f t="shared" si="0"/>
        <v>#DIV/0!</v>
      </c>
      <c r="E656" s="173"/>
    </row>
    <row r="657" spans="2:5" ht="12.75" hidden="1" customHeight="1">
      <c r="B657" s="95" t="s">
        <v>150</v>
      </c>
      <c r="C657" s="171">
        <v>2665052.4900000002</v>
      </c>
      <c r="D657" s="172" t="e">
        <f t="shared" si="0"/>
        <v>#DIV/0!</v>
      </c>
      <c r="E657" s="173"/>
    </row>
    <row r="658" spans="2:5" ht="12.75" hidden="1" customHeight="1">
      <c r="B658" s="95" t="s">
        <v>151</v>
      </c>
      <c r="C658" s="171">
        <v>28273.78</v>
      </c>
      <c r="D658" s="172" t="e">
        <f t="shared" si="0"/>
        <v>#DIV/0!</v>
      </c>
      <c r="E658" s="173"/>
    </row>
    <row r="659" spans="2:5" ht="12.75" hidden="1" customHeight="1">
      <c r="B659" s="95" t="s">
        <v>152</v>
      </c>
      <c r="C659" s="171">
        <v>648122.34</v>
      </c>
      <c r="D659" s="172" t="e">
        <f t="shared" si="0"/>
        <v>#DIV/0!</v>
      </c>
      <c r="E659" s="173"/>
    </row>
    <row r="660" spans="2:5" ht="12.75" hidden="1" customHeight="1">
      <c r="B660" s="95" t="s">
        <v>153</v>
      </c>
      <c r="C660" s="171">
        <v>45580.99</v>
      </c>
      <c r="D660" s="172" t="e">
        <f t="shared" si="0"/>
        <v>#DIV/0!</v>
      </c>
      <c r="E660" s="173"/>
    </row>
    <row r="661" spans="2:5" ht="12.75" hidden="1" customHeight="1">
      <c r="B661" s="95" t="s">
        <v>154</v>
      </c>
      <c r="C661" s="171">
        <v>26865.69</v>
      </c>
      <c r="D661" s="172" t="e">
        <f t="shared" si="0"/>
        <v>#DIV/0!</v>
      </c>
      <c r="E661" s="173"/>
    </row>
    <row r="662" spans="2:5" ht="12.75" hidden="1" customHeight="1">
      <c r="B662" s="95" t="s">
        <v>155</v>
      </c>
      <c r="C662" s="171">
        <v>62254.19</v>
      </c>
      <c r="D662" s="172" t="e">
        <f t="shared" si="0"/>
        <v>#DIV/0!</v>
      </c>
      <c r="E662" s="173"/>
    </row>
    <row r="663" spans="2:5" ht="12.75" hidden="1" customHeight="1">
      <c r="B663" s="95" t="s">
        <v>156</v>
      </c>
      <c r="C663" s="171">
        <v>666121.34</v>
      </c>
      <c r="D663" s="172" t="e">
        <f t="shared" si="0"/>
        <v>#DIV/0!</v>
      </c>
      <c r="E663" s="173"/>
    </row>
    <row r="664" spans="2:5" ht="12.75" hidden="1" customHeight="1">
      <c r="B664" s="95" t="s">
        <v>157</v>
      </c>
      <c r="C664" s="171">
        <v>425739654.76999998</v>
      </c>
      <c r="D664" s="172" t="e">
        <f t="shared" si="0"/>
        <v>#DIV/0!</v>
      </c>
      <c r="E664" s="173"/>
    </row>
    <row r="665" spans="2:5" ht="12.75" hidden="1" customHeight="1">
      <c r="B665" s="95" t="s">
        <v>158</v>
      </c>
      <c r="C665" s="171">
        <v>76596429.480000004</v>
      </c>
      <c r="D665" s="172" t="e">
        <f t="shared" si="0"/>
        <v>#DIV/0!</v>
      </c>
      <c r="E665" s="173"/>
    </row>
    <row r="666" spans="2:5" ht="12.75" hidden="1" customHeight="1">
      <c r="B666" s="95" t="s">
        <v>159</v>
      </c>
      <c r="C666" s="171">
        <v>241025243.49000001</v>
      </c>
      <c r="D666" s="172" t="e">
        <f t="shared" si="0"/>
        <v>#DIV/0!</v>
      </c>
      <c r="E666" s="173"/>
    </row>
    <row r="667" spans="2:5" ht="12.75" hidden="1" customHeight="1">
      <c r="B667" s="95" t="s">
        <v>160</v>
      </c>
      <c r="C667" s="171">
        <v>18000</v>
      </c>
      <c r="D667" s="172" t="e">
        <f t="shared" si="0"/>
        <v>#DIV/0!</v>
      </c>
      <c r="E667" s="173"/>
    </row>
    <row r="668" spans="2:5" ht="12.75" hidden="1" customHeight="1">
      <c r="B668" s="95" t="s">
        <v>161</v>
      </c>
      <c r="C668" s="171">
        <v>687.33</v>
      </c>
      <c r="D668" s="172" t="e">
        <f t="shared" si="0"/>
        <v>#DIV/0!</v>
      </c>
      <c r="E668" s="173"/>
    </row>
    <row r="669" spans="2:5" ht="12.75" hidden="1" customHeight="1">
      <c r="B669" s="71" t="s">
        <v>162</v>
      </c>
      <c r="C669" s="171">
        <v>1.7</v>
      </c>
      <c r="D669" s="172" t="e">
        <f t="shared" si="0"/>
        <v>#DIV/0!</v>
      </c>
      <c r="E669" s="173"/>
    </row>
    <row r="670" spans="2:5" ht="12.75" hidden="1" customHeight="1">
      <c r="C670" s="174">
        <f>SUM(C645:C669)</f>
        <v>763667455.35000002</v>
      </c>
      <c r="D670" s="175" t="e">
        <f>SUM(D645:D669)</f>
        <v>#DIV/0!</v>
      </c>
      <c r="E670" s="59"/>
    </row>
    <row r="671" spans="2:5" ht="12.75" hidden="1" customHeight="1"/>
    <row r="672" spans="2:5" ht="12.75" hidden="1" customHeight="1"/>
    <row r="673" ht="12.75" hidden="1" customHeight="1"/>
    <row r="674" ht="12.75" hidden="1" customHeight="1"/>
    <row r="675" ht="12.75" hidden="1" customHeight="1"/>
    <row r="676" ht="12.75" hidden="1" customHeight="1"/>
    <row r="677" ht="12.75" hidden="1" customHeight="1"/>
    <row r="678" ht="12.75" hidden="1" customHeight="1"/>
    <row r="679" ht="12.75" hidden="1" customHeight="1"/>
    <row r="680" ht="12.75" hidden="1" customHeight="1"/>
    <row r="681" ht="12.75" hidden="1" customHeight="1"/>
    <row r="682" ht="12.75" hidden="1" customHeight="1"/>
    <row r="683" ht="12.75" hidden="1" customHeight="1"/>
    <row r="684" ht="12.75" hidden="1" customHeight="1"/>
    <row r="685" ht="12.75" hidden="1" customHeight="1"/>
    <row r="686" ht="12.75" hidden="1" customHeight="1"/>
    <row r="687" ht="12.75" hidden="1" customHeight="1"/>
    <row r="688" ht="12.75" hidden="1" customHeight="1"/>
    <row r="689" ht="12.75" hidden="1" customHeight="1"/>
    <row r="690" ht="12.75" hidden="1" customHeight="1"/>
    <row r="691" ht="12.75" hidden="1" customHeight="1"/>
    <row r="692" ht="12.75" hidden="1" customHeight="1"/>
    <row r="693" ht="12.75" hidden="1" customHeight="1"/>
    <row r="694" ht="12.75" hidden="1" customHeight="1"/>
    <row r="695" ht="12.75" hidden="1" customHeight="1"/>
    <row r="696" ht="12.75" hidden="1" customHeight="1"/>
    <row r="697" ht="12.75" hidden="1" customHeight="1"/>
    <row r="698" ht="12.75" hidden="1" customHeight="1"/>
    <row r="699" ht="12.75" hidden="1" customHeight="1"/>
    <row r="700" ht="12.75" hidden="1" customHeight="1"/>
    <row r="701" ht="12.75" hidden="1" customHeight="1"/>
    <row r="702" ht="12.75" hidden="1" customHeight="1"/>
    <row r="703" ht="12.75" hidden="1" customHeight="1"/>
    <row r="704" ht="12.75" hidden="1" customHeight="1"/>
    <row r="705" ht="12.75" hidden="1" customHeight="1"/>
    <row r="706" ht="12.75" hidden="1" customHeight="1"/>
    <row r="707" ht="12.75" hidden="1" customHeight="1"/>
    <row r="708" ht="12.75" hidden="1" customHeight="1"/>
    <row r="709" ht="12.75" hidden="1" customHeight="1"/>
    <row r="710" ht="12.75" hidden="1" customHeight="1"/>
    <row r="711" ht="12.75" hidden="1" customHeight="1"/>
    <row r="712" ht="12.75" hidden="1" customHeight="1"/>
    <row r="713" ht="12.75" hidden="1" customHeight="1"/>
    <row r="714" ht="12.75" hidden="1" customHeight="1"/>
    <row r="715" ht="12.75" hidden="1" customHeight="1"/>
    <row r="716" ht="12.75" hidden="1" customHeight="1"/>
    <row r="717" ht="12.75" hidden="1" customHeight="1"/>
  </sheetData>
  <sheetProtection password="E2E0" sheet="1" objects="1" scenarios="1"/>
  <mergeCells count="1">
    <mergeCell ref="D54:E54"/>
  </mergeCells>
  <printOptions horizontalCentered="1"/>
  <pageMargins left="0.70866141732283472" right="0.70866141732283472" top="0.51181102362204722" bottom="0.74803149606299213" header="0.31496062992125984" footer="0.31496062992125984"/>
  <pageSetup scale="34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0"/>
  <sheetViews>
    <sheetView windowProtection="1" showGridLines="0" zoomScale="80" zoomScaleNormal="80" zoomScaleSheetLayoutView="30" zoomScalePageLayoutView="60" workbookViewId="0">
      <selection activeCell="C6" sqref="C6"/>
    </sheetView>
  </sheetViews>
  <sheetFormatPr baseColWidth="10" defaultColWidth="0" defaultRowHeight="12.75" customHeight="1" zeroHeight="1"/>
  <cols>
    <col min="1" max="1" width="44.5703125" style="3" bestFit="1" customWidth="1"/>
    <col min="2" max="2" width="88.5703125" style="3" bestFit="1" customWidth="1"/>
    <col min="3" max="3" width="68.28515625" style="3" bestFit="1" customWidth="1"/>
    <col min="4" max="6" width="26.7109375" style="3" customWidth="1"/>
    <col min="7" max="7" width="18.28515625" style="3" bestFit="1" customWidth="1"/>
    <col min="8" max="8" width="16.42578125" style="3" bestFit="1" customWidth="1"/>
    <col min="9" max="9" width="15.140625" style="3" bestFit="1" customWidth="1"/>
    <col min="10" max="10" width="18.28515625" style="3" bestFit="1" customWidth="1"/>
    <col min="11" max="11" width="17.5703125" style="3" bestFit="1" customWidth="1"/>
    <col min="12" max="12" width="13.7109375" style="3" customWidth="1"/>
    <col min="13" max="23" width="0" style="3" hidden="1" customWidth="1"/>
    <col min="24" max="16384" width="11.42578125" style="3" hidden="1"/>
  </cols>
  <sheetData>
    <row r="1" spans="1:12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50.25" customHeight="1"/>
    <row r="3" spans="1:12"/>
    <row r="4" spans="1:12" ht="1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2.75" customHeight="1"/>
    <row r="7" spans="1:12" ht="12.75" customHeight="1"/>
    <row r="8" spans="1:12" ht="12.75" customHeight="1"/>
    <row r="9" spans="1:12">
      <c r="B9" s="52"/>
    </row>
    <row r="10" spans="1:12">
      <c r="A10" s="52" t="s">
        <v>111</v>
      </c>
    </row>
    <row r="11" spans="1:12">
      <c r="B11" s="52"/>
    </row>
    <row r="12" spans="1:12" ht="15.75">
      <c r="B12" s="176"/>
      <c r="C12" s="22"/>
      <c r="D12" s="22"/>
      <c r="E12" s="22"/>
      <c r="F12" s="22"/>
    </row>
    <row r="13" spans="1:12" ht="15.75">
      <c r="B13" s="176"/>
      <c r="C13" s="22"/>
      <c r="D13" s="22"/>
      <c r="E13" s="22"/>
      <c r="F13" s="22"/>
    </row>
    <row r="14" spans="1:12" ht="12.75" customHeight="1">
      <c r="B14" s="176" t="s">
        <v>163</v>
      </c>
      <c r="C14" s="22"/>
      <c r="D14" s="22"/>
      <c r="E14" s="22"/>
      <c r="F14" s="22"/>
    </row>
    <row r="15" spans="1:12" ht="12.75" customHeight="1">
      <c r="B15" s="22"/>
      <c r="C15" s="22"/>
      <c r="D15" s="22"/>
      <c r="E15" s="22"/>
      <c r="F15" s="22"/>
    </row>
    <row r="16" spans="1:12" s="22" customFormat="1" ht="27.75" customHeight="1">
      <c r="B16" s="145" t="s">
        <v>164</v>
      </c>
      <c r="C16" s="177" t="s">
        <v>7</v>
      </c>
      <c r="D16" s="27" t="s">
        <v>165</v>
      </c>
      <c r="E16" s="27" t="s">
        <v>166</v>
      </c>
    </row>
    <row r="17" spans="2:6" s="12" customFormat="1" ht="27.75" customHeight="1">
      <c r="B17" s="28" t="s">
        <v>167</v>
      </c>
      <c r="C17" s="178"/>
      <c r="D17" s="179"/>
      <c r="E17" s="180"/>
      <c r="F17" s="22"/>
    </row>
    <row r="18" spans="2:6" s="12" customFormat="1" ht="27.75" customHeight="1">
      <c r="B18" s="30" t="s">
        <v>168</v>
      </c>
      <c r="C18" s="181">
        <v>12349385.66</v>
      </c>
      <c r="D18" s="182">
        <f>(C18/$C$50)</f>
        <v>1.5655379352097033E-2</v>
      </c>
      <c r="E18" s="183"/>
      <c r="F18" s="22"/>
    </row>
    <row r="19" spans="2:6" s="12" customFormat="1" ht="27.75" customHeight="1">
      <c r="B19" s="30" t="s">
        <v>169</v>
      </c>
      <c r="C19" s="181">
        <v>25</v>
      </c>
      <c r="D19" s="182">
        <f t="shared" ref="D19:D49" si="0">(C19/$C$50)</f>
        <v>3.169262784221979E-8</v>
      </c>
      <c r="E19" s="183"/>
      <c r="F19" s="22"/>
    </row>
    <row r="20" spans="2:6" s="12" customFormat="1" ht="27.75" customHeight="1">
      <c r="B20" s="30" t="s">
        <v>170</v>
      </c>
      <c r="C20" s="181">
        <v>42090.05</v>
      </c>
      <c r="D20" s="182">
        <f t="shared" si="0"/>
        <v>5.3357771620416926E-5</v>
      </c>
      <c r="E20" s="183"/>
      <c r="F20" s="22"/>
    </row>
    <row r="21" spans="2:6" s="12" customFormat="1" ht="27.75" customHeight="1">
      <c r="B21" s="30" t="s">
        <v>171</v>
      </c>
      <c r="C21" s="181">
        <v>8645448.8399999999</v>
      </c>
      <c r="D21" s="182">
        <f t="shared" si="0"/>
        <v>1.0959879704602831E-2</v>
      </c>
      <c r="E21" s="183"/>
      <c r="F21" s="22"/>
    </row>
    <row r="22" spans="2:6" s="12" customFormat="1" ht="27.75" customHeight="1">
      <c r="B22" s="30" t="s">
        <v>172</v>
      </c>
      <c r="C22" s="181">
        <v>3834936.37</v>
      </c>
      <c r="D22" s="182">
        <f t="shared" si="0"/>
        <v>4.8615684469201321E-3</v>
      </c>
      <c r="E22" s="183"/>
      <c r="F22" s="22"/>
    </row>
    <row r="23" spans="2:6" s="12" customFormat="1" ht="27.75" customHeight="1">
      <c r="B23" s="30" t="s">
        <v>173</v>
      </c>
      <c r="C23" s="181">
        <v>32508</v>
      </c>
      <c r="D23" s="182">
        <f t="shared" si="0"/>
        <v>4.1210557835795236E-5</v>
      </c>
      <c r="E23" s="183"/>
      <c r="F23" s="22"/>
    </row>
    <row r="24" spans="2:6" s="12" customFormat="1" ht="27.75" customHeight="1">
      <c r="B24" s="30" t="s">
        <v>174</v>
      </c>
      <c r="C24" s="181">
        <v>255133.6</v>
      </c>
      <c r="D24" s="182">
        <f t="shared" si="0"/>
        <v>3.2343416939383072E-4</v>
      </c>
      <c r="E24" s="183"/>
      <c r="F24" s="22"/>
    </row>
    <row r="25" spans="2:6" s="12" customFormat="1" ht="27.75" customHeight="1">
      <c r="B25" s="30" t="s">
        <v>138</v>
      </c>
      <c r="C25" s="181">
        <v>8798423.7799999993</v>
      </c>
      <c r="D25" s="182">
        <f t="shared" si="0"/>
        <v>1.1153806818307067E-2</v>
      </c>
      <c r="E25" s="183"/>
      <c r="F25" s="22"/>
    </row>
    <row r="26" spans="2:6" s="12" customFormat="1" ht="27.75" customHeight="1">
      <c r="B26" s="30" t="s">
        <v>139</v>
      </c>
      <c r="C26" s="181">
        <v>9880</v>
      </c>
      <c r="D26" s="182">
        <f t="shared" si="0"/>
        <v>1.2524926523245261E-5</v>
      </c>
      <c r="E26" s="183"/>
      <c r="F26" s="22"/>
    </row>
    <row r="27" spans="2:6" s="12" customFormat="1" ht="27.75" customHeight="1">
      <c r="B27" s="30" t="s">
        <v>140</v>
      </c>
      <c r="C27" s="181">
        <v>6130695.5</v>
      </c>
      <c r="D27" s="182">
        <f t="shared" si="0"/>
        <v>7.7719140358188631E-3</v>
      </c>
      <c r="E27" s="183"/>
      <c r="F27" s="22"/>
    </row>
    <row r="28" spans="2:6" s="12" customFormat="1" ht="27.75" customHeight="1">
      <c r="B28" s="30" t="s">
        <v>141</v>
      </c>
      <c r="C28" s="181">
        <v>9708.58</v>
      </c>
      <c r="D28" s="182">
        <f t="shared" si="0"/>
        <v>1.2307616512656728E-5</v>
      </c>
      <c r="E28" s="183"/>
      <c r="F28" s="22"/>
    </row>
    <row r="29" spans="2:6" s="12" customFormat="1" ht="27.75" customHeight="1">
      <c r="B29" s="30" t="s">
        <v>142</v>
      </c>
      <c r="C29" s="181">
        <v>9900.4699999999993</v>
      </c>
      <c r="D29" s="182">
        <f t="shared" si="0"/>
        <v>1.255087644692247E-5</v>
      </c>
      <c r="E29" s="183"/>
      <c r="F29" s="22"/>
    </row>
    <row r="30" spans="2:6" s="12" customFormat="1" ht="27.75" customHeight="1">
      <c r="B30" s="30" t="s">
        <v>143</v>
      </c>
      <c r="C30" s="181">
        <v>2770</v>
      </c>
      <c r="D30" s="182">
        <f t="shared" si="0"/>
        <v>3.511543164917953E-6</v>
      </c>
      <c r="E30" s="183"/>
      <c r="F30" s="22"/>
    </row>
    <row r="31" spans="2:6" s="12" customFormat="1" ht="27.75" customHeight="1">
      <c r="B31" s="30" t="s">
        <v>144</v>
      </c>
      <c r="C31" s="181">
        <v>9674.34</v>
      </c>
      <c r="D31" s="182">
        <f t="shared" si="0"/>
        <v>1.2264210289564025E-5</v>
      </c>
      <c r="E31" s="183"/>
      <c r="F31" s="22"/>
    </row>
    <row r="32" spans="2:6" s="12" customFormat="1" ht="27.75" customHeight="1">
      <c r="B32" s="30" t="s">
        <v>145</v>
      </c>
      <c r="C32" s="181">
        <v>80012.429999999993</v>
      </c>
      <c r="D32" s="182">
        <f t="shared" si="0"/>
        <v>1.0143216666966647E-4</v>
      </c>
      <c r="E32" s="183"/>
      <c r="F32" s="22"/>
    </row>
    <row r="33" spans="2:6" s="12" customFormat="1" ht="27.75" customHeight="1">
      <c r="B33" s="30" t="s">
        <v>146</v>
      </c>
      <c r="C33" s="181">
        <v>154945.84</v>
      </c>
      <c r="D33" s="182">
        <f t="shared" si="0"/>
        <v>1.9642563371280531E-4</v>
      </c>
      <c r="E33" s="183"/>
      <c r="F33" s="22"/>
    </row>
    <row r="34" spans="2:6" s="12" customFormat="1" ht="27.75" customHeight="1">
      <c r="B34" s="30" t="s">
        <v>147</v>
      </c>
      <c r="C34" s="181">
        <v>15454</v>
      </c>
      <c r="D34" s="182">
        <f t="shared" si="0"/>
        <v>1.9591114826946585E-5</v>
      </c>
      <c r="E34" s="183"/>
      <c r="F34" s="22"/>
    </row>
    <row r="35" spans="2:6" s="12" customFormat="1" ht="27.75" customHeight="1">
      <c r="B35" s="30" t="s">
        <v>148</v>
      </c>
      <c r="C35" s="181">
        <v>239331.06</v>
      </c>
      <c r="D35" s="182">
        <f t="shared" si="0"/>
        <v>3.0340120862655903E-4</v>
      </c>
      <c r="E35" s="183"/>
      <c r="F35" s="22"/>
    </row>
    <row r="36" spans="2:6" s="12" customFormat="1" ht="27.75" customHeight="1">
      <c r="B36" s="30" t="s">
        <v>149</v>
      </c>
      <c r="C36" s="181">
        <v>684371.76</v>
      </c>
      <c r="D36" s="182">
        <f t="shared" si="0"/>
        <v>8.6758157981619839E-4</v>
      </c>
      <c r="E36" s="183"/>
      <c r="F36" s="22"/>
    </row>
    <row r="37" spans="2:6" s="12" customFormat="1" ht="27.75" customHeight="1">
      <c r="B37" s="30" t="s">
        <v>150</v>
      </c>
      <c r="C37" s="181">
        <v>2665052.4900000002</v>
      </c>
      <c r="D37" s="182">
        <f t="shared" si="0"/>
        <v>3.3785006698220476E-3</v>
      </c>
      <c r="E37" s="183"/>
      <c r="F37" s="22"/>
    </row>
    <row r="38" spans="2:6" s="12" customFormat="1" ht="27.75" customHeight="1">
      <c r="B38" s="30" t="s">
        <v>151</v>
      </c>
      <c r="C38" s="181">
        <v>28273.78</v>
      </c>
      <c r="D38" s="182">
        <f t="shared" si="0"/>
        <v>3.5842815489311882E-5</v>
      </c>
      <c r="E38" s="183"/>
      <c r="F38" s="22"/>
    </row>
    <row r="39" spans="2:6" s="12" customFormat="1" ht="27.75" customHeight="1">
      <c r="B39" s="30" t="s">
        <v>152</v>
      </c>
      <c r="C39" s="181">
        <v>648122.34</v>
      </c>
      <c r="D39" s="182">
        <f t="shared" si="0"/>
        <v>8.2162800471394563E-4</v>
      </c>
      <c r="E39" s="183"/>
      <c r="F39" s="22"/>
    </row>
    <row r="40" spans="2:6" s="12" customFormat="1" ht="27.75" customHeight="1">
      <c r="B40" s="30" t="s">
        <v>153</v>
      </c>
      <c r="C40" s="181">
        <v>45580.99</v>
      </c>
      <c r="D40" s="182">
        <f t="shared" si="0"/>
        <v>5.7783254109997671E-5</v>
      </c>
      <c r="E40" s="183"/>
      <c r="F40" s="22"/>
    </row>
    <row r="41" spans="2:6" s="12" customFormat="1" ht="27.75" customHeight="1">
      <c r="B41" s="47" t="s">
        <v>154</v>
      </c>
      <c r="C41" s="184">
        <v>26865.69</v>
      </c>
      <c r="D41" s="185">
        <f t="shared" si="0"/>
        <v>3.405777259577783E-5</v>
      </c>
      <c r="E41" s="186"/>
    </row>
    <row r="42" spans="2:6" s="12" customFormat="1" ht="27.75" customHeight="1">
      <c r="B42" s="47" t="s">
        <v>155</v>
      </c>
      <c r="C42" s="184">
        <v>62254.19</v>
      </c>
      <c r="D42" s="185">
        <f t="shared" si="0"/>
        <v>7.8919955011553638E-5</v>
      </c>
      <c r="E42" s="186"/>
    </row>
    <row r="43" spans="2:6" s="12" customFormat="1" ht="27.75" customHeight="1">
      <c r="B43" s="47" t="s">
        <v>156</v>
      </c>
      <c r="C43" s="184">
        <v>666121.34</v>
      </c>
      <c r="D43" s="185">
        <f t="shared" si="0"/>
        <v>8.4444542905523024E-4</v>
      </c>
      <c r="E43" s="186"/>
    </row>
    <row r="44" spans="2:6" s="12" customFormat="1" ht="27.75" customHeight="1">
      <c r="B44" s="47" t="s">
        <v>157</v>
      </c>
      <c r="C44" s="184">
        <v>425739654.76999998</v>
      </c>
      <c r="D44" s="185">
        <f t="shared" si="0"/>
        <v>0.53971233745202973</v>
      </c>
      <c r="E44" s="186"/>
    </row>
    <row r="45" spans="2:6" s="12" customFormat="1" ht="27.75" customHeight="1">
      <c r="B45" s="47" t="s">
        <v>158</v>
      </c>
      <c r="C45" s="184">
        <v>76596429.480000004</v>
      </c>
      <c r="D45" s="185">
        <f t="shared" si="0"/>
        <v>9.7101685342098912E-2</v>
      </c>
      <c r="E45" s="186"/>
    </row>
    <row r="46" spans="2:6" s="12" customFormat="1" ht="27.75" customHeight="1">
      <c r="B46" s="47" t="s">
        <v>159</v>
      </c>
      <c r="C46" s="184">
        <v>241025243.49000001</v>
      </c>
      <c r="D46" s="185">
        <f t="shared" si="0"/>
        <v>0.30554893370035913</v>
      </c>
      <c r="E46" s="186"/>
    </row>
    <row r="47" spans="2:6" s="12" customFormat="1" ht="27.75" customHeight="1">
      <c r="B47" s="47" t="s">
        <v>160</v>
      </c>
      <c r="C47" s="184">
        <v>18000</v>
      </c>
      <c r="D47" s="185">
        <f t="shared" si="0"/>
        <v>2.2818692046398249E-5</v>
      </c>
      <c r="E47" s="186"/>
    </row>
    <row r="48" spans="2:6" s="12" customFormat="1" ht="27.75" customHeight="1">
      <c r="B48" s="47" t="s">
        <v>161</v>
      </c>
      <c r="C48" s="184">
        <v>687.33</v>
      </c>
      <c r="D48" s="185">
        <f t="shared" si="0"/>
        <v>8.7133175579171716E-7</v>
      </c>
      <c r="E48" s="186"/>
    </row>
    <row r="49" spans="2:5" s="12" customFormat="1" ht="27.75" customHeight="1">
      <c r="B49" s="49" t="s">
        <v>162</v>
      </c>
      <c r="C49" s="184">
        <v>1.7</v>
      </c>
      <c r="D49" s="185">
        <f t="shared" si="0"/>
        <v>2.1550986932709458E-9</v>
      </c>
      <c r="E49" s="186"/>
    </row>
    <row r="50" spans="2:5" s="12" customFormat="1" ht="27.75" customHeight="1">
      <c r="C50" s="187">
        <f>SUM(C18:C49)</f>
        <v>788826982.87000012</v>
      </c>
      <c r="D50" s="188">
        <f>SUM(D18:D49)</f>
        <v>0.99999999999999978</v>
      </c>
      <c r="E50" s="43"/>
    </row>
    <row r="51" spans="2:5" ht="12.75" customHeight="1"/>
    <row r="52" spans="2:5" ht="12.75" hidden="1" customHeight="1"/>
    <row r="53" spans="2:5" ht="12.75" hidden="1" customHeight="1"/>
    <row r="54" spans="2:5" ht="12.75" hidden="1" customHeight="1"/>
    <row r="55" spans="2:5" ht="12.75" hidden="1" customHeight="1"/>
    <row r="56" spans="2:5" ht="12.75" hidden="1" customHeight="1"/>
    <row r="57" spans="2:5" ht="12.75" hidden="1" customHeight="1"/>
    <row r="58" spans="2:5" ht="12.75" hidden="1" customHeight="1"/>
    <row r="59" spans="2:5" ht="12.75" hidden="1" customHeight="1"/>
    <row r="60" spans="2:5" ht="12.75" hidden="1" customHeight="1"/>
    <row r="61" spans="2:5" ht="12.75" hidden="1" customHeight="1"/>
    <row r="62" spans="2:5" ht="12.75" hidden="1" customHeight="1"/>
    <row r="63" spans="2:5" ht="12.75" hidden="1" customHeight="1"/>
    <row r="64" spans="2:5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  <row r="597" ht="12.75" hidden="1" customHeight="1"/>
    <row r="598" ht="12.75" hidden="1" customHeight="1"/>
    <row r="599" ht="12.75" hidden="1" customHeight="1"/>
    <row r="600" ht="12.75" hidden="1" customHeight="1"/>
    <row r="601" ht="12.75" hidden="1" customHeight="1"/>
    <row r="602" ht="12.75" hidden="1" customHeight="1"/>
    <row r="603" ht="12.75" hidden="1" customHeight="1"/>
    <row r="604" ht="12.75" hidden="1" customHeight="1"/>
    <row r="605" ht="12.75" hidden="1" customHeight="1"/>
    <row r="606" ht="12.75" hidden="1" customHeight="1"/>
    <row r="607" ht="12.75" hidden="1" customHeight="1"/>
    <row r="608" ht="12.75" hidden="1" customHeight="1"/>
    <row r="609" ht="12.75" hidden="1" customHeight="1"/>
    <row r="610" ht="12.75" hidden="1" customHeight="1"/>
    <row r="611" ht="12.75" hidden="1" customHeight="1"/>
    <row r="612" ht="12.75" hidden="1" customHeight="1"/>
    <row r="613" ht="12.75" hidden="1" customHeight="1"/>
    <row r="614" ht="12.75" hidden="1" customHeight="1"/>
    <row r="615" ht="12.75" hidden="1" customHeight="1"/>
    <row r="616" ht="12.75" hidden="1" customHeight="1"/>
    <row r="617" ht="12.75" hidden="1" customHeight="1"/>
    <row r="618" ht="12.75" hidden="1" customHeight="1"/>
    <row r="619" ht="12.75" hidden="1" customHeight="1"/>
    <row r="620" ht="12.75" hidden="1" customHeight="1"/>
    <row r="621" ht="12.75" hidden="1" customHeight="1"/>
    <row r="622" ht="12.75" hidden="1" customHeight="1"/>
    <row r="623" ht="12.75" hidden="1" customHeight="1"/>
    <row r="624" ht="12.75" hidden="1" customHeight="1"/>
    <row r="625" spans="2:5" ht="12.75" hidden="1" customHeight="1"/>
    <row r="626" spans="2:5" ht="12.75" hidden="1" customHeight="1"/>
    <row r="627" spans="2:5" ht="12.75" hidden="1" customHeight="1"/>
    <row r="628" spans="2:5" ht="12.75" hidden="1" customHeight="1"/>
    <row r="629" spans="2:5" ht="12.75" hidden="1" customHeight="1"/>
    <row r="630" spans="2:5" ht="12.75" hidden="1" customHeight="1"/>
    <row r="631" spans="2:5" ht="12.75" hidden="1" customHeight="1"/>
    <row r="632" spans="2:5" ht="12.75" hidden="1" customHeight="1"/>
    <row r="633" spans="2:5" ht="12.75" hidden="1" customHeight="1"/>
    <row r="634" spans="2:5" ht="12.75" hidden="1" customHeight="1"/>
    <row r="635" spans="2:5" ht="12.75" hidden="1" customHeight="1"/>
    <row r="636" spans="2:5" ht="12.75" hidden="1" customHeight="1"/>
    <row r="637" spans="2:5" ht="12.75" hidden="1" customHeight="1"/>
    <row r="638" spans="2:5" ht="12.75" hidden="1" customHeight="1"/>
    <row r="639" spans="2:5" ht="12.75" hidden="1" customHeight="1"/>
    <row r="640" spans="2:5" ht="12.75" hidden="1" customHeight="1">
      <c r="B640" s="95" t="s">
        <v>138</v>
      </c>
      <c r="C640" s="171">
        <v>8798423.7799999993</v>
      </c>
      <c r="D640" s="172" t="e">
        <f>(C640/#REF!)</f>
        <v>#REF!</v>
      </c>
      <c r="E640" s="173"/>
    </row>
    <row r="641" spans="2:5" ht="12.75" hidden="1" customHeight="1">
      <c r="B641" s="95" t="s">
        <v>139</v>
      </c>
      <c r="C641" s="171">
        <v>9880</v>
      </c>
      <c r="D641" s="172" t="e">
        <f>(C641/#REF!)</f>
        <v>#REF!</v>
      </c>
      <c r="E641" s="173"/>
    </row>
    <row r="642" spans="2:5" ht="12.75" hidden="1" customHeight="1">
      <c r="B642" s="95" t="s">
        <v>140</v>
      </c>
      <c r="C642" s="171">
        <v>6130695.5</v>
      </c>
      <c r="D642" s="172" t="e">
        <f>(C642/#REF!)</f>
        <v>#REF!</v>
      </c>
      <c r="E642" s="173"/>
    </row>
    <row r="643" spans="2:5" ht="12.75" hidden="1" customHeight="1">
      <c r="B643" s="95" t="s">
        <v>141</v>
      </c>
      <c r="C643" s="171">
        <v>9708.58</v>
      </c>
      <c r="D643" s="172" t="e">
        <f>(C643/#REF!)</f>
        <v>#REF!</v>
      </c>
      <c r="E643" s="173"/>
    </row>
    <row r="644" spans="2:5" ht="12.75" hidden="1" customHeight="1">
      <c r="B644" s="95" t="s">
        <v>142</v>
      </c>
      <c r="C644" s="171">
        <v>9900.4699999999993</v>
      </c>
      <c r="D644" s="172" t="e">
        <f>(C644/#REF!)</f>
        <v>#REF!</v>
      </c>
      <c r="E644" s="173"/>
    </row>
    <row r="645" spans="2:5" ht="12.75" hidden="1" customHeight="1">
      <c r="B645" s="95" t="s">
        <v>143</v>
      </c>
      <c r="C645" s="171">
        <v>2770</v>
      </c>
      <c r="D645" s="172" t="e">
        <f>(C645/#REF!)</f>
        <v>#REF!</v>
      </c>
      <c r="E645" s="173"/>
    </row>
    <row r="646" spans="2:5" ht="12.75" hidden="1" customHeight="1">
      <c r="B646" s="95" t="s">
        <v>144</v>
      </c>
      <c r="C646" s="171">
        <v>9674.34</v>
      </c>
      <c r="D646" s="172" t="e">
        <f>(C646/#REF!)</f>
        <v>#REF!</v>
      </c>
      <c r="E646" s="173"/>
    </row>
    <row r="647" spans="2:5" ht="12.75" hidden="1" customHeight="1">
      <c r="B647" s="95" t="s">
        <v>145</v>
      </c>
      <c r="C647" s="171">
        <v>80012.429999999993</v>
      </c>
      <c r="D647" s="172" t="e">
        <f>(C647/#REF!)</f>
        <v>#REF!</v>
      </c>
      <c r="E647" s="173"/>
    </row>
    <row r="648" spans="2:5" ht="12.75" hidden="1" customHeight="1">
      <c r="B648" s="95" t="s">
        <v>146</v>
      </c>
      <c r="C648" s="171">
        <v>154945.84</v>
      </c>
      <c r="D648" s="172" t="e">
        <f>(C648/#REF!)</f>
        <v>#REF!</v>
      </c>
      <c r="E648" s="173"/>
    </row>
    <row r="649" spans="2:5" ht="12.75" hidden="1" customHeight="1">
      <c r="B649" s="95" t="s">
        <v>147</v>
      </c>
      <c r="C649" s="171">
        <v>15454</v>
      </c>
      <c r="D649" s="172" t="e">
        <f>(C649/#REF!)</f>
        <v>#REF!</v>
      </c>
      <c r="E649" s="173"/>
    </row>
    <row r="650" spans="2:5" ht="12.75" hidden="1" customHeight="1">
      <c r="B650" s="95" t="s">
        <v>148</v>
      </c>
      <c r="C650" s="171">
        <v>239331.06</v>
      </c>
      <c r="D650" s="172" t="e">
        <f>(C650/#REF!)</f>
        <v>#REF!</v>
      </c>
      <c r="E650" s="173"/>
    </row>
    <row r="651" spans="2:5" ht="12.75" hidden="1" customHeight="1">
      <c r="B651" s="95" t="s">
        <v>149</v>
      </c>
      <c r="C651" s="171">
        <v>684371.76</v>
      </c>
      <c r="D651" s="172" t="e">
        <f>(C651/#REF!)</f>
        <v>#REF!</v>
      </c>
      <c r="E651" s="173"/>
    </row>
    <row r="652" spans="2:5" ht="12.75" hidden="1" customHeight="1">
      <c r="B652" s="95" t="s">
        <v>150</v>
      </c>
      <c r="C652" s="171">
        <v>2665052.4900000002</v>
      </c>
      <c r="D652" s="172" t="e">
        <f>(C652/#REF!)</f>
        <v>#REF!</v>
      </c>
      <c r="E652" s="173"/>
    </row>
    <row r="653" spans="2:5" ht="12.75" hidden="1" customHeight="1">
      <c r="B653" s="95" t="s">
        <v>151</v>
      </c>
      <c r="C653" s="171">
        <v>28273.78</v>
      </c>
      <c r="D653" s="172" t="e">
        <f>(C653/#REF!)</f>
        <v>#REF!</v>
      </c>
      <c r="E653" s="173"/>
    </row>
    <row r="654" spans="2:5" ht="12.75" hidden="1" customHeight="1">
      <c r="B654" s="95" t="s">
        <v>152</v>
      </c>
      <c r="C654" s="171">
        <v>648122.34</v>
      </c>
      <c r="D654" s="172" t="e">
        <f>(C654/#REF!)</f>
        <v>#REF!</v>
      </c>
      <c r="E654" s="173"/>
    </row>
    <row r="655" spans="2:5" ht="12.75" hidden="1" customHeight="1">
      <c r="B655" s="95" t="s">
        <v>153</v>
      </c>
      <c r="C655" s="171">
        <v>45580.99</v>
      </c>
      <c r="D655" s="172" t="e">
        <f>(C655/#REF!)</f>
        <v>#REF!</v>
      </c>
      <c r="E655" s="173"/>
    </row>
    <row r="656" spans="2:5" ht="12.75" hidden="1" customHeight="1">
      <c r="B656" s="95" t="s">
        <v>154</v>
      </c>
      <c r="C656" s="171">
        <v>26865.69</v>
      </c>
      <c r="D656" s="172" t="e">
        <f>(C656/#REF!)</f>
        <v>#REF!</v>
      </c>
      <c r="E656" s="173"/>
    </row>
    <row r="657" spans="2:5" ht="12.75" hidden="1" customHeight="1">
      <c r="B657" s="95" t="s">
        <v>155</v>
      </c>
      <c r="C657" s="171">
        <v>62254.19</v>
      </c>
      <c r="D657" s="172" t="e">
        <f>(C657/#REF!)</f>
        <v>#REF!</v>
      </c>
      <c r="E657" s="173"/>
    </row>
    <row r="658" spans="2:5" ht="12.75" hidden="1" customHeight="1">
      <c r="B658" s="95" t="s">
        <v>156</v>
      </c>
      <c r="C658" s="171">
        <v>666121.34</v>
      </c>
      <c r="D658" s="172" t="e">
        <f>(C658/#REF!)</f>
        <v>#REF!</v>
      </c>
      <c r="E658" s="173"/>
    </row>
    <row r="659" spans="2:5" ht="12.75" hidden="1" customHeight="1">
      <c r="B659" s="95" t="s">
        <v>157</v>
      </c>
      <c r="C659" s="171">
        <v>425739654.76999998</v>
      </c>
      <c r="D659" s="172" t="e">
        <f>(C659/#REF!)</f>
        <v>#REF!</v>
      </c>
      <c r="E659" s="173"/>
    </row>
    <row r="660" spans="2:5" ht="12.75" hidden="1" customHeight="1">
      <c r="B660" s="95" t="s">
        <v>158</v>
      </c>
      <c r="C660" s="171">
        <v>76596429.480000004</v>
      </c>
      <c r="D660" s="172" t="e">
        <f>(C660/#REF!)</f>
        <v>#REF!</v>
      </c>
      <c r="E660" s="173"/>
    </row>
    <row r="661" spans="2:5" ht="12.75" hidden="1" customHeight="1">
      <c r="B661" s="95" t="s">
        <v>159</v>
      </c>
      <c r="C661" s="171">
        <v>241025243.49000001</v>
      </c>
      <c r="D661" s="172" t="e">
        <f>(C661/#REF!)</f>
        <v>#REF!</v>
      </c>
      <c r="E661" s="173"/>
    </row>
    <row r="662" spans="2:5" ht="12.75" hidden="1" customHeight="1">
      <c r="B662" s="95" t="s">
        <v>160</v>
      </c>
      <c r="C662" s="171">
        <v>18000</v>
      </c>
      <c r="D662" s="172" t="e">
        <f>(C662/#REF!)</f>
        <v>#REF!</v>
      </c>
      <c r="E662" s="173"/>
    </row>
    <row r="663" spans="2:5" ht="12.75" hidden="1" customHeight="1">
      <c r="B663" s="95" t="s">
        <v>161</v>
      </c>
      <c r="C663" s="171">
        <v>687.33</v>
      </c>
      <c r="D663" s="172" t="e">
        <f>(C663/#REF!)</f>
        <v>#REF!</v>
      </c>
      <c r="E663" s="173"/>
    </row>
    <row r="664" spans="2:5" ht="12.75" hidden="1" customHeight="1">
      <c r="B664" s="71" t="s">
        <v>162</v>
      </c>
      <c r="C664" s="171">
        <v>1.7</v>
      </c>
      <c r="D664" s="172" t="e">
        <f>(C664/#REF!)</f>
        <v>#REF!</v>
      </c>
      <c r="E664" s="173"/>
    </row>
    <row r="665" spans="2:5" ht="12.75" hidden="1" customHeight="1">
      <c r="C665" s="174">
        <f>SUM(C640:C664)</f>
        <v>763667455.35000002</v>
      </c>
      <c r="D665" s="175" t="e">
        <f>SUM(D640:D664)</f>
        <v>#REF!</v>
      </c>
      <c r="E665" s="59"/>
    </row>
    <row r="666" spans="2:5" ht="12.75" hidden="1" customHeight="1"/>
    <row r="667" spans="2:5" ht="12.75" hidden="1" customHeight="1"/>
    <row r="668" spans="2:5" ht="12.75" hidden="1" customHeight="1"/>
    <row r="669" spans="2:5" ht="12.75" hidden="1" customHeight="1"/>
    <row r="670" spans="2:5" ht="12.75" hidden="1" customHeight="1"/>
    <row r="671" spans="2:5" ht="12.75" hidden="1" customHeight="1"/>
    <row r="672" spans="2:5" ht="12.75" hidden="1" customHeight="1"/>
    <row r="673" ht="12.75" hidden="1" customHeight="1"/>
    <row r="674" ht="12.75" hidden="1" customHeight="1"/>
    <row r="675" ht="12.75" hidden="1" customHeight="1"/>
    <row r="676" ht="12.75" hidden="1" customHeight="1"/>
    <row r="677" ht="12.75" hidden="1" customHeight="1"/>
    <row r="678" ht="12.75" hidden="1" customHeight="1"/>
    <row r="679" ht="12.75" hidden="1" customHeight="1"/>
    <row r="680" ht="12.75" hidden="1" customHeight="1"/>
    <row r="681" ht="12.75" hidden="1" customHeight="1"/>
    <row r="682" ht="12.75" hidden="1" customHeight="1"/>
    <row r="683" ht="12.75" hidden="1" customHeight="1"/>
    <row r="684" ht="12.75" hidden="1" customHeight="1"/>
    <row r="685" ht="12.75" hidden="1" customHeight="1"/>
    <row r="686" ht="12.75" hidden="1" customHeight="1"/>
    <row r="687" ht="12.75" hidden="1" customHeight="1"/>
    <row r="688" ht="12.75" hidden="1" customHeight="1"/>
    <row r="689" ht="12.75" hidden="1" customHeight="1"/>
    <row r="690" ht="12.75" hidden="1" customHeight="1"/>
    <row r="691" ht="12.75" hidden="1" customHeight="1"/>
    <row r="692" ht="12.75" hidden="1" customHeight="1"/>
    <row r="693" ht="12.75" hidden="1" customHeight="1"/>
    <row r="694" ht="12.75" hidden="1" customHeight="1"/>
    <row r="695" ht="12.75" hidden="1" customHeight="1"/>
    <row r="696" ht="12.75" hidden="1" customHeight="1"/>
    <row r="697" ht="12.75" hidden="1" customHeight="1"/>
    <row r="698" ht="12.75" hidden="1" customHeight="1"/>
    <row r="699" ht="12.75" hidden="1" customHeight="1"/>
    <row r="700" ht="12.75" hidden="1" customHeight="1"/>
    <row r="701" ht="12.75" hidden="1" customHeight="1"/>
    <row r="702" ht="12.75" hidden="1" customHeight="1"/>
    <row r="703" ht="12.75" hidden="1" customHeight="1"/>
    <row r="704" ht="12.75" hidden="1" customHeight="1"/>
    <row r="705" ht="12.75" hidden="1" customHeight="1"/>
    <row r="706" ht="12.75" hidden="1" customHeight="1"/>
    <row r="707" ht="12.75" hidden="1" customHeight="1"/>
    <row r="708" ht="12.75" hidden="1" customHeight="1"/>
    <row r="709" ht="12.75" hidden="1" customHeight="1"/>
    <row r="710" ht="12.75" hidden="1" customHeight="1"/>
    <row r="711" ht="12.75" hidden="1" customHeight="1"/>
    <row r="712" ht="12.75" hidden="1" customHeight="1"/>
    <row r="713" ht="12.75" hidden="1" customHeight="1"/>
    <row r="714" ht="12.75" hidden="1" customHeight="1"/>
    <row r="715" ht="12.75" hidden="1" customHeight="1"/>
    <row r="716" ht="12.75" hidden="1" customHeight="1"/>
    <row r="717" ht="12.75" hidden="1" customHeight="1"/>
    <row r="718" ht="12.75" hidden="1" customHeight="1"/>
    <row r="719" ht="12.75" hidden="1" customHeight="1"/>
    <row r="720" ht="12.75" hidden="1" customHeight="1"/>
  </sheetData>
  <sheetProtection password="E2E0" sheet="1" objects="1" scenarios="1"/>
  <printOptions horizontalCentered="1"/>
  <pageMargins left="0.70866141732283472" right="0.70866141732283472" top="0.51181102362204722" bottom="0.74803149606299213" header="0.31496062992125984" footer="0.31496062992125984"/>
  <pageSetup scale="32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99"/>
  <sheetViews>
    <sheetView windowProtection="1" showGridLines="0" view="pageLayout" zoomScale="60" zoomScaleNormal="80" zoomScaleSheetLayoutView="30" zoomScalePageLayoutView="60" workbookViewId="0"/>
  </sheetViews>
  <sheetFormatPr baseColWidth="10" defaultColWidth="0" defaultRowHeight="12.75" customHeight="1" zeroHeight="1"/>
  <cols>
    <col min="1" max="1" width="44.5703125" style="3" bestFit="1" customWidth="1"/>
    <col min="2" max="2" width="66.140625" style="3" bestFit="1" customWidth="1"/>
    <col min="3" max="3" width="68.28515625" style="3" bestFit="1" customWidth="1"/>
    <col min="4" max="6" width="26.7109375" style="3" customWidth="1"/>
    <col min="7" max="7" width="18.28515625" style="3" bestFit="1" customWidth="1"/>
    <col min="8" max="8" width="16.42578125" style="3" bestFit="1" customWidth="1"/>
    <col min="9" max="9" width="15.140625" style="3" bestFit="1" customWidth="1"/>
    <col min="10" max="10" width="18.28515625" style="3" bestFit="1" customWidth="1"/>
    <col min="11" max="11" width="17.5703125" style="3" bestFit="1" customWidth="1"/>
    <col min="12" max="12" width="13.7109375" style="3" customWidth="1"/>
    <col min="13" max="23" width="0" style="3" hidden="1" customWidth="1"/>
    <col min="24" max="16384" width="11.42578125" style="3" hidden="1"/>
  </cols>
  <sheetData>
    <row r="1" spans="1:12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50.25" customHeight="1"/>
    <row r="3" spans="1:12"/>
    <row r="4" spans="1:12" ht="1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2.75" customHeight="1"/>
    <row r="7" spans="1:12" ht="12.75" customHeight="1"/>
    <row r="8" spans="1:12">
      <c r="A8" s="52" t="s">
        <v>175</v>
      </c>
    </row>
    <row r="9" spans="1:12">
      <c r="A9" s="52"/>
    </row>
    <row r="10" spans="1:12">
      <c r="A10" s="52"/>
    </row>
    <row r="11" spans="1:12">
      <c r="A11" s="52"/>
    </row>
    <row r="12" spans="1:12" ht="15">
      <c r="A12" s="52"/>
      <c r="B12" s="22"/>
      <c r="C12" s="22"/>
      <c r="D12" s="22"/>
      <c r="E12" s="22"/>
      <c r="F12" s="22"/>
    </row>
    <row r="13" spans="1:12" ht="15">
      <c r="A13" s="52"/>
      <c r="B13" s="22"/>
      <c r="C13" s="22"/>
      <c r="D13" s="22"/>
      <c r="E13" s="22"/>
      <c r="F13" s="22"/>
    </row>
    <row r="14" spans="1:12" ht="15">
      <c r="A14" s="52"/>
      <c r="B14" s="22"/>
      <c r="C14" s="22"/>
      <c r="D14" s="22"/>
      <c r="E14" s="22"/>
      <c r="F14" s="22"/>
    </row>
    <row r="15" spans="1:12" ht="15">
      <c r="B15" s="22"/>
      <c r="C15" s="22"/>
      <c r="D15" s="22"/>
      <c r="E15" s="22"/>
      <c r="F15" s="22"/>
    </row>
    <row r="16" spans="1:12" s="12" customFormat="1" ht="27.75" customHeight="1">
      <c r="B16" s="112" t="s">
        <v>176</v>
      </c>
      <c r="C16" s="113" t="s">
        <v>41</v>
      </c>
      <c r="D16" s="177" t="s">
        <v>42</v>
      </c>
      <c r="E16" s="177" t="s">
        <v>177</v>
      </c>
      <c r="F16" s="177" t="s">
        <v>8</v>
      </c>
      <c r="G16" s="189" t="s">
        <v>102</v>
      </c>
    </row>
    <row r="17" spans="2:7" s="12" customFormat="1" ht="27.75" customHeight="1">
      <c r="B17" s="122" t="s">
        <v>178</v>
      </c>
      <c r="C17" s="29"/>
      <c r="D17" s="190"/>
      <c r="E17" s="190"/>
      <c r="F17" s="29"/>
      <c r="G17" s="191"/>
    </row>
    <row r="18" spans="2:7" s="12" customFormat="1" ht="27.75" customHeight="1">
      <c r="B18" s="192" t="s">
        <v>179</v>
      </c>
      <c r="C18" s="190">
        <v>-14361038.76</v>
      </c>
      <c r="D18" s="190">
        <v>-14361038.76</v>
      </c>
      <c r="E18" s="190">
        <v>0</v>
      </c>
      <c r="F18" s="31"/>
      <c r="G18" s="193"/>
    </row>
    <row r="19" spans="2:7" s="12" customFormat="1" ht="27.75" customHeight="1">
      <c r="B19" s="192" t="s">
        <v>180</v>
      </c>
      <c r="C19" s="190">
        <v>-25916030.57</v>
      </c>
      <c r="D19" s="190">
        <v>-25916030.57</v>
      </c>
      <c r="E19" s="190">
        <v>0</v>
      </c>
      <c r="F19" s="31"/>
      <c r="G19" s="193"/>
    </row>
    <row r="20" spans="2:7" s="12" customFormat="1" ht="27.75" customHeight="1">
      <c r="B20" s="194"/>
      <c r="C20" s="33"/>
      <c r="D20" s="190"/>
      <c r="E20" s="195"/>
      <c r="F20" s="33"/>
      <c r="G20" s="196"/>
    </row>
    <row r="21" spans="2:7" s="12" customFormat="1" ht="27.75" customHeight="1">
      <c r="B21" s="22"/>
      <c r="C21" s="39">
        <f>SUM(C18:C20)</f>
        <v>-40277069.329999998</v>
      </c>
      <c r="D21" s="39">
        <f>SUM(D17:D20)</f>
        <v>-40277069.329999998</v>
      </c>
      <c r="E21" s="39">
        <f>SUM(E17:E20)</f>
        <v>0</v>
      </c>
      <c r="F21" s="197"/>
      <c r="G21" s="198"/>
    </row>
    <row r="22" spans="2:7" s="12" customFormat="1" ht="27.75" customHeight="1">
      <c r="B22" s="22"/>
      <c r="C22" s="22"/>
      <c r="D22" s="22"/>
      <c r="E22" s="22"/>
      <c r="F22" s="22"/>
    </row>
    <row r="23" spans="2:7" s="12" customFormat="1" ht="27.75" customHeight="1">
      <c r="B23" s="22"/>
      <c r="C23" s="22"/>
      <c r="D23" s="22"/>
      <c r="E23" s="22"/>
      <c r="F23" s="22"/>
    </row>
    <row r="24" spans="2:7" s="12" customFormat="1" ht="27.75" customHeight="1">
      <c r="B24" s="22"/>
      <c r="C24" s="22"/>
      <c r="D24" s="22"/>
      <c r="E24" s="22"/>
      <c r="F24" s="22"/>
    </row>
    <row r="25" spans="2:7" s="12" customFormat="1" ht="27.75" customHeight="1">
      <c r="B25" s="22"/>
      <c r="C25" s="22"/>
      <c r="D25" s="22"/>
      <c r="E25" s="22"/>
      <c r="F25" s="22"/>
    </row>
    <row r="26" spans="2:7" s="12" customFormat="1" ht="27.75" customHeight="1">
      <c r="B26" s="22"/>
      <c r="C26" s="22"/>
      <c r="D26" s="22"/>
      <c r="E26" s="22"/>
      <c r="F26" s="22"/>
    </row>
    <row r="27" spans="2:7" s="12" customFormat="1" ht="27.75" customHeight="1">
      <c r="B27" s="199"/>
      <c r="C27" s="199"/>
      <c r="D27" s="199"/>
      <c r="E27" s="199"/>
      <c r="F27" s="199"/>
    </row>
    <row r="28" spans="2:7" s="12" customFormat="1" ht="27.75" customHeight="1">
      <c r="B28" s="145" t="s">
        <v>181</v>
      </c>
      <c r="C28" s="177" t="s">
        <v>41</v>
      </c>
      <c r="D28" s="27" t="s">
        <v>42</v>
      </c>
      <c r="E28" s="138" t="s">
        <v>177</v>
      </c>
      <c r="F28" s="177" t="s">
        <v>102</v>
      </c>
    </row>
    <row r="29" spans="2:7" s="12" customFormat="1" ht="27.75" customHeight="1">
      <c r="B29" s="28" t="s">
        <v>182</v>
      </c>
      <c r="C29" s="200">
        <v>-74407528.739999995</v>
      </c>
      <c r="D29" s="201">
        <v>-345648621.50999999</v>
      </c>
      <c r="E29" s="202">
        <f>(C29-D29)*-1</f>
        <v>-271241092.76999998</v>
      </c>
      <c r="F29" s="203"/>
    </row>
    <row r="30" spans="2:7" s="12" customFormat="1" ht="27.75" customHeight="1">
      <c r="B30" s="204" t="s">
        <v>183</v>
      </c>
      <c r="C30" s="205">
        <v>144869934.97</v>
      </c>
      <c r="D30" s="206">
        <v>144869934.97</v>
      </c>
      <c r="E30" s="207">
        <f>C30-D30</f>
        <v>0</v>
      </c>
      <c r="F30" s="208"/>
    </row>
    <row r="31" spans="2:7" s="12" customFormat="1" ht="27.75" customHeight="1">
      <c r="B31" s="204" t="s">
        <v>184</v>
      </c>
      <c r="C31" s="205"/>
      <c r="D31" s="209">
        <v>-41907597.509999998</v>
      </c>
      <c r="E31" s="207">
        <f t="shared" ref="E31:E34" si="0">C31-D31</f>
        <v>41907597.509999998</v>
      </c>
      <c r="F31" s="208"/>
    </row>
    <row r="32" spans="2:7" s="12" customFormat="1" ht="27.75" customHeight="1">
      <c r="B32" s="204" t="s">
        <v>185</v>
      </c>
      <c r="C32" s="205"/>
      <c r="D32" s="209">
        <v>-293258.53999999998</v>
      </c>
      <c r="E32" s="207">
        <f>C32-D32</f>
        <v>293258.53999999998</v>
      </c>
      <c r="F32" s="208"/>
    </row>
    <row r="33" spans="2:6" s="12" customFormat="1" ht="27.75" customHeight="1">
      <c r="B33" s="204" t="s">
        <v>186</v>
      </c>
      <c r="C33" s="205">
        <v>-68358315.359999999</v>
      </c>
      <c r="D33" s="209">
        <v>-68358315.359999999</v>
      </c>
      <c r="E33" s="207"/>
      <c r="F33" s="208"/>
    </row>
    <row r="34" spans="2:6" s="12" customFormat="1" ht="27.75" customHeight="1">
      <c r="B34" s="204" t="s">
        <v>187</v>
      </c>
      <c r="C34" s="205">
        <v>-309654230.13</v>
      </c>
      <c r="D34" s="209">
        <v>-309654230.13</v>
      </c>
      <c r="E34" s="207">
        <f t="shared" si="0"/>
        <v>0</v>
      </c>
      <c r="F34" s="208"/>
    </row>
    <row r="35" spans="2:6" s="212" customFormat="1" ht="27.75" customHeight="1">
      <c r="B35" s="32" t="s">
        <v>188</v>
      </c>
      <c r="C35" s="200">
        <f>SUM(C30:C34)</f>
        <v>-233142610.51999998</v>
      </c>
      <c r="D35" s="210">
        <f>SUM(D30:D34)</f>
        <v>-275343466.56999999</v>
      </c>
      <c r="E35" s="207">
        <f>(C35-D35)*-1</f>
        <v>-42200856.050000012</v>
      </c>
      <c r="F35" s="211"/>
    </row>
    <row r="36" spans="2:6" s="12" customFormat="1" ht="27.75" customHeight="1">
      <c r="B36" s="22"/>
      <c r="C36" s="39">
        <f>C29+C35</f>
        <v>-307550139.25999999</v>
      </c>
      <c r="D36" s="39">
        <f>D29+D35</f>
        <v>-620992088.07999992</v>
      </c>
      <c r="E36" s="39">
        <f>E29+E35</f>
        <v>-313441948.81999999</v>
      </c>
      <c r="F36" s="213"/>
    </row>
    <row r="37" spans="2:6" s="12" customFormat="1" ht="18">
      <c r="B37" s="22"/>
      <c r="C37" s="22"/>
      <c r="D37" s="22"/>
      <c r="E37" s="22"/>
      <c r="F37" s="22"/>
    </row>
    <row r="38" spans="2:6" s="12" customFormat="1" ht="18">
      <c r="B38" s="22"/>
      <c r="C38" s="22"/>
      <c r="D38" s="22"/>
      <c r="E38" s="22"/>
      <c r="F38" s="22"/>
    </row>
    <row r="39" spans="2:6" s="12" customFormat="1" ht="18">
      <c r="B39" s="22"/>
      <c r="C39" s="22"/>
      <c r="D39" s="22"/>
      <c r="E39" s="22"/>
      <c r="F39" s="22"/>
    </row>
    <row r="40" spans="2:6" s="12" customFormat="1" ht="18">
      <c r="B40" s="22"/>
      <c r="C40" s="22"/>
      <c r="D40" s="22"/>
      <c r="E40" s="22"/>
      <c r="F40" s="22"/>
    </row>
    <row r="41" spans="2:6" s="12" customFormat="1" ht="30.75" customHeight="1"/>
    <row r="42" spans="2:6" ht="12.75" hidden="1" customHeight="1"/>
    <row r="43" spans="2:6" ht="12.75" hidden="1" customHeight="1"/>
    <row r="44" spans="2:6" ht="12.75" hidden="1" customHeight="1"/>
    <row r="45" spans="2:6" ht="12.75" hidden="1" customHeight="1"/>
    <row r="46" spans="2:6" ht="12.75" hidden="1" customHeight="1"/>
    <row r="47" spans="2:6" ht="12.75" hidden="1" customHeight="1"/>
    <row r="48" spans="2:6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  <row r="597" ht="12.75" hidden="1" customHeight="1"/>
    <row r="598" ht="12.75" hidden="1" customHeight="1"/>
    <row r="599" ht="12.75" hidden="1" customHeight="1"/>
    <row r="600" ht="12.75" hidden="1" customHeight="1"/>
    <row r="601" ht="12.75" hidden="1" customHeight="1"/>
    <row r="602" ht="12.75" hidden="1" customHeight="1"/>
    <row r="603" ht="12.75" hidden="1" customHeight="1"/>
    <row r="604" ht="12.75" hidden="1" customHeight="1"/>
    <row r="605" ht="12.75" hidden="1" customHeight="1"/>
    <row r="606" ht="12.75" hidden="1" customHeight="1"/>
    <row r="607" ht="12.75" hidden="1" customHeight="1"/>
    <row r="608" ht="12.75" hidden="1" customHeight="1"/>
    <row r="609" ht="12.75" hidden="1" customHeight="1"/>
    <row r="610" ht="12.75" hidden="1" customHeight="1"/>
    <row r="611" ht="12.75" hidden="1" customHeight="1"/>
    <row r="612" ht="12.75" hidden="1" customHeight="1"/>
    <row r="613" ht="12.75" hidden="1" customHeight="1"/>
    <row r="614" ht="12.75" hidden="1" customHeight="1"/>
    <row r="615" ht="12.75" hidden="1" customHeight="1"/>
    <row r="616" ht="12.75" hidden="1" customHeight="1"/>
    <row r="617" ht="12.75" hidden="1" customHeight="1"/>
    <row r="618" ht="12.75" hidden="1" customHeight="1"/>
    <row r="619" ht="12.75" hidden="1" customHeight="1"/>
    <row r="620" ht="12.75" hidden="1" customHeight="1"/>
    <row r="621" ht="12.75" hidden="1" customHeight="1"/>
    <row r="622" ht="12.75" hidden="1" customHeight="1"/>
    <row r="623" ht="12.75" hidden="1" customHeight="1"/>
    <row r="624" ht="12.75" hidden="1" customHeight="1"/>
    <row r="625" ht="12.75" hidden="1" customHeight="1"/>
    <row r="626" ht="12.75" hidden="1" customHeight="1"/>
    <row r="627" ht="12.75" hidden="1" customHeight="1"/>
    <row r="628" ht="12.75" hidden="1" customHeight="1"/>
    <row r="629" ht="12.75" hidden="1" customHeight="1"/>
    <row r="630" ht="12.75" hidden="1" customHeight="1"/>
    <row r="631" ht="12.75" hidden="1" customHeight="1"/>
    <row r="632" ht="12.75" hidden="1" customHeight="1"/>
    <row r="633" ht="12.75" hidden="1" customHeight="1"/>
    <row r="634" ht="12.75" hidden="1" customHeight="1"/>
    <row r="635" ht="12.75" hidden="1" customHeight="1"/>
    <row r="636" ht="12.75" hidden="1" customHeight="1"/>
    <row r="637" ht="12.75" hidden="1" customHeight="1"/>
    <row r="638" ht="12.75" hidden="1" customHeight="1"/>
    <row r="639" ht="12.75" hidden="1" customHeight="1"/>
    <row r="640" ht="12.75" hidden="1" customHeight="1"/>
    <row r="641" ht="12.75" hidden="1" customHeight="1"/>
    <row r="642" ht="12.75" hidden="1" customHeight="1"/>
    <row r="643" ht="12.75" hidden="1" customHeight="1"/>
    <row r="644" ht="12.75" hidden="1" customHeight="1"/>
    <row r="645" ht="12.75" hidden="1" customHeight="1"/>
    <row r="646" ht="12.75" hidden="1" customHeight="1"/>
    <row r="647" ht="12.75" hidden="1" customHeight="1"/>
    <row r="648" ht="12.75" hidden="1" customHeight="1"/>
    <row r="649" ht="12.75" hidden="1" customHeight="1"/>
    <row r="650" ht="12.75" hidden="1" customHeight="1"/>
    <row r="651" ht="12.75" hidden="1" customHeight="1"/>
    <row r="652" ht="12.75" hidden="1" customHeight="1"/>
    <row r="653" ht="12.75" hidden="1" customHeight="1"/>
    <row r="654" ht="12.75" hidden="1" customHeight="1"/>
    <row r="655" ht="12.75" hidden="1" customHeight="1"/>
    <row r="656" ht="12.75" hidden="1" customHeight="1"/>
    <row r="657" ht="12.75" hidden="1" customHeight="1"/>
    <row r="658" ht="12.75" hidden="1" customHeight="1"/>
    <row r="659" ht="12.75" hidden="1" customHeight="1"/>
    <row r="660" ht="12.75" hidden="1" customHeight="1"/>
    <row r="661" ht="12.75" hidden="1" customHeight="1"/>
    <row r="662" ht="12.75" hidden="1" customHeight="1"/>
    <row r="663" ht="12.75" hidden="1" customHeight="1"/>
    <row r="664" ht="12.75" hidden="1" customHeight="1"/>
    <row r="665" ht="12.75" hidden="1" customHeight="1"/>
    <row r="666" ht="12.75" hidden="1" customHeight="1"/>
    <row r="667" ht="12.75" hidden="1" customHeight="1"/>
    <row r="668" ht="12.75" hidden="1" customHeight="1"/>
    <row r="669" ht="12.75" hidden="1" customHeight="1"/>
    <row r="670" ht="12.75" hidden="1" customHeight="1"/>
    <row r="671" ht="12.75" hidden="1" customHeight="1"/>
    <row r="672" ht="12.75" hidden="1" customHeight="1"/>
    <row r="673" ht="12.75" hidden="1" customHeight="1"/>
    <row r="674" ht="12.75" hidden="1" customHeight="1"/>
    <row r="675" ht="12.75" hidden="1" customHeight="1"/>
    <row r="676" ht="12.75" hidden="1" customHeight="1"/>
    <row r="677" ht="12.75" hidden="1" customHeight="1"/>
    <row r="678" ht="12.75" hidden="1" customHeight="1"/>
    <row r="679" ht="12.75" hidden="1" customHeight="1"/>
    <row r="680" ht="12.75" hidden="1" customHeight="1"/>
    <row r="681" ht="12.75" hidden="1" customHeight="1"/>
    <row r="682" ht="12.75" hidden="1" customHeight="1"/>
    <row r="683" ht="12.75" hidden="1" customHeight="1"/>
    <row r="684" ht="12.75" hidden="1" customHeight="1"/>
    <row r="685" ht="12.75" hidden="1" customHeight="1"/>
    <row r="686" ht="12.75" hidden="1" customHeight="1"/>
    <row r="687" ht="12.75" hidden="1" customHeight="1"/>
    <row r="688" ht="12.75" hidden="1" customHeight="1"/>
    <row r="689" ht="12.75" hidden="1" customHeight="1"/>
    <row r="690" ht="12.75" hidden="1" customHeight="1"/>
    <row r="691" ht="12.75" hidden="1" customHeight="1"/>
    <row r="692" ht="12.75" hidden="1" customHeight="1"/>
    <row r="693" ht="12.75" hidden="1" customHeight="1"/>
    <row r="694" ht="12.75" hidden="1" customHeight="1"/>
    <row r="695" ht="12.75" hidden="1" customHeight="1"/>
    <row r="696" ht="12.75" hidden="1" customHeight="1"/>
    <row r="697" ht="12.75" hidden="1" customHeight="1"/>
    <row r="698" ht="12.75" hidden="1" customHeight="1"/>
    <row r="699" ht="12.75" hidden="1" customHeight="1"/>
  </sheetData>
  <sheetProtection password="E2E0" sheet="1" objects="1" scenarios="1"/>
  <printOptions horizontalCentered="1"/>
  <pageMargins left="0.70866141732283472" right="0.70866141732283472" top="0.51181102362204722" bottom="0.74803149606299213" header="0.31496062992125984" footer="0.31496062992125984"/>
  <pageSetup scale="34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91"/>
  <sheetViews>
    <sheetView windowProtection="1" showGridLines="0" view="pageLayout" zoomScale="60" zoomScaleNormal="80" zoomScaleSheetLayoutView="30" zoomScalePageLayoutView="60" workbookViewId="0"/>
  </sheetViews>
  <sheetFormatPr baseColWidth="10" defaultColWidth="0" defaultRowHeight="12.75" customHeight="1" zeroHeight="1"/>
  <cols>
    <col min="1" max="1" width="44.5703125" style="3" bestFit="1" customWidth="1"/>
    <col min="2" max="2" width="77.5703125" style="3" bestFit="1" customWidth="1"/>
    <col min="3" max="3" width="68.28515625" style="3" bestFit="1" customWidth="1"/>
    <col min="4" max="6" width="26.7109375" style="3" customWidth="1"/>
    <col min="7" max="7" width="18.28515625" style="3" bestFit="1" customWidth="1"/>
    <col min="8" max="8" width="16.42578125" style="3" bestFit="1" customWidth="1"/>
    <col min="9" max="9" width="15.140625" style="3" bestFit="1" customWidth="1"/>
    <col min="10" max="10" width="18.28515625" style="3" bestFit="1" customWidth="1"/>
    <col min="11" max="11" width="17.5703125" style="3" bestFit="1" customWidth="1"/>
    <col min="12" max="12" width="13.7109375" style="3" customWidth="1"/>
    <col min="13" max="23" width="0" style="3" hidden="1" customWidth="1"/>
    <col min="24" max="16384" width="11.42578125" style="3" hidden="1"/>
  </cols>
  <sheetData>
    <row r="1" spans="1:12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50.25" customHeight="1"/>
    <row r="3" spans="1:12"/>
    <row r="4" spans="1:12" ht="1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2.75" customHeight="1"/>
    <row r="7" spans="1:12" ht="12.75" customHeight="1"/>
    <row r="8" spans="1:12" s="22" customFormat="1" ht="27.75" customHeight="1">
      <c r="B8" s="176" t="s">
        <v>189</v>
      </c>
    </row>
    <row r="9" spans="1:12" s="22" customFormat="1" ht="27.75" customHeight="1"/>
    <row r="10" spans="1:12" s="22" customFormat="1" ht="27.75" customHeight="1">
      <c r="B10" s="112" t="s">
        <v>190</v>
      </c>
      <c r="C10" s="214" t="s">
        <v>41</v>
      </c>
      <c r="D10" s="138" t="s">
        <v>42</v>
      </c>
      <c r="E10" s="138" t="s">
        <v>43</v>
      </c>
    </row>
    <row r="11" spans="1:12" s="12" customFormat="1" ht="27.75" customHeight="1">
      <c r="B11" s="215" t="s">
        <v>191</v>
      </c>
      <c r="C11" s="216">
        <v>18907.939999999999</v>
      </c>
      <c r="D11" s="216">
        <v>18946.8</v>
      </c>
      <c r="E11" s="217">
        <f>D11-C11</f>
        <v>38.860000000000582</v>
      </c>
    </row>
    <row r="12" spans="1:12" s="12" customFormat="1" ht="27.75" customHeight="1">
      <c r="B12" s="218" t="s">
        <v>192</v>
      </c>
      <c r="C12" s="209">
        <v>5209.75</v>
      </c>
      <c r="D12" s="209">
        <v>5216.5</v>
      </c>
      <c r="E12" s="205">
        <f t="shared" ref="E12:E34" si="0">D12-C12</f>
        <v>6.75</v>
      </c>
      <c r="F12" s="22"/>
    </row>
    <row r="13" spans="1:12" s="12" customFormat="1" ht="27.75" customHeight="1">
      <c r="B13" s="218" t="s">
        <v>193</v>
      </c>
      <c r="C13" s="209">
        <v>800.56</v>
      </c>
      <c r="D13" s="209">
        <v>1623</v>
      </c>
      <c r="E13" s="205">
        <f t="shared" si="0"/>
        <v>822.44</v>
      </c>
      <c r="F13" s="22"/>
    </row>
    <row r="14" spans="1:12" s="12" customFormat="1" ht="27.75" customHeight="1">
      <c r="B14" s="218" t="s">
        <v>194</v>
      </c>
      <c r="C14" s="209">
        <v>19062848.030000001</v>
      </c>
      <c r="D14" s="209">
        <v>189063.42</v>
      </c>
      <c r="E14" s="205">
        <f t="shared" si="0"/>
        <v>-18873784.609999999</v>
      </c>
      <c r="F14" s="22"/>
    </row>
    <row r="15" spans="1:12" s="12" customFormat="1" ht="27.75" customHeight="1">
      <c r="B15" s="218" t="s">
        <v>195</v>
      </c>
      <c r="C15" s="209">
        <v>10000.11</v>
      </c>
      <c r="D15" s="209">
        <v>10000.370000000001</v>
      </c>
      <c r="E15" s="205">
        <f t="shared" si="0"/>
        <v>0.26000000000021828</v>
      </c>
      <c r="F15" s="22"/>
    </row>
    <row r="16" spans="1:12" s="12" customFormat="1" ht="27.75" customHeight="1">
      <c r="B16" s="218" t="s">
        <v>196</v>
      </c>
      <c r="C16" s="209">
        <v>155902.92000000001</v>
      </c>
      <c r="D16" s="209">
        <v>173724.74</v>
      </c>
      <c r="E16" s="205">
        <f t="shared" si="0"/>
        <v>17821.819999999978</v>
      </c>
      <c r="F16" s="22"/>
    </row>
    <row r="17" spans="2:6" s="12" customFormat="1" ht="27.75" customHeight="1">
      <c r="B17" s="218" t="s">
        <v>197</v>
      </c>
      <c r="C17" s="209">
        <v>4655873.25</v>
      </c>
      <c r="D17" s="209">
        <v>4669237.0199999996</v>
      </c>
      <c r="E17" s="205">
        <f t="shared" si="0"/>
        <v>13363.769999999553</v>
      </c>
      <c r="F17" s="22"/>
    </row>
    <row r="18" spans="2:6" s="12" customFormat="1" ht="27.75" customHeight="1">
      <c r="B18" s="218" t="s">
        <v>198</v>
      </c>
      <c r="C18" s="209">
        <v>1192.55</v>
      </c>
      <c r="D18" s="209">
        <v>728.58</v>
      </c>
      <c r="E18" s="205">
        <f t="shared" si="0"/>
        <v>-463.96999999999991</v>
      </c>
      <c r="F18" s="22"/>
    </row>
    <row r="19" spans="2:6" s="12" customFormat="1" ht="27.75" customHeight="1">
      <c r="B19" s="218" t="s">
        <v>199</v>
      </c>
      <c r="C19" s="209">
        <v>105743.84</v>
      </c>
      <c r="D19" s="209">
        <v>46982.720000000001</v>
      </c>
      <c r="E19" s="205">
        <f t="shared" si="0"/>
        <v>-58761.119999999995</v>
      </c>
      <c r="F19" s="22"/>
    </row>
    <row r="20" spans="2:6" s="12" customFormat="1" ht="27.75" customHeight="1">
      <c r="B20" s="218" t="s">
        <v>200</v>
      </c>
      <c r="C20" s="209">
        <v>4562108.5599999996</v>
      </c>
      <c r="D20" s="209">
        <v>4674348.46</v>
      </c>
      <c r="E20" s="205">
        <f t="shared" si="0"/>
        <v>112239.90000000037</v>
      </c>
      <c r="F20" s="22"/>
    </row>
    <row r="21" spans="2:6" s="12" customFormat="1" ht="27.75" customHeight="1">
      <c r="B21" s="218" t="s">
        <v>201</v>
      </c>
      <c r="C21" s="209">
        <v>45361567.159999996</v>
      </c>
      <c r="D21" s="209">
        <v>45342812.859999999</v>
      </c>
      <c r="E21" s="205">
        <f t="shared" si="0"/>
        <v>-18754.29999999702</v>
      </c>
      <c r="F21" s="22"/>
    </row>
    <row r="22" spans="2:6" s="12" customFormat="1" ht="27.75" customHeight="1">
      <c r="B22" s="218" t="s">
        <v>202</v>
      </c>
      <c r="C22" s="209">
        <v>157.79</v>
      </c>
      <c r="D22" s="209">
        <v>161.43</v>
      </c>
      <c r="E22" s="205">
        <f t="shared" si="0"/>
        <v>3.6400000000000148</v>
      </c>
      <c r="F22" s="22"/>
    </row>
    <row r="23" spans="2:6" s="12" customFormat="1" ht="27.75" customHeight="1">
      <c r="B23" s="218" t="s">
        <v>203</v>
      </c>
      <c r="C23" s="209">
        <v>263739.90000000002</v>
      </c>
      <c r="D23" s="209">
        <v>263746.49</v>
      </c>
      <c r="E23" s="205">
        <f t="shared" si="0"/>
        <v>6.5899999999674037</v>
      </c>
      <c r="F23" s="22"/>
    </row>
    <row r="24" spans="2:6" s="12" customFormat="1" ht="27.75" customHeight="1">
      <c r="B24" s="218" t="s">
        <v>204</v>
      </c>
      <c r="C24" s="209">
        <v>17320141.420000002</v>
      </c>
      <c r="D24" s="209">
        <v>18011839.780000001</v>
      </c>
      <c r="E24" s="205">
        <f t="shared" si="0"/>
        <v>691698.3599999994</v>
      </c>
      <c r="F24" s="22"/>
    </row>
    <row r="25" spans="2:6" s="12" customFormat="1" ht="27.75" customHeight="1">
      <c r="B25" s="218" t="s">
        <v>205</v>
      </c>
      <c r="C25" s="209">
        <v>335384.76</v>
      </c>
      <c r="D25" s="209">
        <v>438418.35</v>
      </c>
      <c r="E25" s="205">
        <f t="shared" si="0"/>
        <v>103033.58999999997</v>
      </c>
      <c r="F25" s="22"/>
    </row>
    <row r="26" spans="2:6" s="12" customFormat="1" ht="27.75" customHeight="1">
      <c r="B26" s="218" t="s">
        <v>206</v>
      </c>
      <c r="C26" s="209">
        <v>153.08000000000001</v>
      </c>
      <c r="D26" s="209">
        <v>0</v>
      </c>
      <c r="E26" s="205">
        <f t="shared" si="0"/>
        <v>-153.08000000000001</v>
      </c>
      <c r="F26" s="22"/>
    </row>
    <row r="27" spans="2:6" s="12" customFormat="1" ht="27.75" customHeight="1">
      <c r="B27" s="218" t="s">
        <v>207</v>
      </c>
      <c r="C27" s="209">
        <v>144394142.88</v>
      </c>
      <c r="D27" s="209">
        <v>108724.4</v>
      </c>
      <c r="E27" s="205">
        <f t="shared" si="0"/>
        <v>-144285418.47999999</v>
      </c>
      <c r="F27" s="22"/>
    </row>
    <row r="28" spans="2:6" s="12" customFormat="1" ht="27.75" customHeight="1">
      <c r="B28" s="218" t="s">
        <v>208</v>
      </c>
      <c r="C28" s="209">
        <v>53077194.100000001</v>
      </c>
      <c r="D28" s="209">
        <v>5597108.3200000003</v>
      </c>
      <c r="E28" s="205">
        <f t="shared" si="0"/>
        <v>-47480085.780000001</v>
      </c>
      <c r="F28" s="22"/>
    </row>
    <row r="29" spans="2:6" s="12" customFormat="1" ht="27.75" customHeight="1">
      <c r="B29" s="218" t="s">
        <v>209</v>
      </c>
      <c r="C29" s="209">
        <v>0</v>
      </c>
      <c r="D29" s="209">
        <v>109236131.13</v>
      </c>
      <c r="E29" s="205">
        <f>D29-C29</f>
        <v>109236131.13</v>
      </c>
      <c r="F29" s="22"/>
    </row>
    <row r="30" spans="2:6" s="12" customFormat="1" ht="27.75" customHeight="1">
      <c r="B30" s="218" t="s">
        <v>210</v>
      </c>
      <c r="C30" s="209">
        <v>7084.41</v>
      </c>
      <c r="D30" s="209">
        <v>6738.49</v>
      </c>
      <c r="E30" s="205">
        <f t="shared" si="0"/>
        <v>-345.92000000000007</v>
      </c>
      <c r="F30" s="22"/>
    </row>
    <row r="31" spans="2:6" s="12" customFormat="1" ht="27.75" customHeight="1">
      <c r="B31" s="218" t="s">
        <v>211</v>
      </c>
      <c r="C31" s="209">
        <v>8.41</v>
      </c>
      <c r="D31" s="209">
        <v>1191.6500000000001</v>
      </c>
      <c r="E31" s="205">
        <f t="shared" si="0"/>
        <v>1183.24</v>
      </c>
      <c r="F31" s="22"/>
    </row>
    <row r="32" spans="2:6" s="12" customFormat="1" ht="27.75" customHeight="1">
      <c r="B32" s="218" t="s">
        <v>212</v>
      </c>
      <c r="C32" s="209">
        <v>4002227.39</v>
      </c>
      <c r="D32" s="209">
        <v>4003759.36</v>
      </c>
      <c r="E32" s="205">
        <f t="shared" si="0"/>
        <v>1531.9699999997392</v>
      </c>
      <c r="F32" s="22"/>
    </row>
    <row r="33" spans="2:8" s="12" customFormat="1" ht="27.75" customHeight="1">
      <c r="B33" s="218" t="s">
        <v>213</v>
      </c>
      <c r="C33" s="205">
        <v>39235.300000000003</v>
      </c>
      <c r="D33" s="219">
        <v>41370.21</v>
      </c>
      <c r="E33" s="205">
        <f t="shared" si="0"/>
        <v>2134.9099999999962</v>
      </c>
      <c r="F33" s="22"/>
    </row>
    <row r="34" spans="2:8" s="12" customFormat="1" ht="27.75" customHeight="1">
      <c r="B34" s="218" t="s">
        <v>214</v>
      </c>
      <c r="C34" s="205">
        <v>39663059.340000004</v>
      </c>
      <c r="D34" s="219">
        <v>805817.54</v>
      </c>
      <c r="E34" s="205">
        <f t="shared" si="0"/>
        <v>-38857241.800000004</v>
      </c>
      <c r="F34" s="22"/>
    </row>
    <row r="35" spans="2:8" s="12" customFormat="1" ht="27.75" customHeight="1">
      <c r="B35" s="218" t="s">
        <v>215</v>
      </c>
      <c r="C35" s="205">
        <v>3749199.86</v>
      </c>
      <c r="D35" s="219">
        <v>3823051.44</v>
      </c>
      <c r="E35" s="205">
        <v>73851.58</v>
      </c>
      <c r="F35" s="22"/>
    </row>
    <row r="36" spans="2:8" s="12" customFormat="1" ht="27.75" customHeight="1">
      <c r="B36" s="220" t="s">
        <v>216</v>
      </c>
      <c r="C36" s="221">
        <v>0</v>
      </c>
      <c r="D36" s="219">
        <v>45959.02</v>
      </c>
      <c r="E36" s="221">
        <v>45959.02</v>
      </c>
      <c r="F36" s="22"/>
    </row>
    <row r="37" spans="2:8" s="12" customFormat="1" ht="27.75" customHeight="1">
      <c r="B37" s="222"/>
      <c r="C37" s="223">
        <f>SUM(C11:C36)</f>
        <v>336791883.31000006</v>
      </c>
      <c r="D37" s="224">
        <f>SUM(D11:D36)</f>
        <v>197516702.08000004</v>
      </c>
      <c r="E37" s="224">
        <f>SUM(E11:E36)</f>
        <v>-139275181.22999999</v>
      </c>
      <c r="F37" s="22"/>
    </row>
    <row r="38" spans="2:8" s="22" customFormat="1" ht="27.75" customHeight="1"/>
    <row r="39" spans="2:8" s="22" customFormat="1" ht="27.75" customHeight="1"/>
    <row r="40" spans="2:8" s="22" customFormat="1" ht="27.75" customHeight="1"/>
    <row r="41" spans="2:8" s="22" customFormat="1" ht="27.75" customHeight="1">
      <c r="B41" s="145" t="s">
        <v>217</v>
      </c>
      <c r="C41" s="177" t="s">
        <v>43</v>
      </c>
      <c r="D41" s="27" t="s">
        <v>218</v>
      </c>
      <c r="E41" s="24"/>
    </row>
    <row r="42" spans="2:8" s="22" customFormat="1" ht="27.75" customHeight="1">
      <c r="B42" s="28"/>
      <c r="C42" s="203"/>
      <c r="D42" s="29"/>
      <c r="E42" s="57"/>
    </row>
    <row r="43" spans="2:8" s="12" customFormat="1" ht="27.75" customHeight="1">
      <c r="B43" s="47" t="s">
        <v>219</v>
      </c>
      <c r="C43" s="225">
        <v>0</v>
      </c>
      <c r="D43" s="143"/>
      <c r="E43" s="226"/>
      <c r="F43" s="227"/>
    </row>
    <row r="44" spans="2:8" s="12" customFormat="1" ht="27.75" customHeight="1">
      <c r="B44" s="47" t="s">
        <v>220</v>
      </c>
      <c r="C44" s="225">
        <v>0</v>
      </c>
      <c r="D44" s="143"/>
      <c r="E44" s="226"/>
      <c r="F44" s="227"/>
    </row>
    <row r="45" spans="2:8" s="12" customFormat="1" ht="27.75" customHeight="1">
      <c r="B45" s="47" t="s">
        <v>221</v>
      </c>
      <c r="C45" s="225">
        <v>0</v>
      </c>
      <c r="D45" s="143"/>
      <c r="E45" s="226"/>
      <c r="F45" s="227"/>
    </row>
    <row r="46" spans="2:8" s="12" customFormat="1" ht="27.75" customHeight="1">
      <c r="B46" s="47" t="s">
        <v>222</v>
      </c>
      <c r="C46" s="225">
        <v>0</v>
      </c>
      <c r="D46" s="143"/>
      <c r="E46" s="226"/>
      <c r="F46" s="227"/>
    </row>
    <row r="47" spans="2:8" s="12" customFormat="1" ht="27.75" customHeight="1">
      <c r="B47" s="47" t="s">
        <v>223</v>
      </c>
      <c r="C47" s="225">
        <v>0</v>
      </c>
      <c r="D47" s="143"/>
      <c r="E47" s="226"/>
      <c r="F47" s="227"/>
    </row>
    <row r="48" spans="2:8" s="22" customFormat="1" ht="27.75" customHeight="1">
      <c r="B48" s="30"/>
      <c r="C48" s="36"/>
      <c r="D48" s="37"/>
      <c r="E48" s="228"/>
      <c r="F48" s="229"/>
      <c r="G48" s="229"/>
      <c r="H48" s="229"/>
    </row>
    <row r="49" spans="2:8" s="22" customFormat="1" ht="27.75" customHeight="1">
      <c r="B49" s="30"/>
      <c r="C49" s="36"/>
      <c r="D49" s="37"/>
      <c r="E49" s="228"/>
      <c r="F49" s="24"/>
      <c r="G49" s="24"/>
    </row>
    <row r="50" spans="2:8" s="22" customFormat="1" ht="27.75" customHeight="1">
      <c r="B50" s="32"/>
      <c r="C50" s="230"/>
      <c r="D50" s="33"/>
      <c r="E50" s="57"/>
      <c r="F50" s="24"/>
      <c r="G50" s="24"/>
      <c r="H50" s="229"/>
    </row>
    <row r="51" spans="2:8" s="22" customFormat="1" ht="27.75" customHeight="1">
      <c r="C51" s="224">
        <f>SUM(C43:C50)</f>
        <v>0</v>
      </c>
      <c r="D51" s="27"/>
      <c r="E51" s="24"/>
      <c r="F51" s="24"/>
      <c r="G51" s="24"/>
    </row>
    <row r="52" spans="2:8" s="22" customFormat="1" ht="27.75" customHeight="1">
      <c r="F52" s="24"/>
      <c r="G52" s="24"/>
    </row>
    <row r="53" spans="2:8" ht="12.75" hidden="1" customHeight="1"/>
    <row r="54" spans="2:8" ht="12.75" hidden="1" customHeight="1"/>
    <row r="55" spans="2:8" ht="12.75" hidden="1" customHeight="1"/>
    <row r="56" spans="2:8" ht="12.75" hidden="1" customHeight="1"/>
    <row r="57" spans="2:8" ht="12.75" hidden="1" customHeight="1"/>
    <row r="58" spans="2:8" ht="12.75" hidden="1" customHeight="1"/>
    <row r="59" spans="2:8" ht="12.75" hidden="1" customHeight="1"/>
    <row r="60" spans="2:8" ht="12.75" hidden="1" customHeight="1"/>
    <row r="61" spans="2:8" ht="12.75" hidden="1" customHeight="1"/>
    <row r="62" spans="2:8" ht="12.75" hidden="1" customHeight="1"/>
    <row r="63" spans="2:8" ht="12.75" hidden="1" customHeight="1"/>
    <row r="64" spans="2:8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  <row r="597" ht="12.75" hidden="1" customHeight="1"/>
    <row r="598" ht="12.75" hidden="1" customHeight="1"/>
    <row r="599" ht="12.75" hidden="1" customHeight="1"/>
    <row r="600" ht="12.75" hidden="1" customHeight="1"/>
    <row r="601" ht="12.75" hidden="1" customHeight="1"/>
    <row r="602" ht="12.75" hidden="1" customHeight="1"/>
    <row r="603" ht="12.75" hidden="1" customHeight="1"/>
    <row r="604" ht="12.75" hidden="1" customHeight="1"/>
    <row r="605" ht="12.75" hidden="1" customHeight="1"/>
    <row r="606" ht="12.75" hidden="1" customHeight="1"/>
    <row r="607" ht="12.75" hidden="1" customHeight="1"/>
    <row r="608" ht="12.75" hidden="1" customHeight="1"/>
    <row r="609" ht="12.75" hidden="1" customHeight="1"/>
    <row r="610" ht="12.75" hidden="1" customHeight="1"/>
    <row r="611" ht="12.75" hidden="1" customHeight="1"/>
    <row r="612" ht="12.75" hidden="1" customHeight="1"/>
    <row r="613" ht="12.75" hidden="1" customHeight="1"/>
    <row r="614" ht="12.75" hidden="1" customHeight="1"/>
    <row r="615" ht="12.75" hidden="1" customHeight="1"/>
    <row r="616" ht="12.75" hidden="1" customHeight="1"/>
    <row r="617" ht="12.75" hidden="1" customHeight="1"/>
    <row r="618" ht="12.75" hidden="1" customHeight="1"/>
    <row r="619" ht="12.75" hidden="1" customHeight="1"/>
    <row r="620" ht="12.75" hidden="1" customHeight="1"/>
    <row r="621" ht="12.75" hidden="1" customHeight="1"/>
    <row r="622" ht="12.75" hidden="1" customHeight="1"/>
    <row r="623" ht="12.75" hidden="1" customHeight="1"/>
    <row r="624" ht="12.75" hidden="1" customHeight="1"/>
    <row r="625" ht="12.75" hidden="1" customHeight="1"/>
    <row r="626" ht="12.75" hidden="1" customHeight="1"/>
    <row r="627" ht="12.75" hidden="1" customHeight="1"/>
    <row r="628" ht="12.75" hidden="1" customHeight="1"/>
    <row r="629" ht="12.75" hidden="1" customHeight="1"/>
    <row r="630" ht="12.75" hidden="1" customHeight="1"/>
    <row r="631" ht="12.75" hidden="1" customHeight="1"/>
    <row r="632" ht="12.75" hidden="1" customHeight="1"/>
    <row r="633" ht="12.75" hidden="1" customHeight="1"/>
    <row r="634" ht="12.75" hidden="1" customHeight="1"/>
    <row r="635" ht="12.75" hidden="1" customHeight="1"/>
    <row r="636" ht="12.75" hidden="1" customHeight="1"/>
    <row r="637" ht="12.75" hidden="1" customHeight="1"/>
    <row r="638" ht="12.75" hidden="1" customHeight="1"/>
    <row r="639" ht="12.75" hidden="1" customHeight="1"/>
    <row r="640" ht="12.75" hidden="1" customHeight="1"/>
    <row r="641" ht="12.75" hidden="1" customHeight="1"/>
    <row r="642" ht="12.75" hidden="1" customHeight="1"/>
    <row r="643" ht="12.75" hidden="1" customHeight="1"/>
    <row r="644" ht="12.75" hidden="1" customHeight="1"/>
    <row r="645" ht="12.75" hidden="1" customHeight="1"/>
    <row r="646" ht="12.75" hidden="1" customHeight="1"/>
    <row r="647" ht="12.75" hidden="1" customHeight="1"/>
    <row r="648" ht="12.75" hidden="1" customHeight="1"/>
    <row r="649" ht="12.75" hidden="1" customHeight="1"/>
    <row r="650" ht="12.75" hidden="1" customHeight="1"/>
    <row r="651" ht="12.75" hidden="1" customHeight="1"/>
    <row r="652" ht="12.75" hidden="1" customHeight="1"/>
    <row r="653" ht="12.75" hidden="1" customHeight="1"/>
    <row r="654" ht="12.75" hidden="1" customHeight="1"/>
    <row r="655" ht="12.75" hidden="1" customHeight="1"/>
    <row r="656" ht="12.75" hidden="1" customHeight="1"/>
    <row r="657" ht="12.75" hidden="1" customHeight="1"/>
    <row r="658" ht="12.75" hidden="1" customHeight="1"/>
    <row r="659" ht="12.75" hidden="1" customHeight="1"/>
    <row r="660" ht="12.75" hidden="1" customHeight="1"/>
    <row r="661" ht="12.75" hidden="1" customHeight="1"/>
    <row r="662" ht="12.75" hidden="1" customHeight="1"/>
    <row r="663" ht="12.75" hidden="1" customHeight="1"/>
    <row r="664" ht="12.75" hidden="1" customHeight="1"/>
    <row r="665" ht="12.75" hidden="1" customHeight="1"/>
    <row r="666" ht="12.75" hidden="1" customHeight="1"/>
    <row r="667" ht="12.75" hidden="1" customHeight="1"/>
    <row r="668" ht="12.75" hidden="1" customHeight="1"/>
    <row r="669" ht="12.75" hidden="1" customHeight="1"/>
    <row r="670" ht="12.75" hidden="1" customHeight="1"/>
    <row r="671" ht="12.75" hidden="1" customHeight="1"/>
    <row r="672" ht="12.75" hidden="1" customHeight="1"/>
    <row r="673" ht="12.75" hidden="1" customHeight="1"/>
    <row r="674" ht="12.75" hidden="1" customHeight="1"/>
    <row r="675" ht="12.75" hidden="1" customHeight="1"/>
    <row r="676" ht="12.75" hidden="1" customHeight="1"/>
    <row r="677" ht="12.75" hidden="1" customHeight="1"/>
    <row r="678" ht="12.75" hidden="1" customHeight="1"/>
    <row r="679" ht="12.75" hidden="1" customHeight="1"/>
    <row r="680" ht="12.75" hidden="1" customHeight="1"/>
    <row r="681" ht="12.75" hidden="1" customHeight="1"/>
    <row r="682" ht="12.75" hidden="1" customHeight="1"/>
    <row r="683" ht="12.75" hidden="1" customHeight="1"/>
    <row r="684" ht="12.75" hidden="1" customHeight="1"/>
    <row r="685" ht="12.75" hidden="1" customHeight="1"/>
    <row r="686" ht="12.75" hidden="1" customHeight="1"/>
    <row r="687" ht="12.75" hidden="1" customHeight="1"/>
    <row r="688" ht="12.75" hidden="1" customHeight="1"/>
    <row r="689" ht="12.75" hidden="1" customHeight="1"/>
    <row r="690" ht="12.75" hidden="1" customHeight="1"/>
    <row r="691" ht="12.75" hidden="1" customHeight="1"/>
  </sheetData>
  <sheetProtection password="E2E0" sheet="1" objects="1" scenarios="1"/>
  <printOptions horizontalCentered="1"/>
  <pageMargins left="0.70866141732283472" right="0.70866141732283472" top="0.51181102362204722" bottom="0.74803149606299213" header="0.31496062992125984" footer="0.31496062992125984"/>
  <pageSetup scale="33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6"/>
  <sheetViews>
    <sheetView windowProtection="1" showGridLines="0" view="pageLayout" zoomScale="60" zoomScaleNormal="80" zoomScaleSheetLayoutView="30" zoomScalePageLayoutView="60" workbookViewId="0"/>
  </sheetViews>
  <sheetFormatPr baseColWidth="10" defaultColWidth="0" defaultRowHeight="12.75" customHeight="1" zeroHeight="1"/>
  <cols>
    <col min="1" max="1" width="44.5703125" style="3" bestFit="1" customWidth="1"/>
    <col min="2" max="2" width="48.42578125" style="3" bestFit="1" customWidth="1"/>
    <col min="3" max="3" width="68.28515625" style="3" bestFit="1" customWidth="1"/>
    <col min="4" max="6" width="26.7109375" style="3" customWidth="1"/>
    <col min="7" max="7" width="18.28515625" style="3" bestFit="1" customWidth="1"/>
    <col min="8" max="8" width="16.42578125" style="3" bestFit="1" customWidth="1"/>
    <col min="9" max="9" width="15.140625" style="3" bestFit="1" customWidth="1"/>
    <col min="10" max="10" width="18.28515625" style="3" bestFit="1" customWidth="1"/>
    <col min="11" max="11" width="17.5703125" style="3" bestFit="1" customWidth="1"/>
    <col min="12" max="12" width="13.7109375" style="3" customWidth="1"/>
    <col min="13" max="23" width="0" style="3" hidden="1" customWidth="1"/>
    <col min="24" max="16384" width="11.42578125" style="3" hidden="1"/>
  </cols>
  <sheetData>
    <row r="1" spans="1:12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50.25" customHeight="1"/>
    <row r="3" spans="1:12"/>
    <row r="4" spans="1:12" ht="1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0" customHeight="1">
      <c r="A6" s="52" t="s">
        <v>189</v>
      </c>
    </row>
    <row r="7" spans="1:12" ht="30" customHeight="1">
      <c r="B7" s="52"/>
    </row>
    <row r="8" spans="1:12" s="22" customFormat="1" ht="30" customHeight="1">
      <c r="B8" s="231" t="s">
        <v>224</v>
      </c>
      <c r="C8" s="232"/>
      <c r="D8" s="233"/>
      <c r="E8" s="234" t="s">
        <v>225</v>
      </c>
      <c r="F8" s="24"/>
      <c r="G8" s="24"/>
    </row>
    <row r="9" spans="1:12" s="22" customFormat="1" ht="30" customHeight="1">
      <c r="B9" s="235"/>
      <c r="C9" s="235"/>
      <c r="D9" s="236"/>
      <c r="E9" s="237"/>
      <c r="F9" s="24"/>
      <c r="G9" s="24"/>
    </row>
    <row r="10" spans="1:12" s="22" customFormat="1" ht="30" customHeight="1">
      <c r="B10" s="234" t="s">
        <v>226</v>
      </c>
      <c r="C10" s="234" t="s">
        <v>227</v>
      </c>
      <c r="D10" s="234" t="s">
        <v>41</v>
      </c>
      <c r="E10" s="234" t="s">
        <v>42</v>
      </c>
      <c r="F10" s="24"/>
      <c r="G10" s="24"/>
    </row>
    <row r="11" spans="1:12" s="22" customFormat="1" ht="30" customHeight="1">
      <c r="B11" s="238">
        <v>5500</v>
      </c>
      <c r="C11" s="239" t="s">
        <v>228</v>
      </c>
      <c r="D11" s="240">
        <v>10810819.52</v>
      </c>
      <c r="E11" s="240">
        <v>1.7</v>
      </c>
      <c r="F11" s="24"/>
      <c r="G11" s="24"/>
    </row>
    <row r="12" spans="1:12" s="22" customFormat="1" ht="30" customHeight="1">
      <c r="B12" s="241">
        <v>5510</v>
      </c>
      <c r="C12" s="242" t="s">
        <v>229</v>
      </c>
      <c r="D12" s="240">
        <v>10810812.379999999</v>
      </c>
      <c r="E12" s="240">
        <v>0</v>
      </c>
      <c r="F12" s="24"/>
      <c r="G12" s="24"/>
    </row>
    <row r="13" spans="1:12" s="22" customFormat="1" ht="30" customHeight="1">
      <c r="B13" s="241">
        <v>5511</v>
      </c>
      <c r="C13" s="242" t="s">
        <v>230</v>
      </c>
      <c r="D13" s="240">
        <v>0</v>
      </c>
      <c r="E13" s="243">
        <v>0</v>
      </c>
      <c r="F13" s="24"/>
      <c r="G13" s="24"/>
    </row>
    <row r="14" spans="1:12" s="22" customFormat="1" ht="30" customHeight="1">
      <c r="B14" s="241">
        <v>5512</v>
      </c>
      <c r="C14" s="242" t="s">
        <v>231</v>
      </c>
      <c r="D14" s="240">
        <v>0</v>
      </c>
      <c r="E14" s="243">
        <v>0</v>
      </c>
      <c r="F14" s="24"/>
      <c r="G14" s="24"/>
    </row>
    <row r="15" spans="1:12" s="22" customFormat="1" ht="30" customHeight="1">
      <c r="B15" s="241">
        <v>5513</v>
      </c>
      <c r="C15" s="242" t="s">
        <v>232</v>
      </c>
      <c r="D15" s="240">
        <v>0</v>
      </c>
      <c r="E15" s="243">
        <v>0</v>
      </c>
      <c r="F15" s="24"/>
      <c r="G15" s="24"/>
    </row>
    <row r="16" spans="1:12" s="22" customFormat="1" ht="30" customHeight="1">
      <c r="B16" s="241">
        <v>5514</v>
      </c>
      <c r="C16" s="242" t="s">
        <v>233</v>
      </c>
      <c r="D16" s="240">
        <v>0</v>
      </c>
      <c r="E16" s="243">
        <v>0</v>
      </c>
      <c r="F16" s="24"/>
      <c r="G16" s="24"/>
    </row>
    <row r="17" spans="2:7" s="22" customFormat="1" ht="30" customHeight="1">
      <c r="B17" s="241">
        <v>5515</v>
      </c>
      <c r="C17" s="242" t="s">
        <v>234</v>
      </c>
      <c r="D17" s="240">
        <v>8329254.0599999996</v>
      </c>
      <c r="E17" s="243">
        <v>0</v>
      </c>
      <c r="F17" s="24"/>
      <c r="G17" s="24"/>
    </row>
    <row r="18" spans="2:7" s="22" customFormat="1" ht="30" customHeight="1">
      <c r="B18" s="241">
        <v>5516</v>
      </c>
      <c r="C18" s="242" t="s">
        <v>235</v>
      </c>
      <c r="D18" s="240">
        <v>0</v>
      </c>
      <c r="E18" s="243">
        <v>0</v>
      </c>
      <c r="F18" s="24"/>
      <c r="G18" s="24"/>
    </row>
    <row r="19" spans="2:7" s="22" customFormat="1" ht="30" customHeight="1">
      <c r="B19" s="241">
        <v>5517</v>
      </c>
      <c r="C19" s="242" t="s">
        <v>236</v>
      </c>
      <c r="D19" s="240">
        <v>0</v>
      </c>
      <c r="E19" s="243">
        <v>0</v>
      </c>
      <c r="F19" s="24"/>
      <c r="G19" s="24"/>
    </row>
    <row r="20" spans="2:7" s="22" customFormat="1" ht="30" customHeight="1">
      <c r="B20" s="241">
        <v>5518</v>
      </c>
      <c r="C20" s="242" t="s">
        <v>237</v>
      </c>
      <c r="D20" s="240">
        <v>2481558.3199999998</v>
      </c>
      <c r="E20" s="243">
        <v>0</v>
      </c>
      <c r="F20" s="24"/>
      <c r="G20" s="24"/>
    </row>
    <row r="21" spans="2:7" s="22" customFormat="1" ht="30" customHeight="1">
      <c r="B21" s="241">
        <v>5520</v>
      </c>
      <c r="C21" s="242" t="s">
        <v>238</v>
      </c>
      <c r="D21" s="240">
        <v>0</v>
      </c>
      <c r="E21" s="240">
        <v>0</v>
      </c>
      <c r="F21" s="24"/>
      <c r="G21" s="24"/>
    </row>
    <row r="22" spans="2:7" s="22" customFormat="1" ht="30" customHeight="1">
      <c r="B22" s="241">
        <v>5521</v>
      </c>
      <c r="C22" s="242" t="s">
        <v>239</v>
      </c>
      <c r="D22" s="240">
        <v>0</v>
      </c>
      <c r="E22" s="243">
        <v>0</v>
      </c>
      <c r="F22" s="24"/>
      <c r="G22" s="24"/>
    </row>
    <row r="23" spans="2:7" s="22" customFormat="1" ht="30" customHeight="1">
      <c r="B23" s="241">
        <v>5522</v>
      </c>
      <c r="C23" s="242" t="s">
        <v>240</v>
      </c>
      <c r="D23" s="240">
        <v>0</v>
      </c>
      <c r="E23" s="243">
        <v>0</v>
      </c>
      <c r="F23" s="24"/>
      <c r="G23" s="24"/>
    </row>
    <row r="24" spans="2:7" s="22" customFormat="1" ht="30" customHeight="1">
      <c r="B24" s="241">
        <v>5530</v>
      </c>
      <c r="C24" s="242" t="s">
        <v>241</v>
      </c>
      <c r="D24" s="240">
        <v>0</v>
      </c>
      <c r="E24" s="240">
        <v>0</v>
      </c>
      <c r="F24" s="24"/>
      <c r="G24" s="24"/>
    </row>
    <row r="25" spans="2:7" s="22" customFormat="1" ht="30" customHeight="1">
      <c r="B25" s="241">
        <v>5531</v>
      </c>
      <c r="C25" s="242" t="s">
        <v>242</v>
      </c>
      <c r="D25" s="240">
        <v>0</v>
      </c>
      <c r="E25" s="243">
        <v>0</v>
      </c>
      <c r="F25" s="24"/>
      <c r="G25" s="24"/>
    </row>
    <row r="26" spans="2:7" s="22" customFormat="1" ht="30" customHeight="1">
      <c r="B26" s="241">
        <v>5532</v>
      </c>
      <c r="C26" s="242" t="s">
        <v>243</v>
      </c>
      <c r="D26" s="240">
        <v>0</v>
      </c>
      <c r="E26" s="243">
        <v>0</v>
      </c>
      <c r="F26" s="24"/>
      <c r="G26" s="24"/>
    </row>
    <row r="27" spans="2:7" s="22" customFormat="1" ht="30" customHeight="1">
      <c r="B27" s="241">
        <v>5533</v>
      </c>
      <c r="C27" s="242" t="s">
        <v>244</v>
      </c>
      <c r="D27" s="240">
        <v>0</v>
      </c>
      <c r="E27" s="243">
        <v>0</v>
      </c>
      <c r="F27" s="24"/>
      <c r="G27" s="24"/>
    </row>
    <row r="28" spans="2:7" s="22" customFormat="1" ht="30" customHeight="1">
      <c r="B28" s="241">
        <v>5534</v>
      </c>
      <c r="C28" s="242" t="s">
        <v>245</v>
      </c>
      <c r="D28" s="240">
        <v>0</v>
      </c>
      <c r="E28" s="243">
        <v>0</v>
      </c>
      <c r="F28" s="24"/>
      <c r="G28" s="24"/>
    </row>
    <row r="29" spans="2:7" s="22" customFormat="1" ht="30" customHeight="1">
      <c r="B29" s="241">
        <v>5535</v>
      </c>
      <c r="C29" s="242" t="s">
        <v>246</v>
      </c>
      <c r="D29" s="240">
        <v>0</v>
      </c>
      <c r="E29" s="243">
        <v>0</v>
      </c>
      <c r="F29" s="24"/>
      <c r="G29" s="24"/>
    </row>
    <row r="30" spans="2:7" s="22" customFormat="1" ht="30" customHeight="1">
      <c r="B30" s="241">
        <v>5540</v>
      </c>
      <c r="C30" s="242" t="s">
        <v>247</v>
      </c>
      <c r="D30" s="240">
        <v>0</v>
      </c>
      <c r="E30" s="243">
        <v>0</v>
      </c>
      <c r="F30" s="24"/>
      <c r="G30" s="24"/>
    </row>
    <row r="31" spans="2:7" s="22" customFormat="1" ht="30" customHeight="1">
      <c r="B31" s="241">
        <v>5541</v>
      </c>
      <c r="C31" s="242" t="s">
        <v>247</v>
      </c>
      <c r="D31" s="240">
        <v>0</v>
      </c>
      <c r="E31" s="243">
        <v>0</v>
      </c>
      <c r="F31" s="24"/>
      <c r="G31" s="24"/>
    </row>
    <row r="32" spans="2:7" s="22" customFormat="1" ht="30" customHeight="1">
      <c r="B32" s="241">
        <v>5550</v>
      </c>
      <c r="C32" s="244" t="s">
        <v>248</v>
      </c>
      <c r="D32" s="240">
        <v>0</v>
      </c>
      <c r="E32" s="240">
        <v>0</v>
      </c>
      <c r="F32" s="24"/>
      <c r="G32" s="24"/>
    </row>
    <row r="33" spans="2:7" s="22" customFormat="1" ht="30" customHeight="1">
      <c r="B33" s="241">
        <v>5551</v>
      </c>
      <c r="C33" s="244" t="s">
        <v>248</v>
      </c>
      <c r="D33" s="240">
        <v>0</v>
      </c>
      <c r="E33" s="243">
        <v>0</v>
      </c>
      <c r="F33" s="24"/>
      <c r="G33" s="24"/>
    </row>
    <row r="34" spans="2:7" s="22" customFormat="1" ht="30" customHeight="1">
      <c r="B34" s="241">
        <v>5590</v>
      </c>
      <c r="C34" s="244" t="s">
        <v>249</v>
      </c>
      <c r="D34" s="240">
        <v>7.14</v>
      </c>
      <c r="E34" s="240">
        <v>1.7</v>
      </c>
      <c r="F34" s="24"/>
      <c r="G34" s="24"/>
    </row>
    <row r="35" spans="2:7" s="22" customFormat="1" ht="30" customHeight="1">
      <c r="B35" s="241">
        <v>5591</v>
      </c>
      <c r="C35" s="244" t="s">
        <v>250</v>
      </c>
      <c r="D35" s="240">
        <v>0</v>
      </c>
      <c r="E35" s="243">
        <v>0</v>
      </c>
      <c r="F35" s="24"/>
      <c r="G35" s="24"/>
    </row>
    <row r="36" spans="2:7" s="22" customFormat="1" ht="30" customHeight="1">
      <c r="B36" s="241">
        <v>5592</v>
      </c>
      <c r="C36" s="244" t="s">
        <v>251</v>
      </c>
      <c r="D36" s="240">
        <v>0</v>
      </c>
      <c r="E36" s="243">
        <v>0</v>
      </c>
      <c r="F36" s="24"/>
      <c r="G36" s="24"/>
    </row>
    <row r="37" spans="2:7" s="22" customFormat="1" ht="30" customHeight="1">
      <c r="B37" s="241">
        <v>5593</v>
      </c>
      <c r="C37" s="244" t="s">
        <v>252</v>
      </c>
      <c r="D37" s="240">
        <v>0</v>
      </c>
      <c r="E37" s="243">
        <v>0</v>
      </c>
      <c r="F37" s="24"/>
      <c r="G37" s="24"/>
    </row>
    <row r="38" spans="2:7" s="22" customFormat="1" ht="30" customHeight="1">
      <c r="B38" s="241">
        <v>5594</v>
      </c>
      <c r="C38" s="244" t="s">
        <v>253</v>
      </c>
      <c r="D38" s="240">
        <v>0</v>
      </c>
      <c r="E38" s="243">
        <v>0</v>
      </c>
      <c r="F38" s="24"/>
      <c r="G38" s="24"/>
    </row>
    <row r="39" spans="2:7" s="22" customFormat="1" ht="30" customHeight="1">
      <c r="B39" s="241">
        <v>5595</v>
      </c>
      <c r="C39" s="244" t="s">
        <v>254</v>
      </c>
      <c r="D39" s="240">
        <v>0</v>
      </c>
      <c r="E39" s="243">
        <v>0</v>
      </c>
      <c r="F39" s="24"/>
      <c r="G39" s="24"/>
    </row>
    <row r="40" spans="2:7" s="22" customFormat="1" ht="30" customHeight="1">
      <c r="B40" s="241">
        <v>5596</v>
      </c>
      <c r="C40" s="244" t="s">
        <v>255</v>
      </c>
      <c r="D40" s="240">
        <v>0</v>
      </c>
      <c r="E40" s="243">
        <v>0</v>
      </c>
      <c r="F40" s="24"/>
      <c r="G40" s="24"/>
    </row>
    <row r="41" spans="2:7" s="22" customFormat="1" ht="30" customHeight="1">
      <c r="B41" s="241">
        <v>5597</v>
      </c>
      <c r="C41" s="244" t="s">
        <v>256</v>
      </c>
      <c r="D41" s="240">
        <v>0</v>
      </c>
      <c r="E41" s="243">
        <v>0</v>
      </c>
      <c r="F41" s="24"/>
      <c r="G41" s="24"/>
    </row>
    <row r="42" spans="2:7" s="22" customFormat="1" ht="30" customHeight="1">
      <c r="B42" s="241">
        <v>5599</v>
      </c>
      <c r="C42" s="244" t="s">
        <v>257</v>
      </c>
      <c r="D42" s="240">
        <v>7.14</v>
      </c>
      <c r="E42" s="243">
        <v>1.7</v>
      </c>
      <c r="F42" s="24"/>
      <c r="G42" s="24"/>
    </row>
    <row r="43" spans="2:7" s="22" customFormat="1" ht="30" customHeight="1">
      <c r="B43" s="238">
        <v>5600</v>
      </c>
      <c r="C43" s="245" t="s">
        <v>258</v>
      </c>
      <c r="D43" s="240">
        <v>0</v>
      </c>
      <c r="E43" s="240">
        <v>0</v>
      </c>
      <c r="F43" s="24"/>
      <c r="G43" s="24"/>
    </row>
    <row r="44" spans="2:7" s="22" customFormat="1" ht="30" customHeight="1">
      <c r="B44" s="241">
        <v>5610</v>
      </c>
      <c r="C44" s="244" t="s">
        <v>259</v>
      </c>
      <c r="D44" s="240">
        <v>0</v>
      </c>
      <c r="E44" s="240">
        <v>0</v>
      </c>
      <c r="F44" s="24"/>
      <c r="G44" s="24"/>
    </row>
    <row r="45" spans="2:7" s="22" customFormat="1" ht="30" customHeight="1">
      <c r="B45" s="246">
        <v>5611</v>
      </c>
      <c r="C45" s="247" t="s">
        <v>260</v>
      </c>
      <c r="D45" s="248">
        <v>0</v>
      </c>
      <c r="E45" s="249">
        <v>0</v>
      </c>
      <c r="F45" s="24"/>
      <c r="G45" s="24"/>
    </row>
    <row r="46" spans="2:7" ht="12.75" hidden="1" customHeight="1"/>
    <row r="47" spans="2:7" ht="12.75" hidden="1" customHeight="1"/>
    <row r="48" spans="2:7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  <row r="597" ht="12.75" hidden="1" customHeight="1"/>
    <row r="598" ht="12.75" hidden="1" customHeight="1"/>
    <row r="599" ht="12.75" hidden="1" customHeight="1"/>
    <row r="600" ht="12.75" hidden="1" customHeight="1"/>
    <row r="601" ht="12.75" hidden="1" customHeight="1"/>
    <row r="602" ht="12.75" hidden="1" customHeight="1"/>
    <row r="603" ht="12.75" hidden="1" customHeight="1"/>
    <row r="604" ht="12.75" hidden="1" customHeight="1"/>
    <row r="605" ht="12.75" hidden="1" customHeight="1"/>
    <row r="606" ht="12.75" hidden="1" customHeight="1"/>
    <row r="607" ht="12.75" hidden="1" customHeight="1"/>
    <row r="608" ht="12.75" hidden="1" customHeight="1"/>
    <row r="609" ht="12.75" hidden="1" customHeight="1"/>
    <row r="610" ht="12.75" hidden="1" customHeight="1"/>
    <row r="611" ht="12.75" hidden="1" customHeight="1"/>
    <row r="612" ht="12.75" hidden="1" customHeight="1"/>
    <row r="613" ht="12.75" hidden="1" customHeight="1"/>
    <row r="614" ht="12.75" hidden="1" customHeight="1"/>
    <row r="615" ht="12.75" hidden="1" customHeight="1"/>
    <row r="616" ht="12.75" hidden="1" customHeight="1"/>
    <row r="617" ht="12.75" hidden="1" customHeight="1"/>
    <row r="618" ht="12.75" hidden="1" customHeight="1"/>
    <row r="619" ht="12.75" hidden="1" customHeight="1"/>
    <row r="620" ht="12.75" hidden="1" customHeight="1"/>
    <row r="621" ht="12.75" hidden="1" customHeight="1"/>
    <row r="622" ht="12.75" hidden="1" customHeight="1"/>
    <row r="623" ht="12.75" hidden="1" customHeight="1"/>
    <row r="624" ht="12.75" hidden="1" customHeight="1"/>
    <row r="625" ht="12.75" hidden="1" customHeight="1"/>
    <row r="626" ht="12.75" hidden="1" customHeight="1"/>
    <row r="627" ht="12.75" hidden="1" customHeight="1"/>
    <row r="628" ht="12.75" hidden="1" customHeight="1"/>
    <row r="629" ht="12.75" hidden="1" customHeight="1"/>
    <row r="630" ht="12.75" hidden="1" customHeight="1"/>
    <row r="631" ht="12.75" hidden="1" customHeight="1"/>
    <row r="632" ht="12.75" hidden="1" customHeight="1"/>
    <row r="633" ht="12.75" hidden="1" customHeight="1"/>
    <row r="634" ht="12.75" hidden="1" customHeight="1"/>
    <row r="635" ht="12.75" hidden="1" customHeight="1"/>
    <row r="636" ht="12.75" hidden="1" customHeight="1"/>
    <row r="637" ht="12.75" hidden="1" customHeight="1"/>
    <row r="638" ht="12.75" hidden="1" customHeight="1"/>
    <row r="639" ht="12.75" hidden="1" customHeight="1"/>
    <row r="640" ht="12.75" hidden="1" customHeight="1"/>
    <row r="641" ht="12.75" hidden="1" customHeight="1"/>
    <row r="642" ht="12.75" hidden="1" customHeight="1"/>
    <row r="643" ht="12.75" hidden="1" customHeight="1"/>
    <row r="644" ht="12.75" hidden="1" customHeight="1"/>
    <row r="645" ht="12.75" hidden="1" customHeight="1"/>
    <row r="646" ht="12.75" hidden="1" customHeight="1"/>
    <row r="647" ht="12.75" hidden="1" customHeight="1"/>
    <row r="648" ht="12.75" hidden="1" customHeight="1"/>
    <row r="649" ht="12.75" hidden="1" customHeight="1"/>
    <row r="650" ht="12.75" hidden="1" customHeight="1"/>
    <row r="651" ht="12.75" hidden="1" customHeight="1"/>
    <row r="652" ht="12.75" hidden="1" customHeight="1"/>
    <row r="653" ht="12.75" hidden="1" customHeight="1"/>
    <row r="654" ht="12.75" hidden="1" customHeight="1"/>
    <row r="655" ht="12.75" hidden="1" customHeight="1"/>
    <row r="656" ht="12.75" hidden="1" customHeight="1"/>
    <row r="657" ht="12.75" hidden="1" customHeight="1"/>
    <row r="658" ht="12.75" hidden="1" customHeight="1"/>
    <row r="659" ht="12.75" hidden="1" customHeight="1"/>
    <row r="660" ht="12.75" hidden="1" customHeight="1"/>
    <row r="661" ht="12.75" hidden="1" customHeight="1"/>
    <row r="662" ht="12.75" hidden="1" customHeight="1"/>
    <row r="663" ht="12.75" hidden="1" customHeight="1"/>
    <row r="664" ht="12.75" hidden="1" customHeight="1"/>
    <row r="665" ht="12.75" hidden="1" customHeight="1"/>
    <row r="666" ht="12.75" hidden="1" customHeight="1"/>
    <row r="667" ht="12.75" hidden="1" customHeight="1"/>
    <row r="668" ht="12.75" hidden="1" customHeight="1"/>
    <row r="669" ht="12.75" hidden="1" customHeight="1"/>
    <row r="670" ht="12.75" hidden="1" customHeight="1"/>
    <row r="671" ht="12.75" hidden="1" customHeight="1"/>
    <row r="672" ht="12.75" hidden="1" customHeight="1"/>
    <row r="673" ht="12.75" hidden="1" customHeight="1"/>
    <row r="674" ht="12.75" hidden="1" customHeight="1"/>
    <row r="675" ht="12.75" hidden="1" customHeight="1"/>
    <row r="676" ht="12.75" hidden="1" customHeight="1"/>
    <row r="677" ht="12.75" hidden="1" customHeight="1"/>
    <row r="678" ht="12.75" hidden="1" customHeight="1"/>
    <row r="679" ht="12.75" hidden="1" customHeight="1"/>
    <row r="680" ht="12.75" hidden="1" customHeight="1"/>
    <row r="681" ht="12.75" hidden="1" customHeight="1"/>
    <row r="682" ht="12.75" hidden="1" customHeight="1"/>
    <row r="683" ht="12.75" hidden="1" customHeight="1"/>
    <row r="684" ht="12.75" hidden="1" customHeight="1"/>
    <row r="685" ht="12.75" hidden="1" customHeight="1"/>
    <row r="686" ht="12.75" hidden="1" customHeight="1"/>
  </sheetData>
  <sheetProtection password="E2E0" sheet="1" objects="1" scenarios="1"/>
  <printOptions horizontalCentered="1"/>
  <pageMargins left="0.70866141732283472" right="0.70866141732283472" top="0.51181102362204722" bottom="0.74803149606299213" header="0.31496062992125984" footer="0.31496062992125984"/>
  <pageSetup scale="35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20</vt:i4>
      </vt:variant>
    </vt:vector>
  </HeadingPairs>
  <TitlesOfParts>
    <vt:vector size="30" baseType="lpstr">
      <vt:lpstr>NOTAS 1</vt:lpstr>
      <vt:lpstr>NOTAS 2</vt:lpstr>
      <vt:lpstr>NOTAS 3</vt:lpstr>
      <vt:lpstr>NOTAS 4</vt:lpstr>
      <vt:lpstr>NOTAS 5</vt:lpstr>
      <vt:lpstr>NOTAS 6</vt:lpstr>
      <vt:lpstr>NOTAS  7</vt:lpstr>
      <vt:lpstr>NOTAS 8</vt:lpstr>
      <vt:lpstr>NOTAS 9</vt:lpstr>
      <vt:lpstr>NOTAS 10</vt:lpstr>
      <vt:lpstr>'NOTAS  7'!Área_de_impresión</vt:lpstr>
      <vt:lpstr>'NOTAS 1'!Área_de_impresión</vt:lpstr>
      <vt:lpstr>'NOTAS 10'!Área_de_impresión</vt:lpstr>
      <vt:lpstr>'NOTAS 2'!Área_de_impresión</vt:lpstr>
      <vt:lpstr>'NOTAS 3'!Área_de_impresión</vt:lpstr>
      <vt:lpstr>'NOTAS 4'!Área_de_impresión</vt:lpstr>
      <vt:lpstr>'NOTAS 5'!Área_de_impresión</vt:lpstr>
      <vt:lpstr>'NOTAS 6'!Área_de_impresión</vt:lpstr>
      <vt:lpstr>'NOTAS 8'!Área_de_impresión</vt:lpstr>
      <vt:lpstr>'NOTAS 9'!Área_de_impresión</vt:lpstr>
      <vt:lpstr>'NOTAS  7'!Títulos_a_imprimir</vt:lpstr>
      <vt:lpstr>'NOTAS 1'!Títulos_a_imprimir</vt:lpstr>
      <vt:lpstr>'NOTAS 10'!Títulos_a_imprimir</vt:lpstr>
      <vt:lpstr>'NOTAS 2'!Títulos_a_imprimir</vt:lpstr>
      <vt:lpstr>'NOTAS 3'!Títulos_a_imprimir</vt:lpstr>
      <vt:lpstr>'NOTAS 4'!Títulos_a_imprimir</vt:lpstr>
      <vt:lpstr>'NOTAS 5'!Títulos_a_imprimir</vt:lpstr>
      <vt:lpstr>'NOTAS 6'!Títulos_a_imprimir</vt:lpstr>
      <vt:lpstr>'NOTAS 8'!Títulos_a_imprimir</vt:lpstr>
      <vt:lpstr>'NOTAS 9'!Títulos_a_imprimir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2018-04-19T15:20:00Z</cp:lastPrinted>
  <dcterms:created xsi:type="dcterms:W3CDTF">2018-04-18T18:11:18Z</dcterms:created>
  <dcterms:modified xsi:type="dcterms:W3CDTF">2018-04-19T15:22:43Z</dcterms:modified>
</cp:coreProperties>
</file>