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ECSF" sheetId="1" r:id="rId1"/>
  </sheets>
  <externalReferences>
    <externalReference r:id="rId2"/>
  </externalReferences>
  <definedNames>
    <definedName name="_xlnm.Print_Area" localSheetId="0">ECSF!$A$1:$M$67</definedName>
  </definedNames>
  <calcPr calcId="145621"/>
</workbook>
</file>

<file path=xl/calcChain.xml><?xml version="1.0" encoding="utf-8"?>
<calcChain xmlns="http://schemas.openxmlformats.org/spreadsheetml/2006/main">
  <c r="J54" i="1" l="1"/>
  <c r="K54" i="1" s="1"/>
  <c r="J53" i="1"/>
  <c r="J51" i="1" s="1"/>
  <c r="J49" i="1"/>
  <c r="J43" i="1" s="1"/>
  <c r="J48" i="1"/>
  <c r="K48" i="1" s="1"/>
  <c r="K47" i="1"/>
  <c r="K46" i="1"/>
  <c r="P44" i="1"/>
  <c r="J41" i="1"/>
  <c r="J40" i="1"/>
  <c r="K40" i="1" s="1"/>
  <c r="K39" i="1"/>
  <c r="E35" i="1"/>
  <c r="F35" i="1" s="1"/>
  <c r="E34" i="1"/>
  <c r="F34" i="1" s="1"/>
  <c r="J33" i="1"/>
  <c r="K33" i="1" s="1"/>
  <c r="F33" i="1"/>
  <c r="E33" i="1"/>
  <c r="J32" i="1"/>
  <c r="K32" i="1" s="1"/>
  <c r="F32" i="1"/>
  <c r="J31" i="1"/>
  <c r="K31" i="1" s="1"/>
  <c r="E31" i="1"/>
  <c r="F31" i="1" s="1"/>
  <c r="J30" i="1"/>
  <c r="K30" i="1" s="1"/>
  <c r="E30" i="1"/>
  <c r="J29" i="1"/>
  <c r="K29" i="1" s="1"/>
  <c r="E29" i="1"/>
  <c r="F29" i="1" s="1"/>
  <c r="K28" i="1"/>
  <c r="J28" i="1"/>
  <c r="E28" i="1"/>
  <c r="F28" i="1" s="1"/>
  <c r="F27" i="1"/>
  <c r="E27" i="1"/>
  <c r="F25" i="1"/>
  <c r="J23" i="1"/>
  <c r="K23" i="1" s="1"/>
  <c r="F23" i="1"/>
  <c r="E23" i="1"/>
  <c r="J22" i="1"/>
  <c r="K22" i="1" s="1"/>
  <c r="F22" i="1"/>
  <c r="E22" i="1"/>
  <c r="J21" i="1"/>
  <c r="K21" i="1" s="1"/>
  <c r="E21" i="1"/>
  <c r="F21" i="1" s="1"/>
  <c r="J20" i="1"/>
  <c r="K20" i="1" s="1"/>
  <c r="E20" i="1"/>
  <c r="F20" i="1" s="1"/>
  <c r="F15" i="1" s="1"/>
  <c r="F13" i="1" s="1"/>
  <c r="J19" i="1"/>
  <c r="K19" i="1" s="1"/>
  <c r="K18" i="1"/>
  <c r="J18" i="1"/>
  <c r="E18" i="1"/>
  <c r="J15" i="1"/>
  <c r="J37" i="1" l="1"/>
  <c r="J26" i="1"/>
  <c r="K15" i="1"/>
  <c r="K26" i="1"/>
  <c r="J35" i="1"/>
  <c r="K41" i="1"/>
  <c r="K37" i="1" s="1"/>
  <c r="K49" i="1"/>
  <c r="K53" i="1"/>
  <c r="K51" i="1" s="1"/>
  <c r="K13" i="1" l="1"/>
</calcChain>
</file>

<file path=xl/sharedStrings.xml><?xml version="1.0" encoding="utf-8"?>
<sst xmlns="http://schemas.openxmlformats.org/spreadsheetml/2006/main" count="60" uniqueCount="56">
  <si>
    <t>ESTADO DE CAMBIOS EN LA SITUACIÓN FINANCIERA</t>
  </si>
  <si>
    <t>Al 31 de Marzo de 2018</t>
  </si>
  <si>
    <t>(Pesos)</t>
  </si>
  <si>
    <t>Concepto</t>
  </si>
  <si>
    <t>Origen</t>
  </si>
  <si>
    <t>Aplicación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</si>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</sst>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5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5" fillId="0" borderId="0"/>
    <xf numFmtId="0" fontId="16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</cellStyleXfs>
  <cellXfs count="70">
    <xf numFmtId="0" fontId="0" fillId="0" borderId="0" xfId="0"/>
    <xf numFmtId="0" fontId="3" fillId="11" borderId="0" xfId="0" applyFont="1" applyFill="1" applyProtection="1">
      <protection hidden="1"/>
    </xf>
    <xf numFmtId="0" fontId="3" fillId="11" borderId="0" xfId="0" applyFont="1" applyFill="1" applyAlignment="1" applyProtection="1">
      <alignment wrapText="1"/>
      <protection hidden="1"/>
    </xf>
    <xf numFmtId="0" fontId="4" fillId="12" borderId="0" xfId="0" applyFont="1" applyFill="1" applyBorder="1" applyAlignment="1" applyProtection="1">
      <alignment horizontal="centerContinuous" vertical="center" wrapText="1"/>
      <protection hidden="1"/>
    </xf>
    <xf numFmtId="0" fontId="3" fillId="12" borderId="0" xfId="0" applyFont="1" applyFill="1" applyAlignment="1" applyProtection="1">
      <alignment horizontal="centerContinuous" vertical="center" wrapText="1"/>
      <protection hidden="1"/>
    </xf>
    <xf numFmtId="0" fontId="6" fillId="12" borderId="0" xfId="4" applyFont="1" applyFill="1" applyBorder="1" applyAlignment="1" applyProtection="1">
      <alignment horizontal="centerContinuous" vertical="center" wrapText="1"/>
      <protection hidden="1"/>
    </xf>
    <xf numFmtId="0" fontId="6" fillId="11" borderId="0" xfId="4" applyFont="1" applyFill="1" applyBorder="1" applyAlignment="1" applyProtection="1">
      <protection hidden="1"/>
    </xf>
    <xf numFmtId="0" fontId="6" fillId="11" borderId="0" xfId="4" applyFont="1" applyFill="1" applyBorder="1" applyAlignment="1" applyProtection="1">
      <alignment horizontal="center"/>
      <protection hidden="1"/>
    </xf>
    <xf numFmtId="0" fontId="6" fillId="11" borderId="0" xfId="4" applyFont="1" applyFill="1" applyBorder="1" applyAlignment="1" applyProtection="1">
      <alignment horizontal="centerContinuous"/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Protection="1">
      <protection hidden="1"/>
    </xf>
    <xf numFmtId="0" fontId="3" fillId="11" borderId="0" xfId="0" applyFont="1" applyFill="1" applyBorder="1" applyAlignment="1" applyProtection="1">
      <alignment wrapText="1"/>
      <protection hidden="1"/>
    </xf>
    <xf numFmtId="0" fontId="5" fillId="11" borderId="0" xfId="4" applyFont="1" applyFill="1" applyBorder="1" applyAlignment="1" applyProtection="1">
      <alignment horizontal="center" vertical="center"/>
      <protection hidden="1"/>
    </xf>
    <xf numFmtId="0" fontId="5" fillId="11" borderId="0" xfId="4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Alignment="1" applyProtection="1">
      <alignment horizontal="center"/>
      <protection hidden="1"/>
    </xf>
    <xf numFmtId="0" fontId="5" fillId="12" borderId="2" xfId="0" applyFont="1" applyFill="1" applyBorder="1" applyAlignment="1" applyProtection="1">
      <alignment horizontal="center" vertical="center"/>
      <protection hidden="1"/>
    </xf>
    <xf numFmtId="164" fontId="6" fillId="12" borderId="3" xfId="1" applyNumberFormat="1" applyFont="1" applyFill="1" applyBorder="1" applyAlignment="1" applyProtection="1">
      <alignment horizontal="center" vertical="center"/>
      <protection hidden="1"/>
    </xf>
    <xf numFmtId="0" fontId="6" fillId="12" borderId="3" xfId="4" applyFont="1" applyFill="1" applyBorder="1" applyAlignment="1" applyProtection="1">
      <alignment horizontal="center" vertical="center"/>
      <protection hidden="1"/>
    </xf>
    <xf numFmtId="0" fontId="6" fillId="12" borderId="4" xfId="4" applyFont="1" applyFill="1" applyBorder="1" applyAlignment="1" applyProtection="1">
      <alignment horizontal="center" vertical="center"/>
      <protection hidden="1"/>
    </xf>
    <xf numFmtId="0" fontId="3" fillId="11" borderId="5" xfId="0" applyFont="1" applyFill="1" applyBorder="1" applyAlignment="1" applyProtection="1">
      <protection hidden="1"/>
    </xf>
    <xf numFmtId="0" fontId="6" fillId="11" borderId="0" xfId="4" applyFont="1" applyFill="1" applyBorder="1" applyAlignment="1" applyProtection="1">
      <alignment vertical="center"/>
      <protection hidden="1"/>
    </xf>
    <xf numFmtId="0" fontId="5" fillId="11" borderId="0" xfId="4" applyFont="1" applyFill="1" applyBorder="1" applyAlignment="1" applyProtection="1">
      <protection hidden="1"/>
    </xf>
    <xf numFmtId="0" fontId="3" fillId="11" borderId="0" xfId="0" applyFont="1" applyFill="1" applyBorder="1" applyAlignment="1" applyProtection="1">
      <protection hidden="1"/>
    </xf>
    <xf numFmtId="0" fontId="3" fillId="11" borderId="6" xfId="0" applyFont="1" applyFill="1" applyBorder="1" applyProtection="1">
      <protection hidden="1"/>
    </xf>
    <xf numFmtId="0" fontId="3" fillId="11" borderId="5" xfId="0" applyFont="1" applyFill="1" applyBorder="1" applyAlignment="1" applyProtection="1">
      <alignment vertical="top"/>
      <protection hidden="1"/>
    </xf>
    <xf numFmtId="0" fontId="6" fillId="11" borderId="0" xfId="4" applyFont="1" applyFill="1" applyBorder="1" applyAlignment="1" applyProtection="1">
      <alignment vertical="top"/>
      <protection hidden="1"/>
    </xf>
    <xf numFmtId="0" fontId="7" fillId="11" borderId="0" xfId="4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Alignment="1" applyProtection="1">
      <alignment vertical="top"/>
      <protection hidden="1"/>
    </xf>
    <xf numFmtId="0" fontId="5" fillId="11" borderId="5" xfId="0" applyFont="1" applyFill="1" applyBorder="1" applyAlignment="1" applyProtection="1">
      <alignment horizontal="left" vertical="top"/>
      <protection hidden="1"/>
    </xf>
    <xf numFmtId="3" fontId="6" fillId="11" borderId="0" xfId="0" applyNumberFormat="1" applyFont="1" applyFill="1" applyBorder="1" applyAlignment="1" applyProtection="1">
      <alignment horizontal="right" vertical="top"/>
      <protection hidden="1"/>
    </xf>
    <xf numFmtId="0" fontId="3" fillId="11" borderId="0" xfId="3" applyNumberFormat="1" applyFont="1" applyFill="1" applyProtection="1">
      <protection hidden="1"/>
    </xf>
    <xf numFmtId="0" fontId="6" fillId="11" borderId="5" xfId="0" applyFont="1" applyFill="1" applyBorder="1" applyAlignment="1" applyProtection="1">
      <alignment horizontal="left" vertical="top"/>
      <protection hidden="1"/>
    </xf>
    <xf numFmtId="0" fontId="6" fillId="11" borderId="0" xfId="0" applyFont="1" applyFill="1" applyBorder="1" applyAlignment="1" applyProtection="1">
      <alignment vertical="top" wrapText="1"/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3" fontId="5" fillId="11" borderId="0" xfId="0" applyNumberFormat="1" applyFont="1" applyFill="1" applyBorder="1" applyAlignment="1" applyProtection="1">
      <alignment horizontal="right" vertical="top"/>
      <protection hidden="1"/>
    </xf>
    <xf numFmtId="44" fontId="3" fillId="11" borderId="0" xfId="2" applyFont="1" applyFill="1" applyProtection="1">
      <protection hidden="1"/>
    </xf>
    <xf numFmtId="3" fontId="5" fillId="11" borderId="0" xfId="1" applyNumberFormat="1" applyFont="1" applyFill="1" applyBorder="1" applyAlignment="1" applyProtection="1">
      <alignment horizontal="right" vertical="top" wrapText="1"/>
      <protection hidden="1"/>
    </xf>
    <xf numFmtId="3" fontId="3" fillId="11" borderId="0" xfId="0" applyNumberFormat="1" applyFont="1" applyFill="1" applyProtection="1">
      <protection hidden="1"/>
    </xf>
    <xf numFmtId="4" fontId="3" fillId="11" borderId="0" xfId="0" applyNumberFormat="1" applyFont="1" applyFill="1" applyProtection="1">
      <protection hidden="1"/>
    </xf>
    <xf numFmtId="3" fontId="3" fillId="11" borderId="0" xfId="0" applyNumberFormat="1" applyFont="1" applyFill="1" applyBorder="1" applyAlignment="1" applyProtection="1">
      <alignment vertical="top"/>
      <protection hidden="1"/>
    </xf>
    <xf numFmtId="0" fontId="5" fillId="11" borderId="7" xfId="0" applyFont="1" applyFill="1" applyBorder="1" applyAlignment="1" applyProtection="1">
      <alignment horizontal="left" vertical="top"/>
      <protection hidden="1"/>
    </xf>
    <xf numFmtId="0" fontId="3" fillId="11" borderId="8" xfId="0" applyFont="1" applyFill="1" applyBorder="1" applyProtection="1">
      <protection hidden="1"/>
    </xf>
    <xf numFmtId="0" fontId="3" fillId="11" borderId="8" xfId="0" applyFont="1" applyFill="1" applyBorder="1" applyAlignment="1" applyProtection="1">
      <alignment vertical="top"/>
      <protection hidden="1"/>
    </xf>
    <xf numFmtId="3" fontId="5" fillId="11" borderId="8" xfId="1" applyNumberFormat="1" applyFont="1" applyFill="1" applyBorder="1" applyAlignment="1" applyProtection="1">
      <alignment horizontal="right" vertical="top" wrapText="1"/>
      <protection hidden="1"/>
    </xf>
    <xf numFmtId="0" fontId="3" fillId="11" borderId="9" xfId="0" applyFont="1" applyFill="1" applyBorder="1" applyProtection="1">
      <protection hidden="1"/>
    </xf>
    <xf numFmtId="0" fontId="3" fillId="11" borderId="3" xfId="0" applyFont="1" applyFill="1" applyBorder="1" applyProtection="1">
      <protection hidden="1"/>
    </xf>
    <xf numFmtId="0" fontId="5" fillId="11" borderId="8" xfId="0" applyFont="1" applyFill="1" applyBorder="1" applyAlignment="1" applyProtection="1">
      <alignment vertical="top"/>
      <protection hidden="1"/>
    </xf>
    <xf numFmtId="0" fontId="5" fillId="11" borderId="8" xfId="0" applyFont="1" applyFill="1" applyBorder="1" applyProtection="1">
      <protection hidden="1"/>
    </xf>
    <xf numFmtId="43" fontId="5" fillId="11" borderId="8" xfId="1" applyFont="1" applyFill="1" applyBorder="1" applyProtection="1">
      <protection hidden="1"/>
    </xf>
    <xf numFmtId="0" fontId="5" fillId="11" borderId="8" xfId="0" applyFont="1" applyFill="1" applyBorder="1" applyAlignment="1" applyProtection="1">
      <alignment vertical="center" wrapText="1"/>
      <protection hidden="1"/>
    </xf>
    <xf numFmtId="0" fontId="9" fillId="11" borderId="0" xfId="0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Protection="1">
      <protection hidden="1"/>
    </xf>
    <xf numFmtId="43" fontId="5" fillId="11" borderId="0" xfId="1" applyFont="1" applyFill="1" applyBorder="1" applyProtection="1">
      <protection hidden="1"/>
    </xf>
    <xf numFmtId="0" fontId="5" fillId="11" borderId="0" xfId="0" applyFont="1" applyFill="1" applyBorder="1" applyAlignment="1" applyProtection="1">
      <alignment vertical="center"/>
      <protection hidden="1"/>
    </xf>
    <xf numFmtId="0" fontId="5" fillId="11" borderId="0" xfId="0" applyFont="1" applyFill="1" applyBorder="1" applyAlignment="1" applyProtection="1">
      <alignment wrapText="1"/>
      <protection hidden="1"/>
    </xf>
    <xf numFmtId="0" fontId="6" fillId="11" borderId="0" xfId="0" applyFont="1" applyFill="1" applyBorder="1" applyAlignment="1" applyProtection="1">
      <alignment horizontal="right" vertical="top"/>
      <protection hidden="1"/>
    </xf>
    <xf numFmtId="0" fontId="5" fillId="11" borderId="0" xfId="0" applyFont="1" applyFill="1" applyBorder="1" applyAlignment="1" applyProtection="1">
      <alignment horizontal="right"/>
      <protection hidden="1"/>
    </xf>
    <xf numFmtId="43" fontId="5" fillId="11" borderId="0" xfId="1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left" vertical="top" wrapText="1"/>
      <protection hidden="1"/>
    </xf>
    <xf numFmtId="0" fontId="6" fillId="11" borderId="0" xfId="0" applyFont="1" applyFill="1" applyBorder="1" applyAlignment="1" applyProtection="1">
      <alignment horizontal="left" vertical="top" wrapText="1"/>
      <protection hidden="1"/>
    </xf>
    <xf numFmtId="0" fontId="5" fillId="11" borderId="8" xfId="0" applyFont="1" applyFill="1" applyBorder="1" applyAlignment="1" applyProtection="1">
      <alignment horizontal="left" vertical="top" wrapText="1"/>
      <protection hidden="1"/>
    </xf>
    <xf numFmtId="0" fontId="3" fillId="11" borderId="0" xfId="0" applyFont="1" applyFill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justify" vertical="top" wrapText="1"/>
      <protection hidden="1"/>
    </xf>
    <xf numFmtId="0" fontId="8" fillId="11" borderId="0" xfId="0" applyFont="1" applyFill="1" applyBorder="1" applyAlignment="1" applyProtection="1">
      <alignment horizontal="left" vertical="top" wrapText="1"/>
      <protection hidden="1"/>
    </xf>
    <xf numFmtId="0" fontId="6" fillId="12" borderId="3" xfId="4" applyFont="1" applyFill="1" applyBorder="1" applyAlignment="1" applyProtection="1">
      <alignment horizontal="center" vertical="center"/>
      <protection hidden="1"/>
    </xf>
    <xf numFmtId="3" fontId="6" fillId="11" borderId="0" xfId="0" applyNumberFormat="1" applyFont="1" applyFill="1" applyBorder="1" applyAlignment="1" applyProtection="1">
      <alignment horizontal="left" vertical="top" wrapText="1"/>
      <protection hidden="1"/>
    </xf>
  </cellXfs>
  <cellStyles count="300">
    <cellStyle name="=C:\WINNT\SYSTEM32\COMMAND.COM" xfId="5"/>
    <cellStyle name="20% - Énfasis1 2" xfId="6"/>
    <cellStyle name="20% - Énfasis2 2" xfId="7"/>
    <cellStyle name="20% - Énfasis3 2" xfId="8"/>
    <cellStyle name="20% - Énfasis4 2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Fecha" xfId="15"/>
    <cellStyle name="Fijo" xfId="16"/>
    <cellStyle name="HEADING1" xfId="17"/>
    <cellStyle name="HEADING2" xfId="18"/>
    <cellStyle name="Millares" xfId="1" builtinId="3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2" xfId="26"/>
    <cellStyle name="Millares 2 10" xfId="27"/>
    <cellStyle name="Millares 2 11" xfId="28"/>
    <cellStyle name="Millares 2 12" xfId="29"/>
    <cellStyle name="Millares 2 13" xfId="30"/>
    <cellStyle name="Millares 2 14" xfId="31"/>
    <cellStyle name="Millares 2 15" xfId="32"/>
    <cellStyle name="Millares 2 16" xfId="33"/>
    <cellStyle name="Millares 2 17" xfId="34"/>
    <cellStyle name="Millares 2 18" xfId="35"/>
    <cellStyle name="Millares 2 19" xfId="36"/>
    <cellStyle name="Millares 2 2" xfId="37"/>
    <cellStyle name="Millares 2 2 2" xfId="38"/>
    <cellStyle name="Millares 2 2 3" xfId="39"/>
    <cellStyle name="Millares 2 2 4" xfId="40"/>
    <cellStyle name="Millares 2 2 5" xfId="41"/>
    <cellStyle name="Millares 2 2 6" xfId="42"/>
    <cellStyle name="Millares 2 2 6 2" xfId="43"/>
    <cellStyle name="Millares 2 2 6 3" xfId="44"/>
    <cellStyle name="Millares 2 20" xfId="45"/>
    <cellStyle name="Millares 2 21" xfId="46"/>
    <cellStyle name="Millares 2 3" xfId="47"/>
    <cellStyle name="Millares 2 3 2" xfId="48"/>
    <cellStyle name="Millares 2 3 3" xfId="49"/>
    <cellStyle name="Millares 2 3 4" xfId="50"/>
    <cellStyle name="Millares 2 4" xfId="51"/>
    <cellStyle name="Millares 2 5" xfId="52"/>
    <cellStyle name="Millares 2 6" xfId="53"/>
    <cellStyle name="Millares 2 7" xfId="54"/>
    <cellStyle name="Millares 2 8" xfId="55"/>
    <cellStyle name="Millares 2 9" xfId="56"/>
    <cellStyle name="Millares 3" xfId="57"/>
    <cellStyle name="Millares 3 2" xfId="58"/>
    <cellStyle name="Millares 3 3" xfId="59"/>
    <cellStyle name="Millares 3 4" xfId="60"/>
    <cellStyle name="Millares 3 5" xfId="61"/>
    <cellStyle name="Millares 3 6" xfId="62"/>
    <cellStyle name="Millares 3 7" xfId="63"/>
    <cellStyle name="Millares 3 8" xfId="64"/>
    <cellStyle name="Millares 4" xfId="65"/>
    <cellStyle name="Millares 4 2" xfId="66"/>
    <cellStyle name="Millares 4 3" xfId="67"/>
    <cellStyle name="Millares 5" xfId="68"/>
    <cellStyle name="Millares 6" xfId="69"/>
    <cellStyle name="Millares 7" xfId="70"/>
    <cellStyle name="Millares 8" xfId="71"/>
    <cellStyle name="Millares 8 2" xfId="72"/>
    <cellStyle name="Millares 9" xfId="73"/>
    <cellStyle name="Moneda" xfId="2" builtinId="4"/>
    <cellStyle name="Moneda 2" xfId="74"/>
    <cellStyle name="Moneda 2 2" xfId="75"/>
    <cellStyle name="Moneda 2 3" xfId="76"/>
    <cellStyle name="Moneda 2 4" xfId="77"/>
    <cellStyle name="Moneda 2 5" xfId="78"/>
    <cellStyle name="Moneda 2 6" xfId="79"/>
    <cellStyle name="Moneda 2 7" xfId="80"/>
    <cellStyle name="Moneda 3" xfId="81"/>
    <cellStyle name="Moneda 4" xfId="82"/>
    <cellStyle name="Moneda 5" xfId="83"/>
    <cellStyle name="Normal" xfId="0" builtinId="0"/>
    <cellStyle name="Normal 10" xfId="84"/>
    <cellStyle name="Normal 10 2" xfId="85"/>
    <cellStyle name="Normal 10 3" xfId="86"/>
    <cellStyle name="Normal 10 4" xfId="87"/>
    <cellStyle name="Normal 10 5" xfId="88"/>
    <cellStyle name="Normal 11" xfId="89"/>
    <cellStyle name="Normal 12" xfId="90"/>
    <cellStyle name="Normal 12 2" xfId="91"/>
    <cellStyle name="Normal 13" xfId="92"/>
    <cellStyle name="Normal 14" xfId="93"/>
    <cellStyle name="Normal 15" xfId="94"/>
    <cellStyle name="Normal 16" xfId="95"/>
    <cellStyle name="Normal 2" xfId="4"/>
    <cellStyle name="Normal 2 10" xfId="96"/>
    <cellStyle name="Normal 2 10 2" xfId="97"/>
    <cellStyle name="Normal 2 10 3" xfId="98"/>
    <cellStyle name="Normal 2 11" xfId="99"/>
    <cellStyle name="Normal 2 11 2" xfId="100"/>
    <cellStyle name="Normal 2 11 3" xfId="101"/>
    <cellStyle name="Normal 2 12" xfId="102"/>
    <cellStyle name="Normal 2 12 2" xfId="103"/>
    <cellStyle name="Normal 2 12 3" xfId="104"/>
    <cellStyle name="Normal 2 13" xfId="105"/>
    <cellStyle name="Normal 2 13 2" xfId="106"/>
    <cellStyle name="Normal 2 13 3" xfId="107"/>
    <cellStyle name="Normal 2 14" xfId="108"/>
    <cellStyle name="Normal 2 14 2" xfId="109"/>
    <cellStyle name="Normal 2 14 3" xfId="110"/>
    <cellStyle name="Normal 2 15" xfId="111"/>
    <cellStyle name="Normal 2 15 2" xfId="112"/>
    <cellStyle name="Normal 2 15 3" xfId="113"/>
    <cellStyle name="Normal 2 16" xfId="114"/>
    <cellStyle name="Normal 2 16 2" xfId="115"/>
    <cellStyle name="Normal 2 16 3" xfId="116"/>
    <cellStyle name="Normal 2 17" xfId="117"/>
    <cellStyle name="Normal 2 17 2" xfId="118"/>
    <cellStyle name="Normal 2 17 3" xfId="119"/>
    <cellStyle name="Normal 2 18" xfId="120"/>
    <cellStyle name="Normal 2 18 2" xfId="121"/>
    <cellStyle name="Normal 2 19" xfId="122"/>
    <cellStyle name="Normal 2 2" xfId="123"/>
    <cellStyle name="Normal 2 2 10" xfId="124"/>
    <cellStyle name="Normal 2 2 11" xfId="125"/>
    <cellStyle name="Normal 2 2 12" xfId="126"/>
    <cellStyle name="Normal 2 2 13" xfId="127"/>
    <cellStyle name="Normal 2 2 14" xfId="128"/>
    <cellStyle name="Normal 2 2 15" xfId="129"/>
    <cellStyle name="Normal 2 2 16" xfId="130"/>
    <cellStyle name="Normal 2 2 17" xfId="131"/>
    <cellStyle name="Normal 2 2 18" xfId="132"/>
    <cellStyle name="Normal 2 2 19" xfId="133"/>
    <cellStyle name="Normal 2 2 2" xfId="134"/>
    <cellStyle name="Normal 2 2 2 2" xfId="135"/>
    <cellStyle name="Normal 2 2 2 3" xfId="136"/>
    <cellStyle name="Normal 2 2 2 4" xfId="137"/>
    <cellStyle name="Normal 2 2 2 5" xfId="138"/>
    <cellStyle name="Normal 2 2 2 6" xfId="139"/>
    <cellStyle name="Normal 2 2 2 7" xfId="140"/>
    <cellStyle name="Normal 2 2 20" xfId="141"/>
    <cellStyle name="Normal 2 2 21" xfId="142"/>
    <cellStyle name="Normal 2 2 22" xfId="143"/>
    <cellStyle name="Normal 2 2 23" xfId="144"/>
    <cellStyle name="Normal 2 2 3" xfId="145"/>
    <cellStyle name="Normal 2 2 4" xfId="146"/>
    <cellStyle name="Normal 2 2 5" xfId="147"/>
    <cellStyle name="Normal 2 2 6" xfId="148"/>
    <cellStyle name="Normal 2 2 7" xfId="149"/>
    <cellStyle name="Normal 2 2 8" xfId="150"/>
    <cellStyle name="Normal 2 2 9" xfId="151"/>
    <cellStyle name="Normal 2 20" xfId="152"/>
    <cellStyle name="Normal 2 21" xfId="153"/>
    <cellStyle name="Normal 2 22" xfId="154"/>
    <cellStyle name="Normal 2 23" xfId="155"/>
    <cellStyle name="Normal 2 24" xfId="156"/>
    <cellStyle name="Normal 2 25" xfId="157"/>
    <cellStyle name="Normal 2 26" xfId="158"/>
    <cellStyle name="Normal 2 27" xfId="159"/>
    <cellStyle name="Normal 2 28" xfId="160"/>
    <cellStyle name="Normal 2 29" xfId="161"/>
    <cellStyle name="Normal 2 3" xfId="162"/>
    <cellStyle name="Normal 2 3 2" xfId="163"/>
    <cellStyle name="Normal 2 3 3" xfId="164"/>
    <cellStyle name="Normal 2 3 4" xfId="165"/>
    <cellStyle name="Normal 2 3 5" xfId="166"/>
    <cellStyle name="Normal 2 3 6" xfId="167"/>
    <cellStyle name="Normal 2 3 7" xfId="168"/>
    <cellStyle name="Normal 2 3 8" xfId="169"/>
    <cellStyle name="Normal 2 3 9" xfId="170"/>
    <cellStyle name="Normal 2 30" xfId="171"/>
    <cellStyle name="Normal 2 31" xfId="172"/>
    <cellStyle name="Normal 2 32" xfId="173"/>
    <cellStyle name="Normal 2 32 2" xfId="174"/>
    <cellStyle name="Normal 2 32 3" xfId="175"/>
    <cellStyle name="Normal 2 33" xfId="176"/>
    <cellStyle name="Normal 2 33 2" xfId="177"/>
    <cellStyle name="Normal 2 34" xfId="178"/>
    <cellStyle name="Normal 2 35" xfId="179"/>
    <cellStyle name="Normal 2 36" xfId="180"/>
    <cellStyle name="Normal 2 4" xfId="181"/>
    <cellStyle name="Normal 2 4 2" xfId="182"/>
    <cellStyle name="Normal 2 4 3" xfId="183"/>
    <cellStyle name="Normal 2 5" xfId="184"/>
    <cellStyle name="Normal 2 5 2" xfId="185"/>
    <cellStyle name="Normal 2 5 3" xfId="186"/>
    <cellStyle name="Normal 2 6" xfId="187"/>
    <cellStyle name="Normal 2 6 2" xfId="188"/>
    <cellStyle name="Normal 2 6 3" xfId="189"/>
    <cellStyle name="Normal 2 7" xfId="190"/>
    <cellStyle name="Normal 2 7 2" xfId="191"/>
    <cellStyle name="Normal 2 7 3" xfId="192"/>
    <cellStyle name="Normal 2 8" xfId="193"/>
    <cellStyle name="Normal 2 8 2" xfId="194"/>
    <cellStyle name="Normal 2 8 3" xfId="195"/>
    <cellStyle name="Normal 2 82" xfId="196"/>
    <cellStyle name="Normal 2 83" xfId="197"/>
    <cellStyle name="Normal 2 86" xfId="198"/>
    <cellStyle name="Normal 2 9" xfId="199"/>
    <cellStyle name="Normal 2 9 2" xfId="200"/>
    <cellStyle name="Normal 2 9 3" xfId="201"/>
    <cellStyle name="Normal 3" xfId="202"/>
    <cellStyle name="Normal 3 10" xfId="203"/>
    <cellStyle name="Normal 3 11" xfId="204"/>
    <cellStyle name="Normal 3 12" xfId="205"/>
    <cellStyle name="Normal 3 13" xfId="206"/>
    <cellStyle name="Normal 3 14" xfId="207"/>
    <cellStyle name="Normal 3 2" xfId="208"/>
    <cellStyle name="Normal 3 3" xfId="209"/>
    <cellStyle name="Normal 3 4" xfId="210"/>
    <cellStyle name="Normal 3 5" xfId="211"/>
    <cellStyle name="Normal 3 6" xfId="212"/>
    <cellStyle name="Normal 3 7" xfId="213"/>
    <cellStyle name="Normal 3 8" xfId="214"/>
    <cellStyle name="Normal 3 9" xfId="215"/>
    <cellStyle name="Normal 4" xfId="216"/>
    <cellStyle name="Normal 4 2" xfId="217"/>
    <cellStyle name="Normal 4 2 2" xfId="218"/>
    <cellStyle name="Normal 4 3" xfId="219"/>
    <cellStyle name="Normal 4 4" xfId="220"/>
    <cellStyle name="Normal 4 5" xfId="221"/>
    <cellStyle name="Normal 4 6" xfId="222"/>
    <cellStyle name="Normal 5" xfId="223"/>
    <cellStyle name="Normal 5 10" xfId="224"/>
    <cellStyle name="Normal 5 11" xfId="225"/>
    <cellStyle name="Normal 5 12" xfId="226"/>
    <cellStyle name="Normal 5 13" xfId="227"/>
    <cellStyle name="Normal 5 14" xfId="228"/>
    <cellStyle name="Normal 5 15" xfId="229"/>
    <cellStyle name="Normal 5 16" xfId="230"/>
    <cellStyle name="Normal 5 17" xfId="231"/>
    <cellStyle name="Normal 5 18" xfId="232"/>
    <cellStyle name="Normal 5 18 2" xfId="233"/>
    <cellStyle name="Normal 5 18 3" xfId="234"/>
    <cellStyle name="Normal 5 2" xfId="235"/>
    <cellStyle name="Normal 5 2 2" xfId="236"/>
    <cellStyle name="Normal 5 3" xfId="237"/>
    <cellStyle name="Normal 5 3 2" xfId="238"/>
    <cellStyle name="Normal 5 4" xfId="239"/>
    <cellStyle name="Normal 5 4 2" xfId="240"/>
    <cellStyle name="Normal 5 5" xfId="241"/>
    <cellStyle name="Normal 5 5 2" xfId="242"/>
    <cellStyle name="Normal 5 6" xfId="243"/>
    <cellStyle name="Normal 5 7" xfId="244"/>
    <cellStyle name="Normal 5 7 2" xfId="245"/>
    <cellStyle name="Normal 5 8" xfId="246"/>
    <cellStyle name="Normal 5 9" xfId="247"/>
    <cellStyle name="Normal 56" xfId="248"/>
    <cellStyle name="Normal 6" xfId="249"/>
    <cellStyle name="Normal 6 2" xfId="250"/>
    <cellStyle name="Normal 6 2 2" xfId="251"/>
    <cellStyle name="Normal 6 2 3" xfId="252"/>
    <cellStyle name="Normal 6 3" xfId="253"/>
    <cellStyle name="Normal 6 4" xfId="254"/>
    <cellStyle name="Normal 6 5" xfId="255"/>
    <cellStyle name="Normal 7" xfId="256"/>
    <cellStyle name="Normal 7 10" xfId="257"/>
    <cellStyle name="Normal 7 11" xfId="258"/>
    <cellStyle name="Normal 7 12" xfId="259"/>
    <cellStyle name="Normal 7 13" xfId="260"/>
    <cellStyle name="Normal 7 14" xfId="261"/>
    <cellStyle name="Normal 7 15" xfId="262"/>
    <cellStyle name="Normal 7 16" xfId="263"/>
    <cellStyle name="Normal 7 17" xfId="264"/>
    <cellStyle name="Normal 7 18" xfId="265"/>
    <cellStyle name="Normal 7 2" xfId="266"/>
    <cellStyle name="Normal 7 3" xfId="267"/>
    <cellStyle name="Normal 7 4" xfId="268"/>
    <cellStyle name="Normal 7 5" xfId="269"/>
    <cellStyle name="Normal 7 6" xfId="270"/>
    <cellStyle name="Normal 7 7" xfId="271"/>
    <cellStyle name="Normal 7 8" xfId="272"/>
    <cellStyle name="Normal 7 9" xfId="273"/>
    <cellStyle name="Normal 8" xfId="274"/>
    <cellStyle name="Normal 9" xfId="275"/>
    <cellStyle name="Normal 9 2" xfId="276"/>
    <cellStyle name="Normal 9 3" xfId="277"/>
    <cellStyle name="Notas 2" xfId="278"/>
    <cellStyle name="Notas 3" xfId="279"/>
    <cellStyle name="Notas 4" xfId="280"/>
    <cellStyle name="Porcentaje" xfId="3" builtinId="5"/>
    <cellStyle name="Porcentaje 2" xfId="281"/>
    <cellStyle name="Porcentaje 3" xfId="282"/>
    <cellStyle name="Porcentaje 4" xfId="283"/>
    <cellStyle name="Porcentual 2" xfId="284"/>
    <cellStyle name="Porcentual 2 2" xfId="285"/>
    <cellStyle name="Porcentual 2 3" xfId="286"/>
    <cellStyle name="Total 10" xfId="287"/>
    <cellStyle name="Total 11" xfId="288"/>
    <cellStyle name="Total 12" xfId="289"/>
    <cellStyle name="Total 13" xfId="290"/>
    <cellStyle name="Total 14" xfId="291"/>
    <cellStyle name="Total 2" xfId="292"/>
    <cellStyle name="Total 3" xfId="293"/>
    <cellStyle name="Total 4" xfId="294"/>
    <cellStyle name="Total 5" xfId="295"/>
    <cellStyle name="Total 6" xfId="296"/>
    <cellStyle name="Total 7" xfId="297"/>
    <cellStyle name="Total 8" xfId="298"/>
    <cellStyle name="Total 9" xfId="2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60</xdr:row>
      <xdr:rowOff>85542</xdr:rowOff>
    </xdr:from>
    <xdr:to>
      <xdr:col>11</xdr:col>
      <xdr:colOff>612321</xdr:colOff>
      <xdr:row>63</xdr:row>
      <xdr:rowOff>142869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0391592"/>
          <a:ext cx="15547521" cy="543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1170207</xdr:colOff>
      <xdr:row>0</xdr:row>
      <xdr:rowOff>571499</xdr:rowOff>
    </xdr:from>
    <xdr:to>
      <xdr:col>7</xdr:col>
      <xdr:colOff>296693</xdr:colOff>
      <xdr:row>2</xdr:row>
      <xdr:rowOff>144335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1" t="28032" r="10822" b="29038"/>
        <a:stretch/>
      </xdr:blipFill>
      <xdr:spPr>
        <a:xfrm>
          <a:off x="8294907" y="571499"/>
          <a:ext cx="1241036" cy="334836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</xdr:colOff>
      <xdr:row>0</xdr:row>
      <xdr:rowOff>586820</xdr:rowOff>
    </xdr:from>
    <xdr:to>
      <xdr:col>2</xdr:col>
      <xdr:colOff>1007208</xdr:colOff>
      <xdr:row>2</xdr:row>
      <xdr:rowOff>152420</xdr:rowOff>
    </xdr:to>
    <xdr:pic>
      <xdr:nvPicPr>
        <xdr:cNvPr id="4" name="3 Imagen" descr="Valezka:Users:Valezka:Desktop:2014:LOGOS:SEGURO POPULAR REPSS COLOR HORIZONT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757" y="586820"/>
          <a:ext cx="1317451" cy="327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1132796</xdr:colOff>
      <xdr:row>0</xdr:row>
      <xdr:rowOff>476250</xdr:rowOff>
    </xdr:from>
    <xdr:to>
      <xdr:col>12</xdr:col>
      <xdr:colOff>601</xdr:colOff>
      <xdr:row>3</xdr:row>
      <xdr:rowOff>130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7971" y="476250"/>
          <a:ext cx="1291918" cy="4478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Cuenta%20P&#250;blica%202018/Primer%20Trimestre/Conac/Estados%20Financieros%20y%20Presupuestales%201T2018%20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 1"/>
      <sheetName val="NOTAS 2"/>
      <sheetName val="NOTAS 3"/>
      <sheetName val="NOTAS 4"/>
      <sheetName val="NOTAS 5"/>
      <sheetName val="NOTAS 6"/>
      <sheetName val="NOTAS  7"/>
      <sheetName val="NOTAS 8"/>
      <sheetName val="NOTAS 9"/>
      <sheetName val="NOTAS 10"/>
      <sheetName val="NOTAS 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IR (2)"/>
      <sheetName val="DGTOF"/>
      <sheetName val="Esq Bur"/>
      <sheetName val="Rel Cta Banc"/>
      <sheetName val="MPASUB"/>
      <sheetName val="Muebles"/>
      <sheetName val="Inmuebles"/>
      <sheetName val="LDF1"/>
      <sheetName val="LDF2"/>
      <sheetName val="LDF3"/>
      <sheetName val="LDF4"/>
      <sheetName val="LDF5"/>
      <sheetName val="LDF6a"/>
      <sheetName val="LDF6b"/>
      <sheetName val="LDF6c"/>
      <sheetName val="LDF6d"/>
    </sheetNames>
    <sheetDataSet>
      <sheetData sheetId="0">
        <row r="19">
          <cell r="E19">
            <v>0</v>
          </cell>
          <cell r="F19">
            <v>0</v>
          </cell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E21">
            <v>0</v>
          </cell>
          <cell r="F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J22">
            <v>0</v>
          </cell>
          <cell r="K22">
            <v>0</v>
          </cell>
        </row>
        <row r="23">
          <cell r="E23">
            <v>0</v>
          </cell>
          <cell r="F23">
            <v>0</v>
          </cell>
          <cell r="J23">
            <v>0</v>
          </cell>
          <cell r="K23">
            <v>0</v>
          </cell>
        </row>
        <row r="24">
          <cell r="E24">
            <v>615936</v>
          </cell>
          <cell r="F24">
            <v>615936</v>
          </cell>
          <cell r="J24">
            <v>0</v>
          </cell>
          <cell r="K24">
            <v>0</v>
          </cell>
        </row>
        <row r="31">
          <cell r="E31">
            <v>0</v>
          </cell>
          <cell r="F31">
            <v>0</v>
          </cell>
          <cell r="J31">
            <v>0</v>
          </cell>
          <cell r="K31">
            <v>0</v>
          </cell>
        </row>
        <row r="32">
          <cell r="E32">
            <v>0</v>
          </cell>
          <cell r="F32">
            <v>0</v>
          </cell>
          <cell r="J32">
            <v>0</v>
          </cell>
          <cell r="K32">
            <v>0</v>
          </cell>
        </row>
        <row r="33">
          <cell r="E33">
            <v>0</v>
          </cell>
          <cell r="F33">
            <v>0</v>
          </cell>
          <cell r="J33">
            <v>0</v>
          </cell>
          <cell r="K33">
            <v>0</v>
          </cell>
        </row>
        <row r="34">
          <cell r="E34">
            <v>48421610.659999996</v>
          </cell>
          <cell r="F34">
            <v>48421610.659999996</v>
          </cell>
          <cell r="J34">
            <v>0</v>
          </cell>
          <cell r="K34">
            <v>0</v>
          </cell>
        </row>
        <row r="35">
          <cell r="E35">
            <v>0</v>
          </cell>
          <cell r="F35">
            <v>0</v>
          </cell>
          <cell r="J35">
            <v>0</v>
          </cell>
          <cell r="K35">
            <v>0</v>
          </cell>
        </row>
        <row r="36">
          <cell r="E36">
            <v>-20844092.620000001</v>
          </cell>
          <cell r="F36">
            <v>-20844092.620000001</v>
          </cell>
          <cell r="J36">
            <v>0</v>
          </cell>
          <cell r="K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6">
          <cell r="J46">
            <v>40277069.329999998</v>
          </cell>
          <cell r="K46">
            <v>40277069.329999998</v>
          </cell>
        </row>
        <row r="47">
          <cell r="J47">
            <v>0</v>
          </cell>
          <cell r="K47">
            <v>0</v>
          </cell>
        </row>
        <row r="48">
          <cell r="J48">
            <v>0</v>
          </cell>
          <cell r="K48">
            <v>0</v>
          </cell>
        </row>
        <row r="53">
          <cell r="J53">
            <v>275343466.56999999</v>
          </cell>
          <cell r="K53">
            <v>233142610.52000001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7"/>
  <sheetViews>
    <sheetView showGridLines="0" tabSelected="1" zoomScale="80" zoomScaleNormal="80" zoomScalePageLayoutView="70" workbookViewId="0"/>
  </sheetViews>
  <sheetFormatPr baseColWidth="10" defaultColWidth="0" defaultRowHeight="12.75" customHeight="1" zeroHeight="1" x14ac:dyDescent="0.2"/>
  <cols>
    <col min="1" max="1" width="11.42578125" style="1" customWidth="1"/>
    <col min="2" max="2" width="4.5703125" style="1" customWidth="1"/>
    <col min="3" max="3" width="24.7109375" style="1" customWidth="1"/>
    <col min="4" max="4" width="40" style="1" customWidth="1"/>
    <col min="5" max="6" width="18.7109375" style="1" customWidth="1"/>
    <col min="7" max="7" width="10.7109375" style="1" customWidth="1"/>
    <col min="8" max="8" width="24.7109375" style="1" customWidth="1"/>
    <col min="9" max="9" width="33.28515625" style="2" customWidth="1"/>
    <col min="10" max="11" width="18.7109375" style="1" customWidth="1"/>
    <col min="12" max="12" width="15.42578125" style="1" customWidth="1"/>
    <col min="13" max="13" width="17.140625" style="1" bestFit="1" customWidth="1"/>
    <col min="14" max="16384" width="11.42578125" style="1" hidden="1"/>
  </cols>
  <sheetData>
    <row r="1" spans="2:13" ht="47.25" customHeight="1" x14ac:dyDescent="0.2"/>
    <row r="2" spans="2:13" x14ac:dyDescent="0.2"/>
    <row r="3" spans="2:13" x14ac:dyDescent="0.2"/>
    <row r="4" spans="2:13" ht="13.5" customHeight="1" x14ac:dyDescent="0.2">
      <c r="B4" s="3" t="s">
        <v>0</v>
      </c>
      <c r="C4" s="4"/>
      <c r="D4" s="5"/>
      <c r="E4" s="5"/>
      <c r="F4" s="5"/>
      <c r="G4" s="5"/>
      <c r="H4" s="5"/>
      <c r="I4" s="5"/>
      <c r="J4" s="5"/>
      <c r="K4" s="3"/>
      <c r="L4" s="3"/>
    </row>
    <row r="5" spans="2:13" ht="14.1" customHeight="1" x14ac:dyDescent="0.2">
      <c r="B5" s="5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2:13" ht="14.1" customHeight="1" x14ac:dyDescent="0.2">
      <c r="B6" s="5" t="s">
        <v>2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2:13" ht="3" customHeight="1" x14ac:dyDescent="0.2">
      <c r="B7" s="6"/>
      <c r="C7" s="6"/>
      <c r="D7" s="6"/>
      <c r="E7" s="6"/>
      <c r="F7" s="6"/>
      <c r="G7" s="6"/>
    </row>
    <row r="8" spans="2:13" s="10" customFormat="1" ht="3" customHeight="1" x14ac:dyDescent="0.2">
      <c r="B8" s="7"/>
      <c r="C8" s="8"/>
      <c r="D8" s="8"/>
      <c r="E8" s="8"/>
      <c r="F8" s="8"/>
      <c r="G8" s="9"/>
      <c r="I8" s="11"/>
    </row>
    <row r="9" spans="2:13" s="10" customFormat="1" ht="3" customHeight="1" x14ac:dyDescent="0.2">
      <c r="B9" s="12"/>
      <c r="C9" s="12"/>
      <c r="D9" s="12"/>
      <c r="E9" s="13"/>
      <c r="F9" s="13"/>
      <c r="G9" s="14"/>
      <c r="I9" s="11"/>
    </row>
    <row r="10" spans="2:13" s="10" customFormat="1" ht="20.100000000000001" customHeight="1" x14ac:dyDescent="0.2">
      <c r="B10" s="15"/>
      <c r="C10" s="68" t="s">
        <v>3</v>
      </c>
      <c r="D10" s="68"/>
      <c r="E10" s="16" t="s">
        <v>4</v>
      </c>
      <c r="F10" s="16" t="s">
        <v>5</v>
      </c>
      <c r="G10" s="17"/>
      <c r="H10" s="68" t="s">
        <v>3</v>
      </c>
      <c r="I10" s="68"/>
      <c r="J10" s="16" t="s">
        <v>4</v>
      </c>
      <c r="K10" s="16" t="s">
        <v>5</v>
      </c>
      <c r="L10" s="18"/>
    </row>
    <row r="11" spans="2:13" ht="3" customHeight="1" x14ac:dyDescent="0.2">
      <c r="B11" s="19"/>
      <c r="C11" s="20"/>
      <c r="D11" s="20"/>
      <c r="E11" s="21"/>
      <c r="F11" s="21"/>
      <c r="G11" s="22"/>
      <c r="H11" s="10"/>
      <c r="I11" s="11"/>
      <c r="J11" s="10"/>
      <c r="K11" s="10"/>
      <c r="L11" s="23"/>
    </row>
    <row r="12" spans="2:13" s="10" customFormat="1" ht="3" customHeight="1" x14ac:dyDescent="0.2">
      <c r="B12" s="24"/>
      <c r="C12" s="25"/>
      <c r="D12" s="25"/>
      <c r="E12" s="26"/>
      <c r="F12" s="26"/>
      <c r="G12" s="27"/>
      <c r="I12" s="11"/>
      <c r="L12" s="23"/>
    </row>
    <row r="13" spans="2:13" x14ac:dyDescent="0.2">
      <c r="B13" s="28"/>
      <c r="C13" s="69" t="s">
        <v>6</v>
      </c>
      <c r="D13" s="63"/>
      <c r="F13" s="29">
        <f>F15-F25</f>
        <v>-239820485.54999998</v>
      </c>
      <c r="G13" s="27"/>
      <c r="H13" s="63" t="s">
        <v>7</v>
      </c>
      <c r="I13" s="63"/>
      <c r="J13" s="29">
        <v>0</v>
      </c>
      <c r="K13" s="29">
        <f>K15+K26</f>
        <v>73621463.269999996</v>
      </c>
      <c r="L13" s="23"/>
      <c r="M13" s="30"/>
    </row>
    <row r="14" spans="2:13" x14ac:dyDescent="0.2">
      <c r="B14" s="31"/>
      <c r="C14" s="32"/>
      <c r="D14" s="33"/>
      <c r="E14" s="34"/>
      <c r="F14" s="34"/>
      <c r="G14" s="27"/>
      <c r="H14" s="32"/>
      <c r="I14" s="32"/>
      <c r="J14" s="34"/>
      <c r="K14" s="29"/>
      <c r="L14" s="23"/>
      <c r="M14" s="35"/>
    </row>
    <row r="15" spans="2:13" x14ac:dyDescent="0.2">
      <c r="B15" s="31"/>
      <c r="C15" s="63" t="s">
        <v>8</v>
      </c>
      <c r="D15" s="63"/>
      <c r="F15" s="29">
        <f>SUM(E17:E23)-SUM(F17:F23)</f>
        <v>-239820485.54999998</v>
      </c>
      <c r="G15" s="27"/>
      <c r="H15" s="63" t="s">
        <v>9</v>
      </c>
      <c r="I15" s="63"/>
      <c r="J15" s="29">
        <f>SUM(J17:J24)</f>
        <v>0</v>
      </c>
      <c r="K15" s="29">
        <f>SUM(K17:K24)-SUM(J17:J24)</f>
        <v>73621463.269999996</v>
      </c>
      <c r="L15" s="23"/>
    </row>
    <row r="16" spans="2:13" x14ac:dyDescent="0.2">
      <c r="B16" s="31"/>
      <c r="C16" s="32"/>
      <c r="D16" s="33"/>
      <c r="E16" s="34"/>
      <c r="F16" s="34"/>
      <c r="G16" s="27"/>
      <c r="H16" s="32"/>
      <c r="I16" s="32"/>
      <c r="J16" s="34"/>
      <c r="K16" s="34"/>
      <c r="L16" s="23"/>
    </row>
    <row r="17" spans="2:12" x14ac:dyDescent="0.2">
      <c r="B17" s="28"/>
      <c r="C17" s="62" t="s">
        <v>10</v>
      </c>
      <c r="D17" s="62"/>
      <c r="E17" s="36">
        <v>139275181.22999999</v>
      </c>
      <c r="F17" s="36">
        <v>0</v>
      </c>
      <c r="G17" s="27"/>
      <c r="H17" s="62" t="s">
        <v>11</v>
      </c>
      <c r="I17" s="62"/>
      <c r="J17" s="36">
        <v>0</v>
      </c>
      <c r="K17" s="36">
        <v>73621463.269999996</v>
      </c>
      <c r="L17" s="23"/>
    </row>
    <row r="18" spans="2:12" x14ac:dyDescent="0.2">
      <c r="B18" s="28"/>
      <c r="C18" s="62" t="s">
        <v>12</v>
      </c>
      <c r="D18" s="62"/>
      <c r="E18" s="36">
        <f>IF([1]ESF!E19&lt;[1]ESF!F19,[1]ESF!F19-[1]ESF!E19,0)</f>
        <v>0</v>
      </c>
      <c r="F18" s="1">
        <v>0</v>
      </c>
      <c r="G18" s="27"/>
      <c r="H18" s="62" t="s">
        <v>11</v>
      </c>
      <c r="I18" s="62"/>
      <c r="J18" s="36">
        <f>IF([1]ESF!J19&gt;[1]ESF!K19,[1]ESF!J19-[1]ESF!K19,0)</f>
        <v>0</v>
      </c>
      <c r="K18" s="36">
        <f>IF(J18&gt;0,0,[1]ESF!K19-[1]ESF!J19)</f>
        <v>0</v>
      </c>
      <c r="L18" s="23"/>
    </row>
    <row r="19" spans="2:12" x14ac:dyDescent="0.2">
      <c r="B19" s="28"/>
      <c r="C19" s="62" t="s">
        <v>13</v>
      </c>
      <c r="D19" s="62"/>
      <c r="E19" s="36">
        <v>0</v>
      </c>
      <c r="F19" s="37">
        <v>379095666.77999997</v>
      </c>
      <c r="G19" s="27"/>
      <c r="H19" s="62" t="s">
        <v>14</v>
      </c>
      <c r="I19" s="62"/>
      <c r="J19" s="36">
        <f>IF([1]ESF!J20&gt;[1]ESF!K20,[1]ESF!J20-[1]ESF!K20,0)</f>
        <v>0</v>
      </c>
      <c r="K19" s="36">
        <f>IF(J19&gt;0,0,[1]ESF!K20-[1]ESF!J20)</f>
        <v>0</v>
      </c>
      <c r="L19" s="23"/>
    </row>
    <row r="20" spans="2:12" x14ac:dyDescent="0.2">
      <c r="B20" s="28"/>
      <c r="C20" s="62" t="s">
        <v>15</v>
      </c>
      <c r="D20" s="62"/>
      <c r="E20" s="36">
        <f>IF([1]ESF!E21&lt;[1]ESF!F21,[1]ESF!F21-[1]ESF!E21,0)</f>
        <v>0</v>
      </c>
      <c r="F20" s="36">
        <f>IF(E20&gt;0,0,[1]ESF!E21-[1]ESF!F21)</f>
        <v>0</v>
      </c>
      <c r="G20" s="27"/>
      <c r="H20" s="62" t="s">
        <v>16</v>
      </c>
      <c r="I20" s="62"/>
      <c r="J20" s="36">
        <f>IF([1]ESF!J21&gt;[1]ESF!K21,[1]ESF!J21-[1]ESF!K21,0)</f>
        <v>0</v>
      </c>
      <c r="K20" s="36">
        <f>IF(J20&gt;0,0,[1]ESF!K21-[1]ESF!J21)</f>
        <v>0</v>
      </c>
      <c r="L20" s="23"/>
    </row>
    <row r="21" spans="2:12" x14ac:dyDescent="0.2">
      <c r="B21" s="28"/>
      <c r="C21" s="62" t="s">
        <v>17</v>
      </c>
      <c r="D21" s="62"/>
      <c r="E21" s="36">
        <f>IF([1]ESF!E22&lt;[1]ESF!F22,[1]ESF!F22-[1]ESF!E22,0)</f>
        <v>0</v>
      </c>
      <c r="F21" s="36">
        <f>IF(E21&gt;0,0,[1]ESF!E22-[1]ESF!F22)</f>
        <v>0</v>
      </c>
      <c r="G21" s="27"/>
      <c r="H21" s="62" t="s">
        <v>18</v>
      </c>
      <c r="I21" s="62"/>
      <c r="J21" s="36">
        <f>IF([1]ESF!J22&gt;[1]ESF!K22,[1]ESF!J22-[1]ESF!K22,0)</f>
        <v>0</v>
      </c>
      <c r="K21" s="36">
        <f>IF(J21&gt;0,0,[1]ESF!K22-[1]ESF!J22)</f>
        <v>0</v>
      </c>
      <c r="L21" s="23"/>
    </row>
    <row r="22" spans="2:12" ht="25.5" customHeight="1" x14ac:dyDescent="0.2">
      <c r="B22" s="28"/>
      <c r="C22" s="62" t="s">
        <v>19</v>
      </c>
      <c r="D22" s="62"/>
      <c r="E22" s="36">
        <f>IF([1]ESF!E23&lt;[1]ESF!F23,[1]ESF!F23-[1]ESF!E23,0)</f>
        <v>0</v>
      </c>
      <c r="F22" s="36">
        <f>IF(E22&gt;0,0,[1]ESF!E23-[1]ESF!F23)</f>
        <v>0</v>
      </c>
      <c r="G22" s="27"/>
      <c r="H22" s="66" t="s">
        <v>20</v>
      </c>
      <c r="I22" s="66"/>
      <c r="J22" s="36">
        <f>IF([1]ESF!J23&gt;[1]ESF!K23,[1]ESF!J23-[1]ESF!K23,0)</f>
        <v>0</v>
      </c>
      <c r="K22" s="36">
        <f>IF(J22&gt;0,0,[1]ESF!K23-[1]ESF!J23)</f>
        <v>0</v>
      </c>
      <c r="L22" s="23"/>
    </row>
    <row r="23" spans="2:12" x14ac:dyDescent="0.2">
      <c r="B23" s="28"/>
      <c r="C23" s="62" t="s">
        <v>21</v>
      </c>
      <c r="D23" s="62"/>
      <c r="E23" s="36">
        <f>IF([1]ESF!E24&lt;[1]ESF!F24,[1]ESF!F24-[1]ESF!E24,0)</f>
        <v>0</v>
      </c>
      <c r="F23" s="36">
        <f>IF(E23&gt;0,0,[1]ESF!E24-[1]ESF!F24)</f>
        <v>0</v>
      </c>
      <c r="G23" s="27"/>
      <c r="H23" s="62" t="s">
        <v>22</v>
      </c>
      <c r="I23" s="62"/>
      <c r="J23" s="36">
        <f>IF([1]ESF!J24&gt;[1]ESF!K24,[1]ESF!J24-[1]ESF!K24,0)</f>
        <v>0</v>
      </c>
      <c r="K23" s="36">
        <f>IF(J23&gt;0,0,[1]ESF!K24-[1]ESF!J24)</f>
        <v>0</v>
      </c>
      <c r="L23" s="23"/>
    </row>
    <row r="24" spans="2:12" x14ac:dyDescent="0.2">
      <c r="B24" s="31"/>
      <c r="C24" s="32"/>
      <c r="D24" s="33"/>
      <c r="E24" s="34"/>
      <c r="F24" s="34"/>
      <c r="G24" s="27"/>
      <c r="H24" s="62" t="s">
        <v>23</v>
      </c>
      <c r="I24" s="62"/>
      <c r="J24" s="36">
        <v>0</v>
      </c>
      <c r="K24" s="36">
        <v>0</v>
      </c>
      <c r="L24" s="23"/>
    </row>
    <row r="25" spans="2:12" x14ac:dyDescent="0.2">
      <c r="B25" s="31"/>
      <c r="C25" s="63" t="s">
        <v>24</v>
      </c>
      <c r="D25" s="63"/>
      <c r="E25" s="29">
        <v>0</v>
      </c>
      <c r="F25" s="29">
        <f>F30-E32</f>
        <v>0</v>
      </c>
      <c r="G25" s="27"/>
      <c r="H25" s="32"/>
      <c r="I25" s="32"/>
      <c r="J25" s="34"/>
      <c r="K25" s="34"/>
      <c r="L25" s="23"/>
    </row>
    <row r="26" spans="2:12" x14ac:dyDescent="0.2">
      <c r="B26" s="31"/>
      <c r="C26" s="32"/>
      <c r="D26" s="33"/>
      <c r="E26" s="34"/>
      <c r="F26" s="34"/>
      <c r="G26" s="27"/>
      <c r="H26" s="67" t="s">
        <v>25</v>
      </c>
      <c r="I26" s="67"/>
      <c r="J26" s="29">
        <f>SUM(J28:J33)</f>
        <v>0</v>
      </c>
      <c r="K26" s="29">
        <f>SUM(K28:K33)</f>
        <v>0</v>
      </c>
      <c r="L26" s="23"/>
    </row>
    <row r="27" spans="2:12" x14ac:dyDescent="0.2">
      <c r="B27" s="28"/>
      <c r="C27" s="62" t="s">
        <v>26</v>
      </c>
      <c r="D27" s="62"/>
      <c r="E27" s="36">
        <f>IF([1]ESF!E31&lt;[1]ESF!F31,[1]ESF!F31-[1]ESF!E31,0)</f>
        <v>0</v>
      </c>
      <c r="F27" s="36">
        <f>IF(E27&gt;0,0,[1]ESF!E31-[1]ESF!F31)</f>
        <v>0</v>
      </c>
      <c r="G27" s="27"/>
      <c r="H27" s="32"/>
      <c r="I27" s="32"/>
      <c r="J27" s="34"/>
      <c r="K27" s="34"/>
      <c r="L27" s="23"/>
    </row>
    <row r="28" spans="2:12" x14ac:dyDescent="0.2">
      <c r="B28" s="28"/>
      <c r="C28" s="62" t="s">
        <v>27</v>
      </c>
      <c r="D28" s="62"/>
      <c r="E28" s="36">
        <f>IF([1]ESF!E32&lt;[1]ESF!F32,[1]ESF!F32-[1]ESF!E32,0)</f>
        <v>0</v>
      </c>
      <c r="F28" s="36">
        <f>IF(E28&gt;0,0,[1]ESF!E32-[1]ESF!F32)</f>
        <v>0</v>
      </c>
      <c r="G28" s="27"/>
      <c r="H28" s="62" t="s">
        <v>28</v>
      </c>
      <c r="I28" s="62"/>
      <c r="J28" s="36">
        <f>IF([1]ESF!J31&gt;[1]ESF!K31,[1]ESF!J31-[1]ESF!K31,0)</f>
        <v>0</v>
      </c>
      <c r="K28" s="36">
        <f>IF(J28&gt;0,0,[1]ESF!K31-[1]ESF!J31)</f>
        <v>0</v>
      </c>
      <c r="L28" s="23"/>
    </row>
    <row r="29" spans="2:12" x14ac:dyDescent="0.2">
      <c r="B29" s="28"/>
      <c r="C29" s="62" t="s">
        <v>29</v>
      </c>
      <c r="D29" s="62"/>
      <c r="E29" s="36">
        <f>IF([1]ESF!E33&lt;[1]ESF!F33,[1]ESF!F33-[1]ESF!E33,0)</f>
        <v>0</v>
      </c>
      <c r="F29" s="36">
        <f>IF(E29&gt;0,0,[1]ESF!E33-[1]ESF!F33)</f>
        <v>0</v>
      </c>
      <c r="G29" s="27"/>
      <c r="H29" s="62" t="s">
        <v>30</v>
      </c>
      <c r="I29" s="62"/>
      <c r="J29" s="36">
        <f>IF([1]ESF!J32&gt;[1]ESF!K32,[1]ESF!J32-[1]ESF!K32,0)</f>
        <v>0</v>
      </c>
      <c r="K29" s="36">
        <f>IF(J29&gt;0,0,[1]ESF!K32-[1]ESF!J32)</f>
        <v>0</v>
      </c>
      <c r="L29" s="23"/>
    </row>
    <row r="30" spans="2:12" x14ac:dyDescent="0.2">
      <c r="B30" s="28"/>
      <c r="C30" s="62" t="s">
        <v>31</v>
      </c>
      <c r="D30" s="62"/>
      <c r="E30" s="36">
        <f>IF([1]ESF!E34&lt;[1]ESF!F34,[1]ESF!F34-[1]ESF!E34,0)</f>
        <v>0</v>
      </c>
      <c r="F30" s="36">
        <v>0</v>
      </c>
      <c r="G30" s="27"/>
      <c r="H30" s="62" t="s">
        <v>32</v>
      </c>
      <c r="I30" s="62"/>
      <c r="J30" s="36">
        <f>IF([1]ESF!J33&gt;[1]ESF!K33,[1]ESF!J33-[1]ESF!K33,0)</f>
        <v>0</v>
      </c>
      <c r="K30" s="36">
        <f>IF(J30&gt;0,0,[1]ESF!K33-[1]ESF!J33)</f>
        <v>0</v>
      </c>
      <c r="L30" s="23"/>
    </row>
    <row r="31" spans="2:12" x14ac:dyDescent="0.2">
      <c r="B31" s="28"/>
      <c r="C31" s="62" t="s">
        <v>33</v>
      </c>
      <c r="D31" s="62"/>
      <c r="E31" s="36">
        <f>IF([1]ESF!E35&lt;[1]ESF!F35,[1]ESF!F35-[1]ESF!E35,0)</f>
        <v>0</v>
      </c>
      <c r="F31" s="36">
        <f>IF(E31&gt;0,0,[1]ESF!E35-[1]ESF!F35)</f>
        <v>0</v>
      </c>
      <c r="G31" s="27"/>
      <c r="H31" s="62" t="s">
        <v>34</v>
      </c>
      <c r="I31" s="62"/>
      <c r="J31" s="36">
        <f>IF([1]ESF!J34&gt;[1]ESF!K34,[1]ESF!J34-[1]ESF!K34,0)</f>
        <v>0</v>
      </c>
      <c r="K31" s="36">
        <f>IF(J31&gt;0,0,[1]ESF!K34-[1]ESF!J34)</f>
        <v>0</v>
      </c>
      <c r="L31" s="23"/>
    </row>
    <row r="32" spans="2:12" ht="26.1" customHeight="1" x14ac:dyDescent="0.2">
      <c r="B32" s="28"/>
      <c r="C32" s="66" t="s">
        <v>35</v>
      </c>
      <c r="D32" s="66"/>
      <c r="E32" s="36">
        <v>0</v>
      </c>
      <c r="F32" s="36">
        <f>IF(E32&gt;0,0,[1]ESF!E36-[1]ESF!F36)</f>
        <v>0</v>
      </c>
      <c r="G32" s="27"/>
      <c r="H32" s="66" t="s">
        <v>36</v>
      </c>
      <c r="I32" s="66"/>
      <c r="J32" s="36">
        <f>IF([1]ESF!J35&gt;[1]ESF!K35,[1]ESF!J35-[1]ESF!K35,0)</f>
        <v>0</v>
      </c>
      <c r="K32" s="36">
        <f>IF(J32&gt;0,0,[1]ESF!K35-[1]ESF!J35)</f>
        <v>0</v>
      </c>
      <c r="L32" s="23"/>
    </row>
    <row r="33" spans="2:16" x14ac:dyDescent="0.2">
      <c r="B33" s="28"/>
      <c r="C33" s="62" t="s">
        <v>37</v>
      </c>
      <c r="D33" s="62"/>
      <c r="E33" s="36">
        <f>IF([1]ESF!E37&lt;[1]ESF!F37,[1]ESF!F37-[1]ESF!E37,0)</f>
        <v>0</v>
      </c>
      <c r="F33" s="36">
        <f>IF(E33&gt;0,0,[1]ESF!E37-[1]ESF!F37)</f>
        <v>0</v>
      </c>
      <c r="G33" s="27"/>
      <c r="H33" s="62" t="s">
        <v>38</v>
      </c>
      <c r="I33" s="62"/>
      <c r="J33" s="36">
        <f>IF([1]ESF!J36&gt;[1]ESF!K36,[1]ESF!J36-[1]ESF!K36,0)</f>
        <v>0</v>
      </c>
      <c r="K33" s="36">
        <f>IF(J33&gt;0,0,[1]ESF!K36-[1]ESF!J36)</f>
        <v>0</v>
      </c>
      <c r="L33" s="23"/>
      <c r="P33" s="1">
        <v>718968387.62</v>
      </c>
    </row>
    <row r="34" spans="2:16" ht="25.5" customHeight="1" x14ac:dyDescent="0.2">
      <c r="B34" s="28"/>
      <c r="C34" s="66" t="s">
        <v>39</v>
      </c>
      <c r="D34" s="66"/>
      <c r="E34" s="36">
        <f>IF([1]ESF!E38&lt;[1]ESF!F38,[1]ESF!F38-[1]ESF!E38,0)</f>
        <v>0</v>
      </c>
      <c r="F34" s="36">
        <f>IF(E34&gt;0,0,[1]ESF!E38-[1]ESF!F38)</f>
        <v>0</v>
      </c>
      <c r="G34" s="27"/>
      <c r="H34" s="32"/>
      <c r="I34" s="32"/>
      <c r="J34" s="26"/>
      <c r="K34" s="26"/>
      <c r="L34" s="23"/>
    </row>
    <row r="35" spans="2:16" x14ac:dyDescent="0.2">
      <c r="B35" s="28"/>
      <c r="C35" s="62" t="s">
        <v>40</v>
      </c>
      <c r="D35" s="62"/>
      <c r="E35" s="36">
        <f>IF([1]ESF!E39&lt;[1]ESF!F39,[1]ESF!F39-[1]ESF!E39,0)</f>
        <v>0</v>
      </c>
      <c r="F35" s="36">
        <f>IF(E35&gt;0,0,[1]ESF!E39-[1]ESF!F39)</f>
        <v>0</v>
      </c>
      <c r="G35" s="27"/>
      <c r="H35" s="63" t="s">
        <v>41</v>
      </c>
      <c r="I35" s="63"/>
      <c r="J35" s="29">
        <f>J37+J43</f>
        <v>313441948.81999999</v>
      </c>
      <c r="K35" s="29">
        <v>0</v>
      </c>
      <c r="L35" s="23"/>
    </row>
    <row r="36" spans="2:16" x14ac:dyDescent="0.2">
      <c r="B36" s="31"/>
      <c r="C36" s="32"/>
      <c r="D36" s="33"/>
      <c r="E36" s="26"/>
      <c r="F36" s="26"/>
      <c r="G36" s="27"/>
      <c r="H36" s="32"/>
      <c r="I36" s="32"/>
      <c r="J36" s="34"/>
      <c r="K36" s="34"/>
      <c r="L36" s="23"/>
    </row>
    <row r="37" spans="2:16" x14ac:dyDescent="0.2">
      <c r="B37" s="28"/>
      <c r="C37" s="10"/>
      <c r="D37" s="10"/>
      <c r="E37" s="10"/>
      <c r="F37" s="10"/>
      <c r="G37" s="27"/>
      <c r="H37" s="63" t="s">
        <v>42</v>
      </c>
      <c r="I37" s="63"/>
      <c r="J37" s="29">
        <f>SUM(J39:J41)</f>
        <v>0</v>
      </c>
      <c r="K37" s="29">
        <f>SUM(K39:K41)</f>
        <v>0</v>
      </c>
      <c r="L37" s="23"/>
    </row>
    <row r="38" spans="2:16" x14ac:dyDescent="0.2">
      <c r="B38" s="31"/>
      <c r="C38" s="10"/>
      <c r="D38" s="10"/>
      <c r="E38" s="10"/>
      <c r="F38" s="10"/>
      <c r="G38" s="27"/>
      <c r="H38" s="32"/>
      <c r="I38" s="32"/>
      <c r="J38" s="34"/>
      <c r="K38" s="34"/>
      <c r="L38" s="23"/>
    </row>
    <row r="39" spans="2:16" x14ac:dyDescent="0.2">
      <c r="B39" s="28"/>
      <c r="C39" s="10"/>
      <c r="D39" s="10"/>
      <c r="E39" s="10"/>
      <c r="F39" s="10"/>
      <c r="G39" s="27"/>
      <c r="H39" s="62" t="s">
        <v>43</v>
      </c>
      <c r="I39" s="62"/>
      <c r="J39" s="36">
        <v>0</v>
      </c>
      <c r="K39" s="36">
        <f>IF(J39&gt;0,0,[1]ESF!K46-[1]ESF!J46)</f>
        <v>0</v>
      </c>
      <c r="L39" s="23"/>
      <c r="P39" s="1">
        <v>660004325.44000006</v>
      </c>
    </row>
    <row r="40" spans="2:16" x14ac:dyDescent="0.2">
      <c r="B40" s="31"/>
      <c r="C40" s="10"/>
      <c r="D40" s="10"/>
      <c r="E40" s="10"/>
      <c r="F40" s="10"/>
      <c r="G40" s="27"/>
      <c r="H40" s="62" t="s">
        <v>44</v>
      </c>
      <c r="I40" s="62"/>
      <c r="J40" s="36">
        <f>IF([1]ESF!J47&gt;[1]ESF!K47,[1]ESF!J47-[1]ESF!K47,0)</f>
        <v>0</v>
      </c>
      <c r="K40" s="36">
        <f>IF(J40&gt;0,0,[1]ESF!K47-[1]ESF!J47)</f>
        <v>0</v>
      </c>
      <c r="L40" s="23"/>
    </row>
    <row r="41" spans="2:16" x14ac:dyDescent="0.2">
      <c r="B41" s="28"/>
      <c r="C41" s="10"/>
      <c r="D41" s="10"/>
      <c r="E41" s="10"/>
      <c r="F41" s="10"/>
      <c r="G41" s="27"/>
      <c r="H41" s="62" t="s">
        <v>45</v>
      </c>
      <c r="I41" s="62"/>
      <c r="J41" s="36">
        <f>IF([1]ESF!J48&gt;[1]ESF!K48,[1]ESF!J48-[1]ESF!K48,0)</f>
        <v>0</v>
      </c>
      <c r="K41" s="36">
        <f>IF(J41&gt;0,0,[1]ESF!K48-[1]ESF!J48)</f>
        <v>0</v>
      </c>
      <c r="L41" s="23"/>
    </row>
    <row r="42" spans="2:16" x14ac:dyDescent="0.2">
      <c r="B42" s="28"/>
      <c r="C42" s="10"/>
      <c r="D42" s="10"/>
      <c r="E42" s="10"/>
      <c r="F42" s="10"/>
      <c r="G42" s="27"/>
      <c r="H42" s="32"/>
      <c r="I42" s="32"/>
      <c r="J42" s="34"/>
      <c r="K42" s="34"/>
      <c r="L42" s="23"/>
    </row>
    <row r="43" spans="2:16" x14ac:dyDescent="0.2">
      <c r="B43" s="28"/>
      <c r="C43" s="10"/>
      <c r="D43" s="10"/>
      <c r="E43" s="10"/>
      <c r="F43" s="10"/>
      <c r="G43" s="27"/>
      <c r="H43" s="63" t="s">
        <v>46</v>
      </c>
      <c r="I43" s="63"/>
      <c r="J43" s="29">
        <f>J45+J46+J49+J47</f>
        <v>313441948.81999999</v>
      </c>
      <c r="K43" s="29">
        <v>0</v>
      </c>
      <c r="L43" s="23"/>
    </row>
    <row r="44" spans="2:16" x14ac:dyDescent="0.2">
      <c r="B44" s="28"/>
      <c r="C44" s="10"/>
      <c r="D44" s="10"/>
      <c r="E44" s="10"/>
      <c r="F44" s="10"/>
      <c r="G44" s="27"/>
      <c r="H44" s="32"/>
      <c r="I44" s="32"/>
      <c r="K44" s="34"/>
      <c r="L44" s="23"/>
      <c r="P44" s="1" t="e">
        <f>H49+P24+P41</f>
        <v>#VALUE!</v>
      </c>
    </row>
    <row r="45" spans="2:16" x14ac:dyDescent="0.2">
      <c r="B45" s="28"/>
      <c r="C45" s="10"/>
      <c r="D45" s="10"/>
      <c r="E45" s="10"/>
      <c r="F45" s="10"/>
      <c r="G45" s="27"/>
      <c r="H45" s="62" t="s">
        <v>47</v>
      </c>
      <c r="I45" s="62"/>
      <c r="J45" s="36">
        <v>271241092.76999998</v>
      </c>
      <c r="K45" s="36">
        <v>0</v>
      </c>
      <c r="L45" s="23"/>
      <c r="P45" s="38"/>
    </row>
    <row r="46" spans="2:16" x14ac:dyDescent="0.2">
      <c r="B46" s="28"/>
      <c r="C46" s="10"/>
      <c r="D46" s="10"/>
      <c r="E46" s="10"/>
      <c r="F46" s="10"/>
      <c r="G46" s="39"/>
      <c r="H46" s="62" t="s">
        <v>48</v>
      </c>
      <c r="I46" s="62"/>
      <c r="J46" s="36">
        <v>42200856.049999997</v>
      </c>
      <c r="K46" s="36">
        <f>IF(J46&gt;0,0,[1]ESF!K53-[1]ESF!J53)</f>
        <v>0</v>
      </c>
      <c r="L46" s="23"/>
    </row>
    <row r="47" spans="2:16" x14ac:dyDescent="0.2">
      <c r="B47" s="28"/>
      <c r="C47" s="10"/>
      <c r="D47" s="10"/>
      <c r="E47" s="10"/>
      <c r="F47" s="10"/>
      <c r="G47" s="27"/>
      <c r="H47" s="62" t="s">
        <v>49</v>
      </c>
      <c r="I47" s="62"/>
      <c r="J47" s="36">
        <v>0</v>
      </c>
      <c r="K47" s="36">
        <f>IF(J47&gt;0,0,[1]ESF!K54-[1]ESF!J54)</f>
        <v>0</v>
      </c>
      <c r="L47" s="23"/>
    </row>
    <row r="48" spans="2:16" x14ac:dyDescent="0.2">
      <c r="B48" s="28"/>
      <c r="C48" s="10"/>
      <c r="D48" s="10"/>
      <c r="E48" s="10"/>
      <c r="F48" s="10"/>
      <c r="G48" s="27"/>
      <c r="H48" s="62" t="s">
        <v>50</v>
      </c>
      <c r="I48" s="62"/>
      <c r="J48" s="36">
        <f>IF([1]ESF!J55&gt;[1]ESF!K55,[1]ESF!J55-[1]ESF!K55,0)</f>
        <v>0</v>
      </c>
      <c r="K48" s="36">
        <f>IF(J48&gt;0,0,[1]ESF!K55-[1]ESF!J55)</f>
        <v>0</v>
      </c>
      <c r="L48" s="23"/>
    </row>
    <row r="49" spans="2:12" x14ac:dyDescent="0.2">
      <c r="B49" s="31"/>
      <c r="C49" s="10"/>
      <c r="D49" s="10"/>
      <c r="E49" s="10"/>
      <c r="F49" s="10"/>
      <c r="G49" s="27"/>
      <c r="H49" s="62" t="s">
        <v>51</v>
      </c>
      <c r="I49" s="62"/>
      <c r="J49" s="36">
        <f>IF([1]ESF!J56&gt;[1]ESF!K56,[1]ESF!J56-[1]ESF!K56,0)</f>
        <v>0</v>
      </c>
      <c r="K49" s="36">
        <f>IF(J49&gt;0,0,[1]ESF!K56-[1]ESF!J56)</f>
        <v>0</v>
      </c>
      <c r="L49" s="23"/>
    </row>
    <row r="50" spans="2:12" x14ac:dyDescent="0.2">
      <c r="B50" s="28"/>
      <c r="C50" s="10"/>
      <c r="D50" s="10"/>
      <c r="E50" s="10"/>
      <c r="F50" s="10"/>
      <c r="G50" s="27"/>
      <c r="H50" s="32"/>
      <c r="I50" s="32"/>
      <c r="J50" s="34"/>
      <c r="K50" s="34"/>
      <c r="L50" s="23"/>
    </row>
    <row r="51" spans="2:12" ht="26.1" customHeight="1" x14ac:dyDescent="0.2">
      <c r="B51" s="31"/>
      <c r="C51" s="10"/>
      <c r="D51" s="10"/>
      <c r="E51" s="10"/>
      <c r="F51" s="10"/>
      <c r="G51" s="27"/>
      <c r="H51" s="63" t="s">
        <v>52</v>
      </c>
      <c r="I51" s="63"/>
      <c r="J51" s="29">
        <f>SUM(J53:J54)</f>
        <v>0</v>
      </c>
      <c r="K51" s="29">
        <f>SUM(K53:K54)</f>
        <v>0</v>
      </c>
      <c r="L51" s="23"/>
    </row>
    <row r="52" spans="2:12" x14ac:dyDescent="0.2">
      <c r="B52" s="28"/>
      <c r="C52" s="10"/>
      <c r="D52" s="10"/>
      <c r="E52" s="10"/>
      <c r="F52" s="10"/>
      <c r="G52" s="27"/>
      <c r="H52" s="32"/>
      <c r="I52" s="32"/>
      <c r="J52" s="34"/>
      <c r="K52" s="34"/>
      <c r="L52" s="23"/>
    </row>
    <row r="53" spans="2:12" x14ac:dyDescent="0.2">
      <c r="B53" s="28"/>
      <c r="C53" s="10"/>
      <c r="D53" s="10"/>
      <c r="E53" s="10"/>
      <c r="F53" s="10"/>
      <c r="G53" s="27"/>
      <c r="H53" s="62" t="s">
        <v>53</v>
      </c>
      <c r="I53" s="62"/>
      <c r="J53" s="36">
        <f>IF([1]ESF!J60&gt;[1]ESF!K60,[1]ESF!J60-[1]ESF!K60,0)</f>
        <v>0</v>
      </c>
      <c r="K53" s="36">
        <f>IF(J53&gt;0,0,[1]ESF!K60-[1]ESF!J60)</f>
        <v>0</v>
      </c>
      <c r="L53" s="23"/>
    </row>
    <row r="54" spans="2:12" ht="19.5" customHeight="1" x14ac:dyDescent="0.2">
      <c r="B54" s="40"/>
      <c r="C54" s="41"/>
      <c r="D54" s="41"/>
      <c r="E54" s="41"/>
      <c r="F54" s="41"/>
      <c r="G54" s="42"/>
      <c r="H54" s="64" t="s">
        <v>54</v>
      </c>
      <c r="I54" s="64"/>
      <c r="J54" s="43">
        <f>IF([1]ESF!J61&gt;[1]ESF!K61,[1]ESF!J61-[1]ESF!K61,0)</f>
        <v>0</v>
      </c>
      <c r="K54" s="43">
        <f>IF(J54&gt;0,0,[1]ESF!K61-[1]ESF!J61)</f>
        <v>0</v>
      </c>
      <c r="L54" s="44"/>
    </row>
    <row r="55" spans="2:12" ht="6" customHeight="1" x14ac:dyDescent="0.2">
      <c r="B55" s="45"/>
      <c r="C55" s="41"/>
      <c r="D55" s="46"/>
      <c r="E55" s="47"/>
      <c r="F55" s="48"/>
      <c r="G55" s="48"/>
      <c r="H55" s="41"/>
      <c r="I55" s="49"/>
      <c r="J55" s="47"/>
      <c r="K55" s="48"/>
      <c r="L55" s="48"/>
    </row>
    <row r="56" spans="2:12" ht="15" customHeight="1" x14ac:dyDescent="0.2">
      <c r="B56" s="50" t="s">
        <v>55</v>
      </c>
      <c r="C56" s="50"/>
      <c r="D56" s="50"/>
      <c r="E56" s="50"/>
      <c r="F56" s="50"/>
      <c r="G56" s="50"/>
      <c r="H56" s="50"/>
      <c r="I56" s="50"/>
      <c r="J56" s="50"/>
      <c r="L56" s="34"/>
    </row>
    <row r="57" spans="2:12" ht="9.75" customHeight="1" x14ac:dyDescent="0.2">
      <c r="C57" s="51"/>
      <c r="D57" s="52"/>
      <c r="E57" s="53"/>
      <c r="F57" s="53"/>
      <c r="H57" s="54"/>
      <c r="I57" s="55"/>
      <c r="J57" s="53"/>
      <c r="K57" s="53"/>
    </row>
    <row r="58" spans="2:12" s="10" customFormat="1" x14ac:dyDescent="0.2">
      <c r="C58" s="51"/>
      <c r="D58" s="52"/>
      <c r="E58" s="53"/>
      <c r="F58" s="53"/>
      <c r="H58" s="54"/>
      <c r="I58" s="55"/>
      <c r="J58" s="53"/>
      <c r="K58" s="53"/>
    </row>
    <row r="59" spans="2:12" s="10" customFormat="1" ht="14.1" customHeight="1" x14ac:dyDescent="0.2">
      <c r="C59" s="56"/>
      <c r="D59" s="65"/>
      <c r="E59" s="65"/>
      <c r="F59" s="53"/>
      <c r="G59" s="53"/>
      <c r="H59" s="61"/>
      <c r="I59" s="61"/>
      <c r="J59" s="33"/>
      <c r="K59" s="53"/>
    </row>
    <row r="60" spans="2:12" s="10" customFormat="1" ht="14.1" customHeight="1" x14ac:dyDescent="0.2">
      <c r="C60" s="57"/>
      <c r="D60" s="60"/>
      <c r="E60" s="60"/>
      <c r="F60" s="58"/>
      <c r="G60" s="58"/>
      <c r="H60" s="61"/>
      <c r="I60" s="61"/>
      <c r="J60" s="33"/>
      <c r="K60" s="53"/>
    </row>
    <row r="61" spans="2:12" s="10" customFormat="1" x14ac:dyDescent="0.2">
      <c r="B61" s="59"/>
      <c r="G61" s="27"/>
      <c r="I61" s="11"/>
    </row>
    <row r="62" spans="2:12" s="10" customFormat="1" x14ac:dyDescent="0.2">
      <c r="I62" s="11"/>
    </row>
    <row r="63" spans="2:12" s="10" customFormat="1" x14ac:dyDescent="0.2">
      <c r="I63" s="11"/>
    </row>
    <row r="64" spans="2:12" s="10" customFormat="1" x14ac:dyDescent="0.2">
      <c r="I64" s="11"/>
    </row>
    <row r="65" x14ac:dyDescent="0.2"/>
    <row r="66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t="12" hidden="1" customHeight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9:9" hidden="1" x14ac:dyDescent="0.2"/>
    <row r="290" spans="9:9" hidden="1" x14ac:dyDescent="0.2"/>
    <row r="291" spans="9:9" hidden="1" x14ac:dyDescent="0.2"/>
    <row r="292" spans="9:9" hidden="1" x14ac:dyDescent="0.2"/>
    <row r="293" spans="9:9" hidden="1" x14ac:dyDescent="0.2"/>
    <row r="294" spans="9:9" hidden="1" x14ac:dyDescent="0.2"/>
    <row r="295" spans="9:9" hidden="1" x14ac:dyDescent="0.2"/>
    <row r="296" spans="9:9" hidden="1" x14ac:dyDescent="0.2"/>
    <row r="297" spans="9:9" hidden="1" x14ac:dyDescent="0.2"/>
    <row r="298" spans="9:9" hidden="1" x14ac:dyDescent="0.2"/>
    <row r="299" spans="9:9" hidden="1" x14ac:dyDescent="0.2"/>
    <row r="300" spans="9:9" hidden="1" x14ac:dyDescent="0.2">
      <c r="I300" s="1"/>
    </row>
    <row r="301" spans="9:9" hidden="1" x14ac:dyDescent="0.2"/>
    <row r="302" spans="9:9" hidden="1" x14ac:dyDescent="0.2"/>
    <row r="303" spans="9:9" hidden="1" x14ac:dyDescent="0.2">
      <c r="I303" s="1"/>
    </row>
    <row r="304" spans="9:9" hidden="1" x14ac:dyDescent="0.2"/>
    <row r="305" spans="9:9" hidden="1" x14ac:dyDescent="0.2"/>
    <row r="306" spans="9:9" hidden="1" x14ac:dyDescent="0.2">
      <c r="I306" s="1"/>
    </row>
    <row r="307" spans="9:9" hidden="1" x14ac:dyDescent="0.2"/>
  </sheetData>
  <sheetProtection password="E2E0" sheet="1" objects="1" scenarios="1"/>
  <mergeCells count="56">
    <mergeCell ref="C10:D10"/>
    <mergeCell ref="H10:I10"/>
    <mergeCell ref="C13:D13"/>
    <mergeCell ref="H13:I13"/>
    <mergeCell ref="C15:D15"/>
    <mergeCell ref="H15:I15"/>
    <mergeCell ref="C17:D17"/>
    <mergeCell ref="H17:I17"/>
    <mergeCell ref="C18:D18"/>
    <mergeCell ref="H18:I18"/>
    <mergeCell ref="C19:D19"/>
    <mergeCell ref="H19:I19"/>
    <mergeCell ref="C27:D27"/>
    <mergeCell ref="C20:D20"/>
    <mergeCell ref="H20:I2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H48:I48"/>
    <mergeCell ref="C34:D34"/>
    <mergeCell ref="C35:D35"/>
    <mergeCell ref="H35:I35"/>
    <mergeCell ref="H37:I37"/>
    <mergeCell ref="H39:I39"/>
    <mergeCell ref="H40:I40"/>
    <mergeCell ref="H41:I41"/>
    <mergeCell ref="H43:I43"/>
    <mergeCell ref="H45:I45"/>
    <mergeCell ref="H46:I46"/>
    <mergeCell ref="H47:I47"/>
    <mergeCell ref="D60:E60"/>
    <mergeCell ref="H60:I60"/>
    <mergeCell ref="H49:I49"/>
    <mergeCell ref="H51:I51"/>
    <mergeCell ref="H53:I53"/>
    <mergeCell ref="H54:I54"/>
    <mergeCell ref="D59:E59"/>
    <mergeCell ref="H59:I59"/>
  </mergeCells>
  <printOptions horizontalCentered="1"/>
  <pageMargins left="0.70866141732283472" right="0.70866141732283472" top="0.51181102362204722" bottom="0.74803149606299213" header="0.31496062992125984" footer="0.31496062992125984"/>
  <pageSetup scale="47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2018-04-18T18:10:06Z</dcterms:created>
  <dcterms:modified xsi:type="dcterms:W3CDTF">2018-04-19T17:16:08Z</dcterms:modified>
</cp:coreProperties>
</file>