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aludv3\download\repsseg\2016\tri\CP4T\2InformacionPresupuestaria\xlsx\"/>
    </mc:Choice>
  </mc:AlternateContent>
  <xr:revisionPtr revIDLastSave="0" documentId="8_{1D9500A5-38A9-4251-8323-C62CD0ACF8D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K52" i="1"/>
  <c r="H52" i="1"/>
  <c r="J51" i="1"/>
  <c r="K51" i="1"/>
  <c r="I51" i="1"/>
  <c r="G51" i="1"/>
  <c r="H51" i="1" s="1"/>
  <c r="F51" i="1"/>
  <c r="K50" i="1"/>
  <c r="H50" i="1"/>
  <c r="J49" i="1"/>
  <c r="K49" i="1"/>
  <c r="I49" i="1"/>
  <c r="G49" i="1"/>
  <c r="H49" i="1" s="1"/>
  <c r="H46" i="1" s="1"/>
  <c r="F49" i="1"/>
  <c r="K48" i="1"/>
  <c r="H48" i="1"/>
  <c r="J47" i="1"/>
  <c r="J46" i="1" s="1"/>
  <c r="K46" i="1" s="1"/>
  <c r="K47" i="1"/>
  <c r="I47" i="1"/>
  <c r="H47" i="1"/>
  <c r="G47" i="1"/>
  <c r="G46" i="1" s="1"/>
  <c r="F47" i="1"/>
  <c r="I46" i="1"/>
  <c r="F46" i="1"/>
  <c r="F64" i="1"/>
  <c r="K44" i="1"/>
  <c r="H44" i="1"/>
  <c r="J43" i="1"/>
  <c r="K43" i="1"/>
  <c r="I43" i="1"/>
  <c r="G43" i="1"/>
  <c r="H43" i="1"/>
  <c r="K42" i="1"/>
  <c r="H42" i="1"/>
  <c r="K41" i="1"/>
  <c r="H41" i="1"/>
  <c r="J40" i="1"/>
  <c r="J37" i="1" s="1"/>
  <c r="I40" i="1"/>
  <c r="G40" i="1"/>
  <c r="H40" i="1"/>
  <c r="K39" i="1"/>
  <c r="H39" i="1"/>
  <c r="J38" i="1"/>
  <c r="I38" i="1"/>
  <c r="I37" i="1" s="1"/>
  <c r="I64" i="1" s="1"/>
  <c r="G38" i="1"/>
  <c r="H38" i="1" s="1"/>
  <c r="J30" i="1"/>
  <c r="K31" i="1"/>
  <c r="I30" i="1"/>
  <c r="G30" i="1"/>
  <c r="F30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K30" i="1" s="1"/>
  <c r="H14" i="1"/>
  <c r="K13" i="1"/>
  <c r="H13" i="1"/>
  <c r="H30" i="1" s="1"/>
  <c r="K38" i="1"/>
  <c r="K37" i="1" l="1"/>
  <c r="K64" i="1" s="1"/>
  <c r="J64" i="1"/>
  <c r="K65" i="1" s="1"/>
  <c r="K40" i="1"/>
  <c r="G37" i="1"/>
  <c r="H37" i="1" l="1"/>
  <c r="H64" i="1" s="1"/>
  <c r="G64" i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<sst xmlns="http://schemas.openxmlformats.org/spreadsheetml/2006/main" count="72" uniqueCount="49">
  <si>
    <t>ESTADO ANALÍTICO DE INGRESOS</t>
  </si>
  <si>
    <t>POR FUENTE DE FINANCIAMIENTO Y FUENTE DE FINANCIAMIENTO/RUBRO</t>
  </si>
  <si>
    <t>Del 1 de Enero al 31  Diciembre  de 2016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</si>
  <si>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</si>
  <si>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</si>
  <si>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</si>
  <si>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</si>
  <si>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</si>
  <si>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</si>
  <si>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</si>
  <si>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</si>
  <si>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</si>
  <si>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</si>
  <si>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</si>
  <si>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</si>
  <si>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</si>
  <si>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</si>
  <si>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</si>
  <si>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</si>
  <si>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</si>
  <si>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</si>
  <si>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</si>
  <si>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</si>
  <si>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</si>
  <si>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</si>
  <si>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</si>
  <si>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</si>
  <si>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</si>
  <si>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</si>
  <si>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</si>
  <si>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</si>
  <si>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</si>
  <si>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</si>
  <si>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</si>
  <si>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</si>
  <si>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</si>
  <si>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</si>
  <si>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</si>
  <si>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</si>
  <si>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</si>
  <si>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RECURSOS FEDERALES</t>
  </si>
  <si>
    <t xml:space="preserve">APROVECHAMIENTOS NO COMPRENDIDOS EN </t>
  </si>
  <si>
    <t>PARTICIPACIONES Y APORTACIONES</t>
  </si>
  <si>
    <t>CONVENIOS</t>
  </si>
  <si>
    <t>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</si>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</sst>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0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1" xfId="1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0" fontId="9" fillId="2" borderId="3" xfId="1" applyNumberFormat="1" applyFont="1" applyFill="1" applyBorder="1" applyAlignment="1">
      <alignment horizontal="center"/>
    </xf>
    <xf numFmtId="43" fontId="9" fillId="2" borderId="7" xfId="1" applyFont="1" applyFill="1" applyBorder="1" applyAlignment="1">
      <alignment horizontal="center"/>
    </xf>
    <xf numFmtId="0" fontId="8" fillId="2" borderId="15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3" fontId="8" fillId="2" borderId="15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9" fillId="2" borderId="15" xfId="1" applyNumberFormat="1" applyFont="1" applyFill="1" applyBorder="1" applyAlignment="1">
      <alignment vertical="center" wrapText="1"/>
    </xf>
    <xf numFmtId="0" fontId="8" fillId="2" borderId="15" xfId="1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/>
    </xf>
    <xf numFmtId="4" fontId="8" fillId="2" borderId="15" xfId="1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/>
    </xf>
    <xf numFmtId="4" fontId="9" fillId="2" borderId="15" xfId="1" applyNumberFormat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9" fillId="2" borderId="12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wrapText="1"/>
    </xf>
    <xf numFmtId="43" fontId="8" fillId="2" borderId="4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left" wrapText="1"/>
    </xf>
    <xf numFmtId="43" fontId="8" fillId="2" borderId="10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top" wrapText="1"/>
    </xf>
    <xf numFmtId="43" fontId="8" fillId="2" borderId="11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43" fontId="1" fillId="3" borderId="10" xfId="1" applyFont="1" applyFill="1" applyBorder="1" applyAlignment="1">
      <alignment horizontal="center" vertical="center"/>
    </xf>
    <xf numFmtId="43" fontId="1" fillId="3" borderId="10" xfId="1" applyFont="1" applyFill="1" applyBorder="1" applyAlignment="1">
      <alignment horizontal="center" wrapText="1"/>
    </xf>
    <xf numFmtId="43" fontId="9" fillId="2" borderId="3" xfId="1" applyFont="1" applyFill="1" applyBorder="1" applyAlignment="1">
      <alignment horizontal="center"/>
    </xf>
    <xf numFmtId="43" fontId="8" fillId="2" borderId="8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9" xfId="1" applyFont="1" applyFill="1" applyBorder="1"/>
    <xf numFmtId="0" fontId="8" fillId="2" borderId="9" xfId="1" applyNumberFormat="1" applyFont="1" applyFill="1" applyBorder="1" applyAlignment="1">
      <alignment vertical="center" wrapText="1"/>
    </xf>
    <xf numFmtId="43" fontId="8" fillId="0" borderId="0" xfId="0" applyNumberFormat="1" applyFont="1" applyFill="1" applyBorder="1"/>
    <xf numFmtId="0" fontId="9" fillId="2" borderId="9" xfId="1" applyNumberFormat="1" applyFont="1" applyFill="1" applyBorder="1" applyAlignment="1">
      <alignment vertical="center" wrapText="1"/>
    </xf>
    <xf numFmtId="43" fontId="9" fillId="2" borderId="9" xfId="1" applyFont="1" applyFill="1" applyBorder="1"/>
    <xf numFmtId="43" fontId="8" fillId="2" borderId="8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 wrapText="1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2" borderId="15" xfId="1" applyFont="1" applyFill="1" applyBorder="1" applyAlignment="1">
      <alignment horizontal="center"/>
    </xf>
    <xf numFmtId="43" fontId="9" fillId="2" borderId="0" xfId="1" applyFont="1" applyFill="1" applyBorder="1" applyAlignment="1">
      <alignment vertical="center" wrapText="1"/>
    </xf>
    <xf numFmtId="0" fontId="8" fillId="2" borderId="0" xfId="0" applyFont="1" applyFill="1" applyBorder="1"/>
    <xf numFmtId="43" fontId="8" fillId="2" borderId="9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10" fillId="2" borderId="4" xfId="1" applyFont="1" applyFill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43" fontId="10" fillId="2" borderId="6" xfId="1" applyFont="1" applyFill="1" applyBorder="1" applyAlignment="1">
      <alignment horizontal="left" wrapText="1" indent="1"/>
    </xf>
    <xf numFmtId="43" fontId="10" fillId="2" borderId="10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2" xfId="1" applyFont="1" applyFill="1" applyBorder="1" applyAlignment="1">
      <alignment vertical="top" wrapText="1"/>
    </xf>
    <xf numFmtId="43" fontId="10" fillId="2" borderId="1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12" fillId="0" borderId="0" xfId="0" applyFont="1" applyFill="1" applyBorder="1"/>
    <xf numFmtId="43" fontId="9" fillId="2" borderId="0" xfId="1" applyFont="1" applyFill="1" applyBorder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4" fillId="0" borderId="4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9" fillId="2" borderId="8" xfId="1" applyFont="1" applyFill="1" applyBorder="1" applyAlignment="1">
      <alignment horizontal="left" vertical="center" wrapText="1"/>
    </xf>
    <xf numFmtId="43" fontId="1" fillId="0" borderId="4" xfId="1" applyFont="1" applyFill="1" applyBorder="1" applyAlignment="1">
      <alignment horizontal="center" vertical="top" wrapText="1"/>
    </xf>
    <xf numFmtId="43" fontId="1" fillId="0" borderId="6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3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43" fontId="1" fillId="3" borderId="7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left" vertical="center" wrapText="1"/>
    </xf>
    <xf numFmtId="37" fontId="1" fillId="3" borderId="1" xfId="2" applyNumberFormat="1" applyFont="1" applyFill="1" applyBorder="1" applyAlignment="1">
      <alignment horizontal="center" vertical="center"/>
    </xf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/>
    </xf>
    <xf numFmtId="37" fontId="1" fillId="3" borderId="6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 wrapText="1"/>
    </xf>
    <xf numFmtId="37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66</xdr:row>
      <xdr:rowOff>142875</xdr:rowOff>
    </xdr:from>
    <xdr:to>
      <xdr:col>10</xdr:col>
      <xdr:colOff>1152525</xdr:colOff>
      <xdr:row>76</xdr:row>
      <xdr:rowOff>57150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24345289-7EDF-460A-95BB-3C12BD31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0829925"/>
          <a:ext cx="112490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5928492-E47F-4B76-A281-6F578C3C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21AFEC11-1A61-436E-8132-05E724B9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2D27C486-842E-483B-92E8-73422160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9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4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2" style="5" customWidth="1"/>
    <col min="13" max="13" width="13.85546875" style="4" bestFit="1" customWidth="1"/>
    <col min="14" max="14" width="13.7109375" style="4" bestFit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2"/>
    </row>
    <row r="2" spans="2:14" ht="18.75" customHeight="1" x14ac:dyDescent="0.2">
      <c r="L2" s="4"/>
    </row>
    <row r="3" spans="2:14" ht="18.75" customHeight="1" x14ac:dyDescent="0.2">
      <c r="L3" s="4"/>
    </row>
    <row r="4" spans="2:14" ht="31.5" customHeight="1" x14ac:dyDescent="0.2">
      <c r="L4" s="4"/>
    </row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  <c r="L5" s="4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4"/>
    </row>
    <row r="9" spans="2:14" ht="12" customHeight="1" x14ac:dyDescent="0.2">
      <c r="B9" s="9"/>
      <c r="C9" s="107" t="s">
        <v>3</v>
      </c>
      <c r="D9" s="108"/>
      <c r="E9" s="109"/>
      <c r="F9" s="116" t="s">
        <v>4</v>
      </c>
      <c r="G9" s="117"/>
      <c r="H9" s="117"/>
      <c r="I9" s="117"/>
      <c r="J9" s="118"/>
      <c r="K9" s="119" t="s">
        <v>5</v>
      </c>
      <c r="L9" s="4"/>
    </row>
    <row r="10" spans="2:14" ht="12" customHeight="1" x14ac:dyDescent="0.2">
      <c r="B10" s="7"/>
      <c r="C10" s="110"/>
      <c r="D10" s="111"/>
      <c r="E10" s="112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20"/>
      <c r="L10" s="4"/>
    </row>
    <row r="11" spans="2:14" ht="12" customHeight="1" x14ac:dyDescent="0.2">
      <c r="B11" s="7"/>
      <c r="C11" s="113"/>
      <c r="D11" s="114"/>
      <c r="E11" s="115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4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4"/>
    </row>
    <row r="13" spans="2:14" s="19" customFormat="1" ht="12" customHeight="1" x14ac:dyDescent="0.2">
      <c r="B13" s="7"/>
      <c r="C13" s="104" t="s">
        <v>17</v>
      </c>
      <c r="D13" s="105"/>
      <c r="E13" s="106"/>
      <c r="F13" s="18">
        <v>0</v>
      </c>
      <c r="G13" s="18">
        <v>0</v>
      </c>
      <c r="H13" s="18">
        <f>+F13+G13</f>
        <v>0</v>
      </c>
      <c r="I13" s="18">
        <v>0</v>
      </c>
      <c r="J13" s="18">
        <v>0</v>
      </c>
      <c r="K13" s="18">
        <f>+J13-F13</f>
        <v>0</v>
      </c>
      <c r="N13" s="20"/>
    </row>
    <row r="14" spans="2:14" ht="12" customHeight="1" x14ac:dyDescent="0.2">
      <c r="B14" s="12"/>
      <c r="C14" s="87" t="s">
        <v>18</v>
      </c>
      <c r="D14" s="82"/>
      <c r="E14" s="83"/>
      <c r="F14" s="21">
        <v>0</v>
      </c>
      <c r="G14" s="22">
        <v>732438.4</v>
      </c>
      <c r="H14" s="22">
        <f>+F14+G14</f>
        <v>732438.4</v>
      </c>
      <c r="I14" s="22">
        <v>732438.4</v>
      </c>
      <c r="J14" s="22">
        <v>732438.4</v>
      </c>
      <c r="K14" s="22">
        <f>+J14-F14</f>
        <v>732438.4</v>
      </c>
      <c r="L14" s="4"/>
      <c r="N14" s="23"/>
    </row>
    <row r="15" spans="2:14" ht="12" customHeight="1" x14ac:dyDescent="0.2">
      <c r="B15" s="12"/>
      <c r="C15" s="87" t="s">
        <v>19</v>
      </c>
      <c r="D15" s="82"/>
      <c r="E15" s="83"/>
      <c r="F15" s="24">
        <v>0</v>
      </c>
      <c r="G15" s="24">
        <v>0</v>
      </c>
      <c r="H15" s="24">
        <f>+F15+G15</f>
        <v>0</v>
      </c>
      <c r="I15" s="24">
        <v>0</v>
      </c>
      <c r="J15" s="24">
        <v>0</v>
      </c>
      <c r="K15" s="24">
        <f>+J15-F15</f>
        <v>0</v>
      </c>
      <c r="L15" s="4"/>
      <c r="N15" s="23"/>
    </row>
    <row r="16" spans="2:14" ht="12" customHeight="1" x14ac:dyDescent="0.2">
      <c r="B16" s="12"/>
      <c r="C16" s="87" t="s">
        <v>20</v>
      </c>
      <c r="D16" s="82"/>
      <c r="E16" s="83"/>
      <c r="F16" s="24">
        <v>0</v>
      </c>
      <c r="G16" s="24">
        <v>0</v>
      </c>
      <c r="H16" s="24">
        <f>+F16+G16</f>
        <v>0</v>
      </c>
      <c r="I16" s="24">
        <v>0</v>
      </c>
      <c r="J16" s="24">
        <v>0</v>
      </c>
      <c r="K16" s="24">
        <f>+J16-F16</f>
        <v>0</v>
      </c>
      <c r="L16" s="4"/>
      <c r="N16" s="23"/>
    </row>
    <row r="17" spans="2:12" s="19" customFormat="1" ht="12" customHeight="1" x14ac:dyDescent="0.2">
      <c r="B17" s="7"/>
      <c r="C17" s="104" t="s">
        <v>21</v>
      </c>
      <c r="D17" s="105"/>
      <c r="E17" s="106"/>
      <c r="F17" s="25">
        <v>0</v>
      </c>
      <c r="G17" s="26">
        <v>26072508.210000001</v>
      </c>
      <c r="H17" s="22">
        <f>F17+G17</f>
        <v>26072508.210000001</v>
      </c>
      <c r="I17" s="22">
        <v>26072507.940000001</v>
      </c>
      <c r="J17" s="22">
        <v>26072507.940000001</v>
      </c>
      <c r="K17" s="27">
        <f>J17-F17</f>
        <v>26072507.940000001</v>
      </c>
    </row>
    <row r="18" spans="2:12" ht="12" customHeight="1" x14ac:dyDescent="0.2">
      <c r="B18" s="12"/>
      <c r="C18" s="28"/>
      <c r="D18" s="82" t="s">
        <v>22</v>
      </c>
      <c r="E18" s="83"/>
      <c r="F18" s="24">
        <v>0</v>
      </c>
      <c r="G18" s="24">
        <v>0</v>
      </c>
      <c r="H18" s="24">
        <f>F18+G18</f>
        <v>0</v>
      </c>
      <c r="I18" s="24">
        <v>0</v>
      </c>
      <c r="J18" s="24">
        <v>0</v>
      </c>
      <c r="K18" s="24">
        <f>J18-F18</f>
        <v>0</v>
      </c>
      <c r="L18" s="4"/>
    </row>
    <row r="19" spans="2:12" ht="12" customHeight="1" x14ac:dyDescent="0.2">
      <c r="B19" s="12"/>
      <c r="C19" s="28"/>
      <c r="D19" s="82" t="s">
        <v>23</v>
      </c>
      <c r="E19" s="83"/>
      <c r="F19" s="24">
        <v>0</v>
      </c>
      <c r="G19" s="24">
        <v>0</v>
      </c>
      <c r="H19" s="24">
        <f>F19+G19</f>
        <v>0</v>
      </c>
      <c r="I19" s="24">
        <v>0</v>
      </c>
      <c r="J19" s="24">
        <v>0</v>
      </c>
      <c r="K19" s="24">
        <f>J19-F19</f>
        <v>0</v>
      </c>
      <c r="L19" s="4"/>
    </row>
    <row r="20" spans="2:12" s="19" customFormat="1" ht="12" customHeight="1" x14ac:dyDescent="0.2">
      <c r="B20" s="7"/>
      <c r="C20" s="104" t="s">
        <v>24</v>
      </c>
      <c r="D20" s="105"/>
      <c r="E20" s="106"/>
      <c r="F20" s="18">
        <v>0</v>
      </c>
      <c r="G20" s="26">
        <v>188784335.84999999</v>
      </c>
      <c r="H20" s="22">
        <f>F20+G20</f>
        <v>188784335.84999999</v>
      </c>
      <c r="I20" s="22">
        <v>188784235.84999999</v>
      </c>
      <c r="J20" s="22">
        <v>188784235.84999999</v>
      </c>
      <c r="K20" s="22">
        <f t="shared" ref="K20:K28" si="0">+J20-F20</f>
        <v>188784235.84999999</v>
      </c>
    </row>
    <row r="21" spans="2:12" ht="12" customHeight="1" x14ac:dyDescent="0.2">
      <c r="B21" s="12"/>
      <c r="C21" s="28"/>
      <c r="D21" s="82" t="s">
        <v>22</v>
      </c>
      <c r="E21" s="83"/>
      <c r="F21" s="24">
        <v>0</v>
      </c>
      <c r="G21" s="24">
        <v>0</v>
      </c>
      <c r="H21" s="24">
        <f t="shared" ref="H21:H28" si="1">F21+G21</f>
        <v>0</v>
      </c>
      <c r="I21" s="24">
        <v>0</v>
      </c>
      <c r="J21" s="24">
        <v>0</v>
      </c>
      <c r="K21" s="24">
        <f t="shared" si="0"/>
        <v>0</v>
      </c>
      <c r="L21" s="4"/>
    </row>
    <row r="22" spans="2:12" ht="12" customHeight="1" x14ac:dyDescent="0.2">
      <c r="B22" s="12"/>
      <c r="C22" s="28"/>
      <c r="D22" s="82" t="s">
        <v>23</v>
      </c>
      <c r="E22" s="83"/>
      <c r="F22" s="24">
        <v>0</v>
      </c>
      <c r="G22" s="24">
        <v>0</v>
      </c>
      <c r="H22" s="24">
        <f t="shared" si="1"/>
        <v>0</v>
      </c>
      <c r="I22" s="24">
        <v>0</v>
      </c>
      <c r="J22" s="24">
        <v>0</v>
      </c>
      <c r="K22" s="24">
        <f t="shared" si="0"/>
        <v>0</v>
      </c>
      <c r="L22" s="4"/>
    </row>
    <row r="23" spans="2:12" ht="12" customHeight="1" x14ac:dyDescent="0.2">
      <c r="B23" s="12"/>
      <c r="C23" s="28"/>
      <c r="D23" s="82" t="s">
        <v>25</v>
      </c>
      <c r="E23" s="83"/>
      <c r="F23" s="24">
        <v>0</v>
      </c>
      <c r="G23" s="24">
        <v>0</v>
      </c>
      <c r="H23" s="24">
        <f t="shared" si="1"/>
        <v>0</v>
      </c>
      <c r="I23" s="24">
        <v>0</v>
      </c>
      <c r="J23" s="24">
        <v>0</v>
      </c>
      <c r="K23" s="24">
        <f t="shared" si="0"/>
        <v>0</v>
      </c>
      <c r="L23" s="4"/>
    </row>
    <row r="24" spans="2:12" ht="12" customHeight="1" x14ac:dyDescent="0.2">
      <c r="B24" s="12"/>
      <c r="C24" s="28"/>
      <c r="D24" s="82" t="s">
        <v>26</v>
      </c>
      <c r="E24" s="83"/>
      <c r="F24" s="24">
        <v>0</v>
      </c>
      <c r="G24" s="24">
        <v>0</v>
      </c>
      <c r="H24" s="24">
        <f t="shared" si="1"/>
        <v>0</v>
      </c>
      <c r="I24" s="24">
        <v>0</v>
      </c>
      <c r="J24" s="24">
        <v>0</v>
      </c>
      <c r="K24" s="24">
        <f t="shared" si="0"/>
        <v>0</v>
      </c>
      <c r="L24" s="4"/>
    </row>
    <row r="25" spans="2:12" ht="12" customHeight="1" x14ac:dyDescent="0.2">
      <c r="B25" s="12"/>
      <c r="C25" s="87" t="s">
        <v>27</v>
      </c>
      <c r="D25" s="82"/>
      <c r="E25" s="83"/>
      <c r="F25" s="24">
        <v>0</v>
      </c>
      <c r="G25" s="24">
        <v>0</v>
      </c>
      <c r="H25" s="24">
        <f t="shared" si="1"/>
        <v>0</v>
      </c>
      <c r="I25" s="24">
        <v>0</v>
      </c>
      <c r="J25" s="24">
        <v>0</v>
      </c>
      <c r="K25" s="24">
        <f t="shared" si="0"/>
        <v>0</v>
      </c>
      <c r="L25" s="4"/>
    </row>
    <row r="26" spans="2:12" s="19" customFormat="1" ht="12" customHeight="1" x14ac:dyDescent="0.2">
      <c r="B26" s="7"/>
      <c r="C26" s="104" t="s">
        <v>28</v>
      </c>
      <c r="D26" s="105"/>
      <c r="E26" s="106"/>
      <c r="F26" s="29">
        <v>4609660281.6000004</v>
      </c>
      <c r="G26" s="26">
        <v>271439178.52999997</v>
      </c>
      <c r="H26" s="22">
        <f t="shared" si="1"/>
        <v>4881099460.1300001</v>
      </c>
      <c r="I26" s="22">
        <v>4820729460.1300001</v>
      </c>
      <c r="J26" s="22">
        <v>4453779292.7200003</v>
      </c>
      <c r="K26" s="22">
        <f t="shared" si="0"/>
        <v>-155880988.88000011</v>
      </c>
    </row>
    <row r="27" spans="2:12" ht="12" customHeight="1" x14ac:dyDescent="0.2">
      <c r="B27" s="7"/>
      <c r="C27" s="87" t="s">
        <v>29</v>
      </c>
      <c r="D27" s="82"/>
      <c r="E27" s="83"/>
      <c r="F27" s="24">
        <v>0</v>
      </c>
      <c r="G27" s="30">
        <v>199040</v>
      </c>
      <c r="H27" s="31">
        <f t="shared" si="1"/>
        <v>199040</v>
      </c>
      <c r="I27" s="31">
        <v>199040</v>
      </c>
      <c r="J27" s="30">
        <v>199040</v>
      </c>
      <c r="K27" s="24">
        <f t="shared" si="0"/>
        <v>199040</v>
      </c>
      <c r="L27" s="4"/>
    </row>
    <row r="28" spans="2:12" ht="12" customHeight="1" x14ac:dyDescent="0.2">
      <c r="B28" s="12"/>
      <c r="C28" s="87" t="s">
        <v>30</v>
      </c>
      <c r="D28" s="82"/>
      <c r="E28" s="83"/>
      <c r="F28" s="24">
        <v>0</v>
      </c>
      <c r="G28" s="24">
        <v>0</v>
      </c>
      <c r="H28" s="24">
        <f t="shared" si="1"/>
        <v>0</v>
      </c>
      <c r="I28" s="24">
        <v>0</v>
      </c>
      <c r="J28" s="24">
        <v>0</v>
      </c>
      <c r="K28" s="24">
        <f t="shared" si="0"/>
        <v>0</v>
      </c>
      <c r="L28" s="4"/>
    </row>
    <row r="29" spans="2:12" ht="12" customHeight="1" x14ac:dyDescent="0.2">
      <c r="B29" s="12"/>
      <c r="C29" s="32"/>
      <c r="D29" s="33"/>
      <c r="E29" s="34"/>
      <c r="F29" s="24"/>
      <c r="G29" s="24"/>
      <c r="H29" s="24"/>
      <c r="I29" s="24"/>
      <c r="J29" s="24"/>
      <c r="K29" s="24"/>
      <c r="L29" s="4"/>
    </row>
    <row r="30" spans="2:12" ht="12" customHeight="1" x14ac:dyDescent="0.2">
      <c r="B30" s="7"/>
      <c r="C30" s="35"/>
      <c r="D30" s="36"/>
      <c r="E30" s="37" t="s">
        <v>31</v>
      </c>
      <c r="F30" s="38">
        <f t="shared" ref="F30:K30" si="2">SUM(F13+F14+F15+F16+F17+F20+F25+F26+F27+F28)</f>
        <v>4609660281.6000004</v>
      </c>
      <c r="G30" s="38">
        <f t="shared" si="2"/>
        <v>487227500.98999995</v>
      </c>
      <c r="H30" s="38">
        <f t="shared" si="2"/>
        <v>5096887782.5900002</v>
      </c>
      <c r="I30" s="38">
        <f t="shared" si="2"/>
        <v>5036517682.3199997</v>
      </c>
      <c r="J30" s="38">
        <f t="shared" si="2"/>
        <v>4669567514.9099998</v>
      </c>
      <c r="K30" s="38">
        <f t="shared" si="2"/>
        <v>59907233.309999883</v>
      </c>
      <c r="L30" s="4"/>
    </row>
    <row r="31" spans="2:12" ht="12" customHeight="1" x14ac:dyDescent="0.2">
      <c r="B31" s="12"/>
      <c r="C31" s="39"/>
      <c r="D31" s="39"/>
      <c r="E31" s="39"/>
      <c r="F31" s="39"/>
      <c r="G31" s="39"/>
      <c r="H31" s="39"/>
      <c r="I31" s="88" t="s">
        <v>32</v>
      </c>
      <c r="J31" s="89"/>
      <c r="K31" s="40">
        <f>J30-F30</f>
        <v>59907233.309999466</v>
      </c>
      <c r="L31" s="4"/>
    </row>
    <row r="32" spans="2:12" x14ac:dyDescent="0.2">
      <c r="B32" s="7"/>
      <c r="C32" s="41"/>
      <c r="D32" s="41"/>
      <c r="E32" s="41"/>
      <c r="F32" s="42"/>
      <c r="G32" s="42"/>
      <c r="H32" s="42"/>
      <c r="I32" s="42"/>
      <c r="J32" s="42"/>
      <c r="K32" s="42"/>
      <c r="L32" s="4"/>
    </row>
    <row r="33" spans="2:13" ht="12" customHeight="1" x14ac:dyDescent="0.2">
      <c r="B33" s="7"/>
      <c r="C33" s="90" t="s">
        <v>33</v>
      </c>
      <c r="D33" s="91"/>
      <c r="E33" s="92"/>
      <c r="F33" s="99" t="s">
        <v>4</v>
      </c>
      <c r="G33" s="100"/>
      <c r="H33" s="100"/>
      <c r="I33" s="100"/>
      <c r="J33" s="101"/>
      <c r="K33" s="102" t="s">
        <v>5</v>
      </c>
      <c r="L33" s="4"/>
    </row>
    <row r="34" spans="2:13" ht="12" customHeight="1" x14ac:dyDescent="0.2">
      <c r="B34" s="7"/>
      <c r="C34" s="93"/>
      <c r="D34" s="94"/>
      <c r="E34" s="95"/>
      <c r="F34" s="43" t="s">
        <v>6</v>
      </c>
      <c r="G34" s="44" t="s">
        <v>7</v>
      </c>
      <c r="H34" s="43" t="s">
        <v>8</v>
      </c>
      <c r="I34" s="43" t="s">
        <v>9</v>
      </c>
      <c r="J34" s="43" t="s">
        <v>10</v>
      </c>
      <c r="K34" s="103"/>
      <c r="L34" s="4"/>
    </row>
    <row r="35" spans="2:13" ht="12" customHeight="1" x14ac:dyDescent="0.2">
      <c r="B35" s="7"/>
      <c r="C35" s="96"/>
      <c r="D35" s="97"/>
      <c r="E35" s="98"/>
      <c r="F35" s="43" t="s">
        <v>11</v>
      </c>
      <c r="G35" s="43" t="s">
        <v>12</v>
      </c>
      <c r="H35" s="43" t="s">
        <v>13</v>
      </c>
      <c r="I35" s="43" t="s">
        <v>14</v>
      </c>
      <c r="J35" s="43" t="s">
        <v>15</v>
      </c>
      <c r="K35" s="43" t="s">
        <v>16</v>
      </c>
      <c r="L35" s="4"/>
    </row>
    <row r="36" spans="2:13" ht="12" customHeight="1" x14ac:dyDescent="0.2">
      <c r="B36" s="12"/>
      <c r="C36" s="13"/>
      <c r="D36" s="14"/>
      <c r="E36" s="15"/>
      <c r="F36" s="45"/>
      <c r="G36" s="17"/>
      <c r="H36" s="17"/>
      <c r="I36" s="17"/>
      <c r="J36" s="17"/>
      <c r="K36" s="17"/>
      <c r="L36" s="4"/>
    </row>
    <row r="37" spans="2:13" s="19" customFormat="1" ht="12" customHeight="1" x14ac:dyDescent="0.2">
      <c r="B37" s="7"/>
      <c r="C37" s="46"/>
      <c r="D37" s="47"/>
      <c r="E37" s="48" t="s">
        <v>34</v>
      </c>
      <c r="F37" s="49">
        <v>0</v>
      </c>
      <c r="G37" s="21">
        <f>SUM(G38+G40+G43)</f>
        <v>76846646.980000004</v>
      </c>
      <c r="H37" s="21">
        <f>F37+G37</f>
        <v>76846646.980000004</v>
      </c>
      <c r="I37" s="21">
        <f>SUM(I38+I40+I43)</f>
        <v>76846546.710000008</v>
      </c>
      <c r="J37" s="21">
        <f>SUM(J38+J40+J43)</f>
        <v>76846546.710000008</v>
      </c>
      <c r="K37" s="21">
        <f t="shared" ref="K37:K44" si="3">J37-F37</f>
        <v>76846546.710000008</v>
      </c>
      <c r="M37" s="50"/>
    </row>
    <row r="38" spans="2:13" s="19" customFormat="1" ht="12" customHeight="1" x14ac:dyDescent="0.2">
      <c r="B38" s="7"/>
      <c r="C38" s="46"/>
      <c r="D38" s="47"/>
      <c r="E38" s="48" t="s">
        <v>35</v>
      </c>
      <c r="F38" s="49">
        <v>0</v>
      </c>
      <c r="G38" s="21">
        <f>G39</f>
        <v>89462.3</v>
      </c>
      <c r="H38" s="21">
        <f t="shared" ref="H38:H44" si="4">F38+G38</f>
        <v>89462.3</v>
      </c>
      <c r="I38" s="21">
        <f>I39</f>
        <v>89462.03</v>
      </c>
      <c r="J38" s="21">
        <f>J39</f>
        <v>89462.03</v>
      </c>
      <c r="K38" s="21">
        <f t="shared" si="3"/>
        <v>89462.03</v>
      </c>
      <c r="M38" s="50"/>
    </row>
    <row r="39" spans="2:13" s="19" customFormat="1" ht="12" customHeight="1" x14ac:dyDescent="0.2">
      <c r="B39" s="7"/>
      <c r="C39" s="46"/>
      <c r="D39" s="47"/>
      <c r="E39" s="48" t="s">
        <v>36</v>
      </c>
      <c r="F39" s="49">
        <v>0</v>
      </c>
      <c r="G39" s="31">
        <v>89462.3</v>
      </c>
      <c r="H39" s="31">
        <f t="shared" si="4"/>
        <v>89462.3</v>
      </c>
      <c r="I39" s="31">
        <v>89462.03</v>
      </c>
      <c r="J39" s="31">
        <v>89462.03</v>
      </c>
      <c r="K39" s="31">
        <f t="shared" si="3"/>
        <v>89462.03</v>
      </c>
      <c r="M39" s="50"/>
    </row>
    <row r="40" spans="2:13" s="19" customFormat="1" ht="12" customHeight="1" x14ac:dyDescent="0.2">
      <c r="B40" s="7"/>
      <c r="C40" s="46"/>
      <c r="D40" s="47"/>
      <c r="E40" s="48" t="s">
        <v>37</v>
      </c>
      <c r="F40" s="49">
        <v>0</v>
      </c>
      <c r="G40" s="21">
        <f>SUM(G41:G42)</f>
        <v>76024746.280000001</v>
      </c>
      <c r="H40" s="21">
        <f t="shared" si="4"/>
        <v>76024746.280000001</v>
      </c>
      <c r="I40" s="21">
        <f>SUM(I41:I42)</f>
        <v>76024646.280000001</v>
      </c>
      <c r="J40" s="21">
        <f>SUM(J41:J42)</f>
        <v>76024646.280000001</v>
      </c>
      <c r="K40" s="21">
        <f t="shared" si="3"/>
        <v>76024646.280000001</v>
      </c>
      <c r="M40" s="50"/>
    </row>
    <row r="41" spans="2:13" s="19" customFormat="1" ht="12" customHeight="1" x14ac:dyDescent="0.2">
      <c r="B41" s="7"/>
      <c r="C41" s="46"/>
      <c r="D41" s="47"/>
      <c r="E41" s="48" t="s">
        <v>38</v>
      </c>
      <c r="F41" s="51">
        <v>0</v>
      </c>
      <c r="G41" s="31">
        <v>7666330.9199999999</v>
      </c>
      <c r="H41" s="31">
        <f t="shared" si="4"/>
        <v>7666330.9199999999</v>
      </c>
      <c r="I41" s="31">
        <v>7666330.9199999999</v>
      </c>
      <c r="J41" s="31">
        <v>7666330.9199999999</v>
      </c>
      <c r="K41" s="21">
        <f t="shared" si="3"/>
        <v>7666330.9199999999</v>
      </c>
      <c r="M41" s="50"/>
    </row>
    <row r="42" spans="2:13" s="19" customFormat="1" ht="12" customHeight="1" x14ac:dyDescent="0.2">
      <c r="B42" s="7"/>
      <c r="C42" s="46"/>
      <c r="D42" s="47"/>
      <c r="E42" s="52" t="s">
        <v>39</v>
      </c>
      <c r="F42" s="51">
        <v>0</v>
      </c>
      <c r="G42" s="31">
        <v>68358415.359999999</v>
      </c>
      <c r="H42" s="31">
        <f t="shared" si="4"/>
        <v>68358415.359999999</v>
      </c>
      <c r="I42" s="31">
        <v>68358315.359999999</v>
      </c>
      <c r="J42" s="31">
        <v>68358315.359999999</v>
      </c>
      <c r="K42" s="21">
        <f t="shared" si="3"/>
        <v>68358315.359999999</v>
      </c>
    </row>
    <row r="43" spans="2:13" s="19" customFormat="1" ht="12" customHeight="1" x14ac:dyDescent="0.2">
      <c r="B43" s="7"/>
      <c r="C43" s="53"/>
      <c r="D43" s="54"/>
      <c r="E43" s="55" t="s">
        <v>17</v>
      </c>
      <c r="F43" s="49">
        <v>0</v>
      </c>
      <c r="G43" s="21">
        <f>+G44</f>
        <v>732438.4</v>
      </c>
      <c r="H43" s="21">
        <f>F43+G43</f>
        <v>732438.4</v>
      </c>
      <c r="I43" s="21">
        <f>+I44</f>
        <v>732438.4</v>
      </c>
      <c r="J43" s="21">
        <f>J44</f>
        <v>732438.4</v>
      </c>
      <c r="K43" s="21">
        <f t="shared" si="3"/>
        <v>732438.4</v>
      </c>
      <c r="M43" s="50"/>
    </row>
    <row r="44" spans="2:13" ht="12" customHeight="1" x14ac:dyDescent="0.2">
      <c r="B44" s="12"/>
      <c r="C44" s="28"/>
      <c r="D44" s="56" t="s">
        <v>18</v>
      </c>
      <c r="E44" s="57" t="s">
        <v>18</v>
      </c>
      <c r="F44" s="51">
        <v>0</v>
      </c>
      <c r="G44" s="31">
        <v>732438.4</v>
      </c>
      <c r="H44" s="31">
        <f t="shared" si="4"/>
        <v>732438.4</v>
      </c>
      <c r="I44" s="31">
        <v>732438.4</v>
      </c>
      <c r="J44" s="31">
        <v>732438.4</v>
      </c>
      <c r="K44" s="31">
        <f t="shared" si="3"/>
        <v>732438.4</v>
      </c>
      <c r="L44" s="4"/>
      <c r="M44" s="58"/>
    </row>
    <row r="45" spans="2:13" ht="12" customHeight="1" x14ac:dyDescent="0.2">
      <c r="B45" s="12"/>
      <c r="C45" s="28"/>
      <c r="D45" s="59"/>
      <c r="E45" s="57"/>
      <c r="F45" s="57"/>
      <c r="G45" s="31"/>
      <c r="H45" s="31"/>
      <c r="I45" s="31"/>
      <c r="J45" s="31"/>
      <c r="K45" s="31"/>
      <c r="L45" s="4"/>
    </row>
    <row r="46" spans="2:13" s="19" customFormat="1" ht="12" customHeight="1" x14ac:dyDescent="0.2">
      <c r="B46" s="7"/>
      <c r="C46" s="53"/>
      <c r="D46" s="47"/>
      <c r="E46" s="48" t="s">
        <v>40</v>
      </c>
      <c r="F46" s="55">
        <f>F47+F49+F51</f>
        <v>4609660281.6000004</v>
      </c>
      <c r="G46" s="21">
        <f>G47+G49+G51</f>
        <v>410181814.00999999</v>
      </c>
      <c r="H46" s="21">
        <f>H47+H49+H51</f>
        <v>5019842095.6099997</v>
      </c>
      <c r="I46" s="21">
        <f>I47+I49+I51</f>
        <v>4959472095.6099997</v>
      </c>
      <c r="J46" s="21">
        <f>J47+J49+J51</f>
        <v>4592521928.1999998</v>
      </c>
      <c r="K46" s="21">
        <f>J46-F46</f>
        <v>-17138353.400000572</v>
      </c>
    </row>
    <row r="47" spans="2:13" s="19" customFormat="1" ht="12" customHeight="1" x14ac:dyDescent="0.2">
      <c r="B47" s="7"/>
      <c r="C47" s="53"/>
      <c r="D47" s="47"/>
      <c r="E47" s="48" t="s">
        <v>35</v>
      </c>
      <c r="F47" s="49">
        <f>F48</f>
        <v>0</v>
      </c>
      <c r="G47" s="21">
        <f>G48</f>
        <v>25983045.91</v>
      </c>
      <c r="H47" s="21">
        <f t="shared" ref="H47:H52" si="5">F47+G47</f>
        <v>25983045.91</v>
      </c>
      <c r="I47" s="21">
        <f>I48</f>
        <v>25983045.91</v>
      </c>
      <c r="J47" s="21">
        <f>J48</f>
        <v>25983045.91</v>
      </c>
      <c r="K47" s="21">
        <f t="shared" ref="K47:K52" si="6">J47-F47</f>
        <v>25983045.91</v>
      </c>
    </row>
    <row r="48" spans="2:13" ht="12" customHeight="1" x14ac:dyDescent="0.2">
      <c r="B48" s="12"/>
      <c r="C48" s="28"/>
      <c r="D48" s="60"/>
      <c r="E48" s="52" t="s">
        <v>36</v>
      </c>
      <c r="F48" s="51">
        <v>0</v>
      </c>
      <c r="G48" s="31">
        <v>25983045.91</v>
      </c>
      <c r="H48" s="31">
        <f t="shared" si="5"/>
        <v>25983045.91</v>
      </c>
      <c r="I48" s="31">
        <v>25983045.91</v>
      </c>
      <c r="J48" s="31">
        <v>25983045.91</v>
      </c>
      <c r="K48" s="21">
        <f t="shared" si="6"/>
        <v>25983045.91</v>
      </c>
      <c r="L48" s="4"/>
    </row>
    <row r="49" spans="2:12" s="19" customFormat="1" ht="12" customHeight="1" x14ac:dyDescent="0.2">
      <c r="B49" s="7"/>
      <c r="C49" s="53"/>
      <c r="D49" s="47"/>
      <c r="E49" s="48" t="s">
        <v>37</v>
      </c>
      <c r="F49" s="49">
        <f>F50</f>
        <v>0</v>
      </c>
      <c r="G49" s="21">
        <f>G50</f>
        <v>112759589.56999999</v>
      </c>
      <c r="H49" s="21">
        <f t="shared" si="5"/>
        <v>112759589.56999999</v>
      </c>
      <c r="I49" s="21">
        <f>I50</f>
        <v>112759589.56999999</v>
      </c>
      <c r="J49" s="21">
        <f>J50</f>
        <v>112759589.56999999</v>
      </c>
      <c r="K49" s="21">
        <f t="shared" si="6"/>
        <v>112759589.56999999</v>
      </c>
    </row>
    <row r="50" spans="2:12" ht="12" customHeight="1" x14ac:dyDescent="0.2">
      <c r="B50" s="12"/>
      <c r="C50" s="28"/>
      <c r="D50" s="60"/>
      <c r="E50" s="52" t="s">
        <v>41</v>
      </c>
      <c r="F50" s="51">
        <v>0</v>
      </c>
      <c r="G50" s="31">
        <v>112759589.56999999</v>
      </c>
      <c r="H50" s="31">
        <f t="shared" si="5"/>
        <v>112759589.56999999</v>
      </c>
      <c r="I50" s="31">
        <v>112759589.56999999</v>
      </c>
      <c r="J50" s="31">
        <v>112759589.56999999</v>
      </c>
      <c r="K50" s="31">
        <f t="shared" si="6"/>
        <v>112759589.56999999</v>
      </c>
      <c r="L50" s="4"/>
    </row>
    <row r="51" spans="2:12" s="19" customFormat="1" ht="12" customHeight="1" x14ac:dyDescent="0.2">
      <c r="B51" s="7"/>
      <c r="C51" s="53"/>
      <c r="D51" s="41"/>
      <c r="E51" s="48" t="s">
        <v>42</v>
      </c>
      <c r="F51" s="55">
        <f>F52</f>
        <v>4609660281.6000004</v>
      </c>
      <c r="G51" s="21">
        <f>+G52+G53</f>
        <v>271439178.52999997</v>
      </c>
      <c r="H51" s="21">
        <f t="shared" si="5"/>
        <v>4881099460.1300001</v>
      </c>
      <c r="I51" s="21">
        <f>+I52+I53</f>
        <v>4820729460.1300001</v>
      </c>
      <c r="J51" s="21">
        <f>+J52+J53</f>
        <v>4453779292.7200003</v>
      </c>
      <c r="K51" s="21">
        <f t="shared" si="6"/>
        <v>-155880988.88000011</v>
      </c>
    </row>
    <row r="52" spans="2:12" ht="12" customHeight="1" x14ac:dyDescent="0.2">
      <c r="B52" s="12"/>
      <c r="C52" s="28"/>
      <c r="D52" s="59"/>
      <c r="E52" s="57" t="s">
        <v>43</v>
      </c>
      <c r="F52" s="57">
        <v>4609660281.6000004</v>
      </c>
      <c r="G52" s="31">
        <v>271439178.52999997</v>
      </c>
      <c r="H52" s="31">
        <f t="shared" si="5"/>
        <v>4881099460.1300001</v>
      </c>
      <c r="I52" s="31">
        <v>4820729460.1300001</v>
      </c>
      <c r="J52" s="31">
        <v>4453779292.7200003</v>
      </c>
      <c r="K52" s="31">
        <f t="shared" si="6"/>
        <v>-155880988.88000011</v>
      </c>
      <c r="L52" s="4"/>
    </row>
    <row r="53" spans="2:12" ht="12" customHeight="1" x14ac:dyDescent="0.2">
      <c r="B53" s="12"/>
      <c r="C53" s="28"/>
      <c r="D53" s="82"/>
      <c r="E53" s="83"/>
      <c r="F53" s="57"/>
      <c r="G53" s="31"/>
      <c r="H53" s="31"/>
      <c r="I53" s="31"/>
      <c r="J53" s="31"/>
      <c r="K53" s="31"/>
      <c r="L53" s="4"/>
    </row>
    <row r="54" spans="2:12" ht="12" customHeight="1" x14ac:dyDescent="0.2">
      <c r="B54" s="12"/>
      <c r="C54" s="28"/>
      <c r="D54" s="82"/>
      <c r="E54" s="83"/>
      <c r="F54" s="57"/>
      <c r="G54" s="31"/>
      <c r="H54" s="31"/>
      <c r="I54" s="31"/>
      <c r="J54" s="31"/>
      <c r="K54" s="31"/>
      <c r="L54" s="4"/>
    </row>
    <row r="55" spans="2:12" ht="12" customHeight="1" x14ac:dyDescent="0.2">
      <c r="B55" s="12"/>
      <c r="C55" s="28"/>
      <c r="D55" s="59"/>
      <c r="E55" s="57"/>
      <c r="F55" s="57"/>
      <c r="G55" s="31"/>
      <c r="H55" s="61"/>
      <c r="I55" s="31"/>
      <c r="J55" s="31"/>
      <c r="K55" s="61"/>
      <c r="L55" s="4"/>
    </row>
    <row r="56" spans="2:12" ht="12" customHeight="1" x14ac:dyDescent="0.2">
      <c r="B56" s="12"/>
      <c r="C56" s="46"/>
      <c r="D56" s="47"/>
      <c r="E56" s="55" t="s">
        <v>44</v>
      </c>
      <c r="F56" s="55"/>
      <c r="G56" s="55">
        <v>199040</v>
      </c>
      <c r="H56" s="21">
        <f>F56+G56</f>
        <v>199040</v>
      </c>
      <c r="I56" s="55">
        <v>199040</v>
      </c>
      <c r="J56" s="55">
        <v>199040</v>
      </c>
      <c r="K56" s="55">
        <v>199040</v>
      </c>
      <c r="L56" s="4"/>
    </row>
    <row r="57" spans="2:12" ht="12" customHeight="1" x14ac:dyDescent="0.2">
      <c r="B57" s="12"/>
      <c r="C57" s="46"/>
      <c r="D57" s="62"/>
      <c r="E57" s="55" t="s">
        <v>45</v>
      </c>
      <c r="F57" s="57"/>
      <c r="G57" s="57">
        <v>199040</v>
      </c>
      <c r="H57" s="31">
        <f>F57+G57</f>
        <v>199040</v>
      </c>
      <c r="I57" s="57">
        <v>199040</v>
      </c>
      <c r="J57" s="57">
        <v>199040</v>
      </c>
      <c r="K57" s="57">
        <v>199040</v>
      </c>
      <c r="L57" s="4"/>
    </row>
    <row r="58" spans="2:12" s="19" customFormat="1" ht="12" customHeight="1" x14ac:dyDescent="0.2">
      <c r="B58" s="12"/>
      <c r="C58" s="28"/>
      <c r="D58" s="62"/>
      <c r="E58" s="57" t="s">
        <v>46</v>
      </c>
      <c r="F58" s="57"/>
      <c r="G58" s="57">
        <v>199040</v>
      </c>
      <c r="H58" s="31">
        <f>F58+G58</f>
        <v>199040</v>
      </c>
      <c r="I58" s="57">
        <v>199040</v>
      </c>
      <c r="J58" s="57">
        <v>199040</v>
      </c>
      <c r="K58" s="57">
        <v>199040</v>
      </c>
      <c r="L58" s="63"/>
    </row>
    <row r="59" spans="2:12" ht="12" customHeight="1" x14ac:dyDescent="0.2">
      <c r="B59" s="12"/>
      <c r="C59" s="28"/>
      <c r="D59" s="82"/>
      <c r="E59" s="83"/>
      <c r="F59" s="57"/>
      <c r="G59" s="31"/>
      <c r="H59" s="31"/>
      <c r="I59" s="31"/>
      <c r="J59" s="31"/>
      <c r="K59" s="31"/>
    </row>
    <row r="60" spans="2:12" ht="12" customHeight="1" x14ac:dyDescent="0.2">
      <c r="B60" s="7"/>
      <c r="C60" s="53"/>
      <c r="D60" s="41"/>
      <c r="E60" s="48"/>
      <c r="F60" s="64"/>
      <c r="G60" s="65"/>
      <c r="H60" s="65"/>
      <c r="I60" s="65"/>
      <c r="J60" s="65"/>
      <c r="K60" s="65"/>
    </row>
    <row r="61" spans="2:12" ht="12" customHeight="1" x14ac:dyDescent="0.2">
      <c r="B61" s="12"/>
      <c r="C61" s="46"/>
      <c r="D61" s="66"/>
      <c r="E61" s="57"/>
      <c r="F61" s="55"/>
      <c r="G61" s="21"/>
      <c r="H61" s="21"/>
      <c r="I61" s="21"/>
      <c r="J61" s="21"/>
      <c r="K61" s="21"/>
    </row>
    <row r="62" spans="2:12" ht="12" customHeight="1" x14ac:dyDescent="0.2">
      <c r="B62" s="12"/>
      <c r="C62" s="28"/>
      <c r="D62" s="82"/>
      <c r="E62" s="83"/>
      <c r="F62" s="57"/>
      <c r="G62" s="31"/>
      <c r="H62" s="31"/>
      <c r="I62" s="31"/>
      <c r="J62" s="31"/>
      <c r="K62" s="31"/>
    </row>
    <row r="63" spans="2:12" x14ac:dyDescent="0.2">
      <c r="B63" s="12"/>
      <c r="C63" s="32"/>
      <c r="D63" s="33"/>
      <c r="E63" s="34"/>
      <c r="F63" s="67"/>
      <c r="G63" s="68"/>
      <c r="H63" s="68"/>
      <c r="I63" s="68"/>
      <c r="J63" s="68"/>
      <c r="K63" s="68"/>
    </row>
    <row r="64" spans="2:12" x14ac:dyDescent="0.2">
      <c r="B64" s="7"/>
      <c r="C64" s="69"/>
      <c r="D64" s="70"/>
      <c r="E64" s="71" t="s">
        <v>31</v>
      </c>
      <c r="F64" s="72">
        <f>F37+F46</f>
        <v>4609660281.6000004</v>
      </c>
      <c r="G64" s="72">
        <f>G37+G46+G56</f>
        <v>487227500.99000001</v>
      </c>
      <c r="H64" s="72">
        <f>H37+H46+H56</f>
        <v>5096887782.5899992</v>
      </c>
      <c r="I64" s="72">
        <f>I37+I46+I56</f>
        <v>5036517682.3199997</v>
      </c>
      <c r="J64" s="72">
        <f>J37+J46+J56</f>
        <v>4669567514.9099998</v>
      </c>
      <c r="K64" s="72">
        <f>K37+K46+K56</f>
        <v>59907233.309999436</v>
      </c>
    </row>
    <row r="65" spans="2:12" ht="12.75" customHeight="1" x14ac:dyDescent="0.2">
      <c r="B65" s="12"/>
      <c r="C65" s="73" t="s">
        <v>47</v>
      </c>
      <c r="D65" s="74"/>
      <c r="E65" s="74"/>
      <c r="F65" s="74"/>
      <c r="G65" s="75"/>
      <c r="H65" s="75"/>
      <c r="I65" s="84" t="s">
        <v>32</v>
      </c>
      <c r="J65" s="85"/>
      <c r="K65" s="76">
        <f>J64-F64</f>
        <v>59907233.309999466</v>
      </c>
    </row>
    <row r="66" spans="2:12" x14ac:dyDescent="0.2">
      <c r="B66" s="12"/>
      <c r="C66" s="86"/>
      <c r="D66" s="86"/>
      <c r="E66" s="86"/>
      <c r="F66" s="86"/>
      <c r="G66" s="86"/>
      <c r="H66" s="86"/>
      <c r="I66" s="86"/>
      <c r="J66" s="86"/>
      <c r="K66" s="86"/>
    </row>
    <row r="67" spans="2:12" x14ac:dyDescent="0.2">
      <c r="C67" s="73" t="s">
        <v>48</v>
      </c>
      <c r="D67" s="73"/>
      <c r="E67" s="73"/>
      <c r="F67" s="73"/>
      <c r="G67" s="73"/>
      <c r="H67" s="73"/>
      <c r="I67" s="73"/>
      <c r="J67" s="73"/>
      <c r="K67" s="73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  <c r="L69" s="77"/>
    </row>
    <row r="70" spans="2:12" ht="15.75" customHeight="1" x14ac:dyDescent="0.2">
      <c r="L70" s="77"/>
    </row>
    <row r="71" spans="2:12" ht="12" customHeight="1" x14ac:dyDescent="0.2">
      <c r="E71" s="77"/>
      <c r="I71" s="77"/>
      <c r="J71" s="77"/>
      <c r="K71" s="77"/>
      <c r="L71" s="78"/>
    </row>
    <row r="72" spans="2:12" x14ac:dyDescent="0.2">
      <c r="E72" s="77"/>
      <c r="F72" s="77"/>
      <c r="G72" s="79"/>
      <c r="H72" s="79"/>
      <c r="I72" s="77"/>
      <c r="J72" s="77"/>
      <c r="K72" s="77"/>
    </row>
    <row r="73" spans="2:12" x14ac:dyDescent="0.2">
      <c r="E73" s="77"/>
      <c r="F73" s="77"/>
      <c r="G73" s="80"/>
      <c r="H73" s="80"/>
      <c r="I73" s="78"/>
      <c r="J73" s="78"/>
      <c r="K73" s="78"/>
    </row>
    <row r="74" spans="2:12" x14ac:dyDescent="0.2">
      <c r="B74" s="4"/>
      <c r="L74" s="4"/>
    </row>
    <row r="76" spans="2:12" x14ac:dyDescent="0.2">
      <c r="B76" s="4"/>
      <c r="L76" s="4"/>
    </row>
    <row r="79" spans="2:12" x14ac:dyDescent="0.2">
      <c r="H79" s="81"/>
    </row>
  </sheetData>
  <mergeCells count="29">
    <mergeCell ref="C9:E11"/>
    <mergeCell ref="F9:J9"/>
    <mergeCell ref="K9:K10"/>
    <mergeCell ref="C13:E13"/>
    <mergeCell ref="C14:E14"/>
    <mergeCell ref="C15:E15"/>
    <mergeCell ref="C16:E16"/>
    <mergeCell ref="C17:E17"/>
    <mergeCell ref="D18:E18"/>
    <mergeCell ref="D19:E19"/>
    <mergeCell ref="C20:E20"/>
    <mergeCell ref="D21:E21"/>
    <mergeCell ref="D53:E53"/>
    <mergeCell ref="D22:E22"/>
    <mergeCell ref="D23:E23"/>
    <mergeCell ref="D24:E24"/>
    <mergeCell ref="C25:E25"/>
    <mergeCell ref="C26:E26"/>
    <mergeCell ref="C27:E27"/>
    <mergeCell ref="D54:E54"/>
    <mergeCell ref="D59:E59"/>
    <mergeCell ref="D62:E62"/>
    <mergeCell ref="I65:J65"/>
    <mergeCell ref="C66:K66"/>
    <mergeCell ref="C28:E28"/>
    <mergeCell ref="I31:J31"/>
    <mergeCell ref="C33:E35"/>
    <mergeCell ref="F33:J33"/>
    <mergeCell ref="K33:K3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2017-06-27T21:51:09Z</dcterms:created>
  <dcterms:modified xsi:type="dcterms:W3CDTF">2020-07-31T01:41:13Z</dcterms:modified>
</cp:coreProperties>
</file>