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7EA4F9BB-4677-4C49-8BCE-E8CCAC91A11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K55" i="1" s="1"/>
  <c r="K52" i="1"/>
  <c r="H52" i="1"/>
  <c r="J51" i="1"/>
  <c r="K51" i="1" s="1"/>
  <c r="I51" i="1"/>
  <c r="G51" i="1"/>
  <c r="F51" i="1"/>
  <c r="H51" i="1" s="1"/>
  <c r="K50" i="1"/>
  <c r="H50" i="1"/>
  <c r="J49" i="1"/>
  <c r="K49" i="1" s="1"/>
  <c r="I49" i="1"/>
  <c r="G49" i="1"/>
  <c r="F49" i="1"/>
  <c r="F46" i="1" s="1"/>
  <c r="K48" i="1"/>
  <c r="H48" i="1"/>
  <c r="J47" i="1"/>
  <c r="K47" i="1" s="1"/>
  <c r="I47" i="1"/>
  <c r="I46" i="1"/>
  <c r="G47" i="1"/>
  <c r="G46" i="1" s="1"/>
  <c r="F47" i="1"/>
  <c r="J44" i="1"/>
  <c r="J43" i="1" s="1"/>
  <c r="I44" i="1"/>
  <c r="G44" i="1"/>
  <c r="H44" i="1" s="1"/>
  <c r="G43" i="1"/>
  <c r="H43" i="1" s="1"/>
  <c r="K43" i="1"/>
  <c r="I43" i="1"/>
  <c r="H42" i="1"/>
  <c r="K41" i="1"/>
  <c r="H41" i="1"/>
  <c r="J40" i="1"/>
  <c r="K40" i="1" s="1"/>
  <c r="I40" i="1"/>
  <c r="G40" i="1"/>
  <c r="F40" i="1"/>
  <c r="H40" i="1" s="1"/>
  <c r="J39" i="1"/>
  <c r="J38" i="1" s="1"/>
  <c r="I39" i="1"/>
  <c r="I38" i="1" s="1"/>
  <c r="I37" i="1" s="1"/>
  <c r="I64" i="1" s="1"/>
  <c r="G39" i="1"/>
  <c r="H39" i="1"/>
  <c r="G38" i="1"/>
  <c r="H38" i="1" s="1"/>
  <c r="F37" i="1"/>
  <c r="J30" i="1"/>
  <c r="I30" i="1"/>
  <c r="G30" i="1"/>
  <c r="F30" i="1"/>
  <c r="K27" i="1"/>
  <c r="H27" i="1"/>
  <c r="K26" i="1"/>
  <c r="H26" i="1"/>
  <c r="K20" i="1"/>
  <c r="H20" i="1"/>
  <c r="K17" i="1"/>
  <c r="K30" i="1" s="1"/>
  <c r="H17" i="1"/>
  <c r="H30" i="1" s="1"/>
  <c r="K14" i="1"/>
  <c r="H14" i="1"/>
  <c r="K38" i="1" l="1"/>
  <c r="J37" i="1"/>
  <c r="J46" i="1"/>
  <c r="K46" i="1" s="1"/>
  <c r="H55" i="1"/>
  <c r="G37" i="1"/>
  <c r="F54" i="1"/>
  <c r="H47" i="1"/>
  <c r="H49" i="1"/>
  <c r="K54" i="1" l="1"/>
  <c r="H54" i="1"/>
  <c r="F64" i="1"/>
  <c r="H46" i="1"/>
  <c r="G64" i="1"/>
  <c r="H37" i="1"/>
  <c r="H64" i="1" s="1"/>
  <c r="K37" i="1"/>
  <c r="J64" i="1"/>
  <c r="K65" i="1" s="1"/>
  <c r="K64" i="1" l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<sst xmlns="http://schemas.openxmlformats.org/spreadsheetml/2006/main" count="72" uniqueCount="50">
  <si>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</si>
  <si>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</si>
  <si>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31 de Marzo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</si>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</sst>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0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0" fontId="9" fillId="2" borderId="3" xfId="1" applyNumberFormat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8" fillId="2" borderId="15" xfId="1" applyNumberFormat="1" applyFont="1" applyFill="1" applyBorder="1" applyAlignment="1">
      <alignment horizontal="right" vertical="center" wrapText="1"/>
    </xf>
    <xf numFmtId="0" fontId="8" fillId="2" borderId="15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15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15" xfId="1" applyNumberFormat="1" applyFont="1" applyFill="1" applyBorder="1" applyAlignment="1">
      <alignment horizontal="right" vertical="center" wrapText="1"/>
    </xf>
    <xf numFmtId="0" fontId="9" fillId="2" borderId="15" xfId="1" applyNumberFormat="1" applyFont="1" applyFill="1" applyBorder="1" applyAlignment="1">
      <alignment vertical="center" wrapText="1"/>
    </xf>
    <xf numFmtId="4" fontId="8" fillId="2" borderId="15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right"/>
    </xf>
    <xf numFmtId="4" fontId="9" fillId="2" borderId="15" xfId="1" applyNumberFormat="1" applyFont="1" applyFill="1" applyBorder="1" applyAlignment="1">
      <alignment horizontal="right" vertical="center" wrapText="1"/>
    </xf>
    <xf numFmtId="4" fontId="9" fillId="2" borderId="15" xfId="1" applyNumberFormat="1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wrapText="1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left" wrapText="1"/>
    </xf>
    <xf numFmtId="43" fontId="8" fillId="2" borderId="10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9" xfId="1" applyNumberFormat="1" applyFont="1" applyFill="1" applyBorder="1" applyAlignment="1">
      <alignment horizontal="right" vertical="center" wrapText="1"/>
    </xf>
    <xf numFmtId="43" fontId="8" fillId="2" borderId="11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9" xfId="1" applyFont="1" applyFill="1" applyBorder="1"/>
    <xf numFmtId="43" fontId="8" fillId="2" borderId="15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9" xfId="1" applyNumberFormat="1" applyFont="1" applyFill="1" applyBorder="1" applyAlignment="1">
      <alignment horizontal="right" vertical="center" wrapText="1"/>
    </xf>
    <xf numFmtId="4" fontId="8" fillId="2" borderId="9" xfId="1" applyNumberFormat="1" applyFont="1" applyFill="1" applyBorder="1" applyAlignment="1">
      <alignment horizontal="right" vertical="center" wrapText="1"/>
    </xf>
    <xf numFmtId="43" fontId="9" fillId="2" borderId="15" xfId="1" applyFont="1" applyFill="1" applyBorder="1" applyAlignment="1">
      <alignment horizontal="right" vertical="center" wrapText="1"/>
    </xf>
    <xf numFmtId="43" fontId="9" fillId="2" borderId="9" xfId="1" applyFont="1" applyFill="1" applyBorder="1"/>
    <xf numFmtId="0" fontId="9" fillId="2" borderId="9" xfId="1" applyNumberFormat="1" applyFont="1" applyFill="1" applyBorder="1" applyAlignment="1">
      <alignment horizontal="right" vertical="center" wrapText="1"/>
    </xf>
    <xf numFmtId="43" fontId="8" fillId="2" borderId="8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10" fillId="2" borderId="10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2" xfId="1" applyFont="1" applyFill="1" applyBorder="1" applyAlignment="1">
      <alignment vertical="top" wrapText="1"/>
    </xf>
    <xf numFmtId="43" fontId="10" fillId="2" borderId="1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43" fontId="4" fillId="0" borderId="4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9" fillId="2" borderId="8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1" fillId="0" borderId="4" xfId="1" applyFont="1" applyFill="1" applyBorder="1" applyAlignment="1">
      <alignment horizontal="center" vertical="top" wrapText="1"/>
    </xf>
    <xf numFmtId="43" fontId="1" fillId="0" borderId="6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3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7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wrapText="1"/>
    </xf>
    <xf numFmtId="43" fontId="10" fillId="2" borderId="5" xfId="1" applyFont="1" applyFill="1" applyBorder="1" applyAlignment="1">
      <alignment horizontal="center" wrapText="1"/>
    </xf>
    <xf numFmtId="43" fontId="10" fillId="2" borderId="6" xfId="1" applyFont="1" applyFill="1" applyBorder="1" applyAlignment="1">
      <alignment horizontal="center" wrapText="1"/>
    </xf>
    <xf numFmtId="43" fontId="8" fillId="2" borderId="8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/>
    </xf>
    <xf numFmtId="37" fontId="1" fillId="3" borderId="6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 wrapText="1"/>
    </xf>
    <xf numFmtId="37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67</xdr:row>
      <xdr:rowOff>57150</xdr:rowOff>
    </xdr:from>
    <xdr:to>
      <xdr:col>10</xdr:col>
      <xdr:colOff>1152525</xdr:colOff>
      <xdr:row>75</xdr:row>
      <xdr:rowOff>28575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05D8EE58-C3E7-46F5-B1A7-AAA0054C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55"/>
        <a:stretch>
          <a:fillRect/>
        </a:stretch>
      </xdr:blipFill>
      <xdr:spPr bwMode="auto">
        <a:xfrm>
          <a:off x="1085850" y="11106150"/>
          <a:ext cx="11249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3129DED-A74E-4822-84DF-3CC65AED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17FF1A79-AE5C-4764-8B02-CC5E70A8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4D553B7B-95FE-411A-83FF-972FD4C9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117" t="s">
        <v>3</v>
      </c>
      <c r="D9" s="118"/>
      <c r="E9" s="119"/>
      <c r="F9" s="126" t="s">
        <v>4</v>
      </c>
      <c r="G9" s="127"/>
      <c r="H9" s="127"/>
      <c r="I9" s="127"/>
      <c r="J9" s="128"/>
      <c r="K9" s="129" t="s">
        <v>5</v>
      </c>
      <c r="L9" s="9"/>
    </row>
    <row r="10" spans="2:14" ht="12" customHeight="1" x14ac:dyDescent="0.2">
      <c r="B10" s="7"/>
      <c r="C10" s="120"/>
      <c r="D10" s="121"/>
      <c r="E10" s="122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30"/>
      <c r="L10" s="7"/>
    </row>
    <row r="11" spans="2:14" ht="12" customHeight="1" x14ac:dyDescent="0.2">
      <c r="B11" s="7"/>
      <c r="C11" s="123"/>
      <c r="D11" s="124"/>
      <c r="E11" s="125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14" t="s">
        <v>17</v>
      </c>
      <c r="D13" s="115"/>
      <c r="E13" s="116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92" t="s">
        <v>18</v>
      </c>
      <c r="D14" s="93"/>
      <c r="E14" s="94"/>
      <c r="F14" s="18">
        <v>0</v>
      </c>
      <c r="G14" s="22">
        <v>64279.53</v>
      </c>
      <c r="H14" s="22">
        <f>F14+G14</f>
        <v>64279.53</v>
      </c>
      <c r="I14" s="22">
        <v>64279.53</v>
      </c>
      <c r="J14" s="22">
        <v>64279.53</v>
      </c>
      <c r="K14" s="22">
        <f>J14-F14</f>
        <v>64279.53</v>
      </c>
      <c r="L14" s="12"/>
      <c r="N14" s="23"/>
    </row>
    <row r="15" spans="2:14" ht="12" customHeight="1" x14ac:dyDescent="0.2">
      <c r="B15" s="12"/>
      <c r="C15" s="92" t="s">
        <v>19</v>
      </c>
      <c r="D15" s="93"/>
      <c r="E15" s="94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92" t="s">
        <v>20</v>
      </c>
      <c r="D16" s="93"/>
      <c r="E16" s="94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14" t="s">
        <v>21</v>
      </c>
      <c r="D17" s="115"/>
      <c r="E17" s="116"/>
      <c r="F17" s="18">
        <v>0</v>
      </c>
      <c r="G17" s="26">
        <v>7820778.71</v>
      </c>
      <c r="H17" s="22">
        <f>F17+G17</f>
        <v>7820778.71</v>
      </c>
      <c r="I17" s="26">
        <v>7820778.71</v>
      </c>
      <c r="J17" s="26">
        <v>7820778.71</v>
      </c>
      <c r="K17" s="22">
        <f>J17-F17</f>
        <v>7820778.71</v>
      </c>
      <c r="L17" s="7"/>
    </row>
    <row r="18" spans="2:12" ht="12" customHeight="1" x14ac:dyDescent="0.2">
      <c r="B18" s="12"/>
      <c r="C18" s="27"/>
      <c r="D18" s="93" t="s">
        <v>22</v>
      </c>
      <c r="E18" s="94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93" t="s">
        <v>23</v>
      </c>
      <c r="E19" s="94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14" t="s">
        <v>24</v>
      </c>
      <c r="D20" s="115"/>
      <c r="E20" s="116"/>
      <c r="F20" s="22">
        <v>13622686</v>
      </c>
      <c r="G20" s="22">
        <v>240279575.15000001</v>
      </c>
      <c r="H20" s="22">
        <f>F20+G20</f>
        <v>253902261.15000001</v>
      </c>
      <c r="I20" s="22">
        <v>120867067.59999999</v>
      </c>
      <c r="J20" s="22">
        <v>120867067.59999999</v>
      </c>
      <c r="K20" s="22">
        <f>J20-F20</f>
        <v>107244381.59999999</v>
      </c>
      <c r="L20" s="7"/>
    </row>
    <row r="21" spans="2:12" ht="12" customHeight="1" x14ac:dyDescent="0.2">
      <c r="B21" s="12"/>
      <c r="C21" s="27"/>
      <c r="D21" s="93" t="s">
        <v>22</v>
      </c>
      <c r="E21" s="94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93" t="s">
        <v>23</v>
      </c>
      <c r="E22" s="94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93" t="s">
        <v>25</v>
      </c>
      <c r="E23" s="94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93" t="s">
        <v>26</v>
      </c>
      <c r="E24" s="94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92" t="s">
        <v>27</v>
      </c>
      <c r="D25" s="93"/>
      <c r="E25" s="94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14" t="s">
        <v>28</v>
      </c>
      <c r="D26" s="115"/>
      <c r="E26" s="116"/>
      <c r="F26" s="28">
        <v>4433043202</v>
      </c>
      <c r="G26" s="28">
        <v>95952126.390000001</v>
      </c>
      <c r="H26" s="22">
        <f>F26+G26</f>
        <v>4528995328.3900003</v>
      </c>
      <c r="I26" s="28">
        <v>893510183.29999995</v>
      </c>
      <c r="J26" s="28">
        <v>550560218.83000004</v>
      </c>
      <c r="K26" s="22">
        <f>J26-F26</f>
        <v>-3882482983.1700001</v>
      </c>
      <c r="L26" s="7"/>
    </row>
    <row r="27" spans="2:12" ht="12" customHeight="1" x14ac:dyDescent="0.2">
      <c r="B27" s="7"/>
      <c r="C27" s="92" t="s">
        <v>29</v>
      </c>
      <c r="D27" s="93"/>
      <c r="E27" s="94"/>
      <c r="F27" s="29">
        <v>2952611</v>
      </c>
      <c r="G27" s="29">
        <v>391628.92</v>
      </c>
      <c r="H27" s="22">
        <f>F27+G27</f>
        <v>3344239.92</v>
      </c>
      <c r="I27" s="30">
        <v>774199.37</v>
      </c>
      <c r="J27" s="30">
        <v>774199.37</v>
      </c>
      <c r="K27" s="22">
        <f>J27-F27</f>
        <v>-2178411.63</v>
      </c>
      <c r="L27" s="7"/>
    </row>
    <row r="28" spans="2:12" ht="12" customHeight="1" x14ac:dyDescent="0.2">
      <c r="B28" s="12"/>
      <c r="C28" s="92" t="s">
        <v>30</v>
      </c>
      <c r="D28" s="93"/>
      <c r="E28" s="94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344508388.70000005</v>
      </c>
      <c r="H30" s="37">
        <f t="shared" si="0"/>
        <v>4794126887.7000008</v>
      </c>
      <c r="I30" s="37">
        <f t="shared" si="0"/>
        <v>1023036508.51</v>
      </c>
      <c r="J30" s="37">
        <f t="shared" si="0"/>
        <v>680086544.04000008</v>
      </c>
      <c r="K30" s="37">
        <f t="shared" si="0"/>
        <v>-3769531954.96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95" t="s">
        <v>32</v>
      </c>
      <c r="J31" s="96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97" t="s">
        <v>33</v>
      </c>
      <c r="D33" s="98"/>
      <c r="E33" s="99"/>
      <c r="F33" s="106" t="s">
        <v>4</v>
      </c>
      <c r="G33" s="107"/>
      <c r="H33" s="107"/>
      <c r="I33" s="107"/>
      <c r="J33" s="108"/>
      <c r="K33" s="109" t="s">
        <v>5</v>
      </c>
      <c r="L33" s="7"/>
    </row>
    <row r="34" spans="2:13" s="47" customFormat="1" ht="25.5" x14ac:dyDescent="0.2">
      <c r="B34" s="44"/>
      <c r="C34" s="100"/>
      <c r="D34" s="101"/>
      <c r="E34" s="102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10"/>
      <c r="L34" s="44"/>
    </row>
    <row r="35" spans="2:13" ht="12" customHeight="1" x14ac:dyDescent="0.2">
      <c r="B35" s="7"/>
      <c r="C35" s="103"/>
      <c r="D35" s="104"/>
      <c r="E35" s="105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46747696.18</v>
      </c>
      <c r="H37" s="53">
        <f>F37+G37</f>
        <v>60370382.18</v>
      </c>
      <c r="I37" s="53">
        <f>SUM(I38+I40+I43)</f>
        <v>5485648.209999999</v>
      </c>
      <c r="J37" s="53">
        <f>SUM(J38+J40+J43)</f>
        <v>5485648.209999999</v>
      </c>
      <c r="K37" s="53">
        <f>J37-F37</f>
        <v>-8137037.790000001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4986191.47</v>
      </c>
      <c r="H38" s="53">
        <f t="shared" ref="H38:H44" si="1">F38+G38</f>
        <v>4986191.47</v>
      </c>
      <c r="I38" s="57">
        <f>SUM(I39)</f>
        <v>4986191.47</v>
      </c>
      <c r="J38" s="57">
        <f>SUM(J39)</f>
        <v>4986191.47</v>
      </c>
      <c r="K38" s="53">
        <f>J38-F38</f>
        <v>4986191.47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f>4933117.15+52890.68+183.64</f>
        <v>4986191.47</v>
      </c>
      <c r="H39" s="58">
        <f t="shared" si="1"/>
        <v>4986191.47</v>
      </c>
      <c r="I39" s="40">
        <f>4933117.15+52890.68+183.64</f>
        <v>4986191.47</v>
      </c>
      <c r="J39" s="40">
        <f>4933117.15+52890.68+183.64</f>
        <v>4986191.47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41693438.82</v>
      </c>
      <c r="H40" s="53">
        <f t="shared" si="1"/>
        <v>55316124.82</v>
      </c>
      <c r="I40" s="53">
        <f>SUM(I41:I42)</f>
        <v>431390.85</v>
      </c>
      <c r="J40" s="56">
        <f>SUM(J41:J42)</f>
        <v>431390.85</v>
      </c>
      <c r="K40" s="53">
        <f>J40-F40</f>
        <v>-13191295.15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431390.85</v>
      </c>
      <c r="H41" s="58">
        <f t="shared" si="1"/>
        <v>14054076.85</v>
      </c>
      <c r="I41" s="40">
        <v>431390.85</v>
      </c>
      <c r="J41" s="40">
        <v>431390.85</v>
      </c>
      <c r="K41" s="53">
        <f>J41-F41</f>
        <v>-13191295.15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41262047.969999999</v>
      </c>
      <c r="H42" s="58">
        <f t="shared" si="1"/>
        <v>41262047.969999999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</f>
        <v>68065.89</v>
      </c>
      <c r="H43" s="53">
        <f t="shared" si="1"/>
        <v>68065.89</v>
      </c>
      <c r="I43" s="53">
        <f>+I44</f>
        <v>68065.89</v>
      </c>
      <c r="J43" s="53">
        <f>+J44</f>
        <v>68065.89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f>64279.53+3786.36</f>
        <v>68065.89</v>
      </c>
      <c r="H44" s="58">
        <f t="shared" si="1"/>
        <v>68065.89</v>
      </c>
      <c r="I44" s="40">
        <f>64279.53+3786.36</f>
        <v>68065.89</v>
      </c>
      <c r="J44" s="40">
        <f>64279.53+3786.36</f>
        <v>68065.89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58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297369063.60000002</v>
      </c>
      <c r="H46" s="53">
        <f>H47+H49+H51</f>
        <v>4730412265.6000004</v>
      </c>
      <c r="I46" s="53">
        <f>I47+I49+I51</f>
        <v>1016776660.9299999</v>
      </c>
      <c r="J46" s="53">
        <f>J47+J49+J51</f>
        <v>673826696.46000004</v>
      </c>
      <c r="K46" s="53">
        <f>J46-F46</f>
        <v>-3759216505.54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2830800.88</v>
      </c>
      <c r="H47" s="53">
        <f t="shared" ref="H47:H52" si="2">F47+G47</f>
        <v>2830800.88</v>
      </c>
      <c r="I47" s="53">
        <f>I48</f>
        <v>2830800.88</v>
      </c>
      <c r="J47" s="53">
        <f>J48</f>
        <v>2830800.88</v>
      </c>
      <c r="K47" s="53">
        <f>J47-F47</f>
        <v>2830800.88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2830800.88</v>
      </c>
      <c r="H48" s="58">
        <f t="shared" si="2"/>
        <v>2830800.88</v>
      </c>
      <c r="I48" s="40">
        <v>2830800.88</v>
      </c>
      <c r="J48" s="40">
        <v>2830800.88</v>
      </c>
      <c r="K48" s="53">
        <f>J48-F48</f>
        <v>2830800.88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198586136.33000001</v>
      </c>
      <c r="H49" s="53">
        <f t="shared" si="2"/>
        <v>198586136.33000001</v>
      </c>
      <c r="I49" s="53">
        <f>I50</f>
        <v>120435676.75</v>
      </c>
      <c r="J49" s="53">
        <f>J50</f>
        <v>120435676.75</v>
      </c>
      <c r="K49" s="53">
        <f>J49-F49</f>
        <v>120435676.75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198586136.33000001</v>
      </c>
      <c r="H50" s="58">
        <f t="shared" si="2"/>
        <v>198586136.33000001</v>
      </c>
      <c r="I50" s="40">
        <v>120435676.75</v>
      </c>
      <c r="J50" s="40">
        <v>120435676.75</v>
      </c>
      <c r="K50" s="53">
        <f>J50-F50</f>
        <v>120435676.75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95952126.390000001</v>
      </c>
      <c r="H51" s="53">
        <f t="shared" si="2"/>
        <v>4528995328.3900003</v>
      </c>
      <c r="I51" s="69">
        <f>I52</f>
        <v>893510183.29999995</v>
      </c>
      <c r="J51" s="69">
        <f>J52</f>
        <v>550560218.83000004</v>
      </c>
      <c r="K51" s="53">
        <f t="shared" ref="K51:K56" si="3">J51-F51</f>
        <v>-3882482983.1700001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95952126.390000001</v>
      </c>
      <c r="H52" s="58">
        <f t="shared" si="2"/>
        <v>4528995328.3900003</v>
      </c>
      <c r="I52" s="40">
        <v>893510183.29999995</v>
      </c>
      <c r="J52" s="40">
        <v>550560218.83000004</v>
      </c>
      <c r="K52" s="58">
        <f t="shared" si="3"/>
        <v>-3882482983.1700001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391628.92</v>
      </c>
      <c r="H54" s="53">
        <f>F54+G54</f>
        <v>3344239.92</v>
      </c>
      <c r="I54" s="57">
        <v>774199.37</v>
      </c>
      <c r="J54" s="57">
        <v>774199.37</v>
      </c>
      <c r="K54" s="53">
        <f t="shared" si="3"/>
        <v>-2178411.63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391628.92</v>
      </c>
      <c r="H55" s="53">
        <f>F55+G55</f>
        <v>3344239.92</v>
      </c>
      <c r="I55" s="57">
        <v>774199.37</v>
      </c>
      <c r="J55" s="57">
        <v>774199.37</v>
      </c>
      <c r="K55" s="58">
        <f t="shared" si="3"/>
        <v>-2178411.63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391628.92</v>
      </c>
      <c r="H56" s="58">
        <f>F56+G56</f>
        <v>3344239.92</v>
      </c>
      <c r="I56" s="57">
        <v>774199.37</v>
      </c>
      <c r="J56" s="57">
        <v>774199.37</v>
      </c>
      <c r="K56" s="53">
        <f t="shared" si="3"/>
        <v>-2178411.63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11" t="s">
        <v>31</v>
      </c>
      <c r="D64" s="112"/>
      <c r="E64" s="113"/>
      <c r="F64" s="79">
        <f t="shared" ref="F64:K64" si="4">F37+F46+F54</f>
        <v>4449618499</v>
      </c>
      <c r="G64" s="79">
        <f t="shared" si="4"/>
        <v>344508388.70000005</v>
      </c>
      <c r="H64" s="79">
        <f t="shared" si="4"/>
        <v>4794126887.7000008</v>
      </c>
      <c r="I64" s="79">
        <f t="shared" si="4"/>
        <v>1023036508.51</v>
      </c>
      <c r="J64" s="79">
        <f t="shared" si="4"/>
        <v>680086544.04000008</v>
      </c>
      <c r="K64" s="79">
        <f t="shared" si="4"/>
        <v>-3769531954.96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89" t="s">
        <v>32</v>
      </c>
      <c r="J65" s="90"/>
      <c r="K65" s="83">
        <f>J64-F64</f>
        <v>-3769531954.96</v>
      </c>
      <c r="L65" s="12"/>
    </row>
    <row r="66" spans="2:12" x14ac:dyDescent="0.2">
      <c r="B66" s="12"/>
      <c r="C66" s="91"/>
      <c r="D66" s="91"/>
      <c r="E66" s="91"/>
      <c r="F66" s="91"/>
      <c r="G66" s="91"/>
      <c r="H66" s="91"/>
      <c r="I66" s="91"/>
      <c r="J66" s="91"/>
      <c r="K66" s="9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C9:E11"/>
    <mergeCell ref="F9:J9"/>
    <mergeCell ref="K9:K10"/>
    <mergeCell ref="C13:E13"/>
    <mergeCell ref="C14:E14"/>
    <mergeCell ref="C15:E15"/>
    <mergeCell ref="C16:E16"/>
    <mergeCell ref="C17:E17"/>
    <mergeCell ref="D18:E18"/>
    <mergeCell ref="D19:E19"/>
    <mergeCell ref="C20:E20"/>
    <mergeCell ref="D21:E21"/>
    <mergeCell ref="D22:E22"/>
    <mergeCell ref="D23:E23"/>
    <mergeCell ref="D24:E24"/>
    <mergeCell ref="C25:E25"/>
    <mergeCell ref="C26:E26"/>
    <mergeCell ref="C27:E27"/>
    <mergeCell ref="I65:J65"/>
    <mergeCell ref="C66:K66"/>
    <mergeCell ref="C28:E28"/>
    <mergeCell ref="I31:J31"/>
    <mergeCell ref="C33:E35"/>
    <mergeCell ref="F33:J33"/>
    <mergeCell ref="K33:K34"/>
    <mergeCell ref="C64:E6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2017-06-28T14:53:54Z</dcterms:created>
  <dcterms:modified xsi:type="dcterms:W3CDTF">2020-08-01T02:49:18Z</dcterms:modified>
</cp:coreProperties>
</file>