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3T\2InformacionPresupuestaria\xlsx\"/>
    </mc:Choice>
  </mc:AlternateContent>
  <xr:revisionPtr revIDLastSave="0" documentId="8_{901504DC-3FC8-495D-B775-A77CEA1B9A5C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0" i="1" l="1"/>
  <c r="J50" i="1"/>
  <c r="H50" i="1"/>
  <c r="F50" i="1"/>
  <c r="E50" i="1"/>
  <c r="D50" i="1"/>
  <c r="K45" i="1"/>
  <c r="K44" i="1"/>
  <c r="K43" i="1"/>
  <c r="K42" i="1"/>
  <c r="K41" i="1"/>
  <c r="J40" i="1"/>
  <c r="I40" i="1"/>
  <c r="H40" i="1"/>
  <c r="K40" i="1" s="1"/>
  <c r="G40" i="1"/>
  <c r="F40" i="1"/>
  <c r="E40" i="1"/>
  <c r="D40" i="1"/>
  <c r="K39" i="1"/>
  <c r="J38" i="1"/>
  <c r="I38" i="1"/>
  <c r="H38" i="1"/>
  <c r="K38" i="1" s="1"/>
  <c r="G38" i="1"/>
  <c r="E38" i="1"/>
  <c r="D38" i="1"/>
  <c r="F38" i="1"/>
  <c r="F37" i="1"/>
  <c r="K37" i="1" s="1"/>
  <c r="K36" i="1"/>
  <c r="F36" i="1"/>
  <c r="F35" i="1"/>
  <c r="K35" i="1" s="1"/>
  <c r="F34" i="1"/>
  <c r="K34" i="1" s="1"/>
  <c r="F33" i="1"/>
  <c r="K33" i="1" s="1"/>
  <c r="K32" i="1"/>
  <c r="F32" i="1"/>
  <c r="F31" i="1"/>
  <c r="K31" i="1" s="1"/>
  <c r="F30" i="1"/>
  <c r="K30" i="1" s="1"/>
  <c r="F29" i="1"/>
  <c r="F28" i="1" s="1"/>
  <c r="K28" i="1" s="1"/>
  <c r="J28" i="1"/>
  <c r="I28" i="1"/>
  <c r="H28" i="1"/>
  <c r="G28" i="1"/>
  <c r="G46" i="1" s="1"/>
  <c r="E28" i="1"/>
  <c r="E46" i="1" s="1"/>
  <c r="D28" i="1"/>
  <c r="K27" i="1"/>
  <c r="F27" i="1"/>
  <c r="F26" i="1"/>
  <c r="K26" i="1" s="1"/>
  <c r="F25" i="1"/>
  <c r="K25" i="1" s="1"/>
  <c r="F24" i="1"/>
  <c r="K24" i="1" s="1"/>
  <c r="K23" i="1"/>
  <c r="F23" i="1"/>
  <c r="F22" i="1"/>
  <c r="K22" i="1" s="1"/>
  <c r="F21" i="1"/>
  <c r="F20" i="1" s="1"/>
  <c r="K20" i="1" s="1"/>
  <c r="J20" i="1"/>
  <c r="J46" i="1" s="1"/>
  <c r="I20" i="1"/>
  <c r="I46" i="1" s="1"/>
  <c r="H20" i="1"/>
  <c r="G20" i="1"/>
  <c r="E20" i="1"/>
  <c r="D20" i="1"/>
  <c r="F19" i="1"/>
  <c r="K19" i="1" s="1"/>
  <c r="K18" i="1"/>
  <c r="F18" i="1"/>
  <c r="F17" i="1"/>
  <c r="K17" i="1" s="1"/>
  <c r="F16" i="1"/>
  <c r="K16" i="1" s="1"/>
  <c r="F15" i="1"/>
  <c r="K15" i="1" s="1"/>
  <c r="K14" i="1"/>
  <c r="F14" i="1"/>
  <c r="J13" i="1"/>
  <c r="I13" i="1"/>
  <c r="H13" i="1"/>
  <c r="H46" i="1" s="1"/>
  <c r="G13" i="1"/>
  <c r="E13" i="1"/>
  <c r="D13" i="1"/>
  <c r="D46" i="1"/>
  <c r="K29" i="1" l="1"/>
  <c r="K21" i="1"/>
  <c r="F13" i="1"/>
  <c r="F46" i="1" l="1"/>
  <c r="K13" i="1"/>
  <c r="K46" i="1" s="1"/>
</calcChain>
</file>

<file path=xl/comments1.xml><?xml version="1.0" encoding="utf-8"?>
<comments xmlns="http://schemas.openxmlformats.org/spreadsheetml/2006/main">
  <authors>
    <author>DGCG</author>
  </authors>
  <commentList>
    <comment ref="K10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<sst xmlns="http://schemas.openxmlformats.org/spreadsheetml/2006/main" count="50" uniqueCount="50">
  <si>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</si>
  <si>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POR OBJETO DEL GASTO (CAPÍTULO Y CONCEPTO)</t>
  </si>
  <si>
    <t>Del 1 de Enero al 30 Septiembre de 2016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</si>
  <si>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</si>
  <si>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</si>
  <si>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</si>
  <si>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</si>
  <si>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</si>
  <si>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</si>
  <si>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</si>
  <si>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</si>
  <si>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</si>
  <si>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</si>
  <si>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</si>
  <si>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</si>
  <si>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</si>
  <si>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</si>
  <si>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</si>
  <si>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</si>
  <si>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</si>
  <si>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</si>
  <si>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</si>
  <si>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</si>
  <si>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</t>
  </si>
  <si>
    <t>ALIMENTOS Y UTENSILIOS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</si>
  <si>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</si>
  <si>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</si>
  <si>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</si>
  <si>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</si>
  <si>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</si>
  <si>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</si>
  <si>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</si>
  <si>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</si>
  <si>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</si>
  <si>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</si>
  <si>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</si>
  <si>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</si>
  <si>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</si>
  <si>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</si>
  <si>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</si>
  <si>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</si>
  <si>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</t>
  </si>
  <si>
    <t>Bienes Muebles, Inmuebles e Intangibles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</si>
  <si>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</si>
  <si>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</si>
  <si>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</si>
  <si>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</si>
  <si>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ACTIVOS INTANGIBLES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</si>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</sst>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Fill="1" applyBorder="1"/>
    <xf numFmtId="0" fontId="5" fillId="2" borderId="0" xfId="0" applyFont="1" applyFill="1" applyBorder="1"/>
    <xf numFmtId="2" fontId="1" fillId="3" borderId="1" xfId="0" applyNumberFormat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right" vertical="center" wrapText="1"/>
    </xf>
    <xf numFmtId="2" fontId="6" fillId="2" borderId="3" xfId="0" applyNumberFormat="1" applyFont="1" applyFill="1" applyBorder="1" applyAlignment="1">
      <alignment horizontal="left" vertical="center" wrapText="1"/>
    </xf>
    <xf numFmtId="2" fontId="5" fillId="0" borderId="0" xfId="0" applyNumberFormat="1" applyFont="1" applyFill="1" applyBorder="1"/>
    <xf numFmtId="43" fontId="5" fillId="2" borderId="2" xfId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0" fontId="5" fillId="2" borderId="2" xfId="1" applyNumberFormat="1" applyFont="1" applyFill="1" applyBorder="1" applyAlignment="1">
      <alignment horizontal="right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0" fontId="6" fillId="2" borderId="0" xfId="0" applyFont="1" applyFill="1" applyBorder="1"/>
    <xf numFmtId="0" fontId="6" fillId="2" borderId="2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/>
    <xf numFmtId="2" fontId="5" fillId="2" borderId="0" xfId="0" applyNumberFormat="1" applyFont="1" applyFill="1" applyBorder="1" applyAlignment="1">
      <alignment vertical="center" wrapText="1"/>
    </xf>
    <xf numFmtId="43" fontId="6" fillId="2" borderId="1" xfId="1" applyFont="1" applyFill="1" applyBorder="1" applyAlignment="1">
      <alignment horizontal="right" vertical="center" wrapText="1"/>
    </xf>
    <xf numFmtId="0" fontId="7" fillId="2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2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2</xdr:col>
      <xdr:colOff>1647825</xdr:colOff>
      <xdr:row>5</xdr:row>
      <xdr:rowOff>0</xdr:rowOff>
    </xdr:to>
    <xdr:pic>
      <xdr:nvPicPr>
        <xdr:cNvPr id="1030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38BD363B-55BC-41A6-B53E-1B4C45587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1943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952500</xdr:colOff>
      <xdr:row>0</xdr:row>
      <xdr:rowOff>38100</xdr:rowOff>
    </xdr:from>
    <xdr:to>
      <xdr:col>5</xdr:col>
      <xdr:colOff>552450</xdr:colOff>
      <xdr:row>5</xdr:row>
      <xdr:rowOff>0</xdr:rowOff>
    </xdr:to>
    <xdr:pic>
      <xdr:nvPicPr>
        <xdr:cNvPr id="1031" name="2 Imagen" descr="Valezka:Users:Valezka:Desktop:2014:LOGOS:logocompleto.jpg">
          <a:extLst>
            <a:ext uri="{FF2B5EF4-FFF2-40B4-BE49-F238E27FC236}">
              <a16:creationId xmlns:a16="http://schemas.microsoft.com/office/drawing/2014/main" id="{3433CCF9-8246-4B6C-B05B-2DAA54217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38100"/>
          <a:ext cx="7048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838200</xdr:colOff>
      <xdr:row>1</xdr:row>
      <xdr:rowOff>38100</xdr:rowOff>
    </xdr:from>
    <xdr:to>
      <xdr:col>11</xdr:col>
      <xdr:colOff>0</xdr:colOff>
      <xdr:row>4</xdr:row>
      <xdr:rowOff>142875</xdr:rowOff>
    </xdr:to>
    <xdr:pic>
      <xdr:nvPicPr>
        <xdr:cNvPr id="1032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218388B9-BF36-4B66-AD35-3F41EA058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200025"/>
          <a:ext cx="2457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47625</xdr:rowOff>
    </xdr:from>
    <xdr:to>
      <xdr:col>11</xdr:col>
      <xdr:colOff>0</xdr:colOff>
      <xdr:row>59</xdr:row>
      <xdr:rowOff>0</xdr:rowOff>
    </xdr:to>
    <xdr:pic>
      <xdr:nvPicPr>
        <xdr:cNvPr id="1033" name="4 Imagen">
          <a:extLst>
            <a:ext uri="{FF2B5EF4-FFF2-40B4-BE49-F238E27FC236}">
              <a16:creationId xmlns:a16="http://schemas.microsoft.com/office/drawing/2014/main" id="{BDF5F32D-44C2-418E-AC0B-2E612D401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972425"/>
          <a:ext cx="1267777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ownloads/Estados%20Fros%20y%20Pptales%20MAY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  <sheetName val="Muebles"/>
      <sheetName val="Inmueble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workbookViewId="0">
      <selection sqref="A1:IV65536"/>
    </sheetView>
  </sheetViews>
  <sheetFormatPr baseColWidth="10" defaultRowHeight="12.75" x14ac:dyDescent="0.2"/>
  <cols>
    <col min="1" max="1" width="2.42578125" style="2" customWidth="1"/>
    <col min="2" max="2" width="4.5703125" style="1" customWidth="1"/>
    <col min="3" max="3" width="57.28515625" style="1" customWidth="1"/>
    <col min="4" max="4" width="17.42578125" style="1" customWidth="1"/>
    <col min="5" max="6" width="16.5703125" style="1" bestFit="1" customWidth="1"/>
    <col min="7" max="7" width="16.42578125" style="1" bestFit="1" customWidth="1"/>
    <col min="8" max="8" width="16.42578125" style="1" customWidth="1"/>
    <col min="9" max="10" width="16.42578125" style="1" bestFit="1" customWidth="1"/>
    <col min="11" max="11" width="16.5703125" style="1" bestFit="1" customWidth="1"/>
    <col min="12" max="12" width="3.7109375" style="2" customWidth="1"/>
    <col min="13" max="16384" width="11.42578125" style="1"/>
  </cols>
  <sheetData>
    <row r="1" spans="2:11" s="1" customFormat="1" x14ac:dyDescent="0.2"/>
    <row r="2" spans="2:11" s="1" customFormat="1" x14ac:dyDescent="0.2"/>
    <row r="3" spans="2:11" s="1" customFormat="1" x14ac:dyDescent="0.2"/>
    <row r="4" spans="2:11" s="1" customFormat="1" x14ac:dyDescent="0.2"/>
    <row r="5" spans="2:11" s="1" customFormat="1" x14ac:dyDescent="0.2"/>
    <row r="6" spans="2:11" s="1" customFormat="1" ht="14.25" customHeight="1" x14ac:dyDescent="0.2">
      <c r="B6" s="22" t="s">
        <v>0</v>
      </c>
      <c r="C6" s="22"/>
      <c r="D6" s="22"/>
      <c r="E6" s="22"/>
      <c r="F6" s="22"/>
      <c r="G6" s="22"/>
      <c r="H6" s="22"/>
      <c r="I6" s="22"/>
      <c r="J6" s="22"/>
      <c r="K6" s="22"/>
    </row>
    <row r="7" spans="2:11" s="1" customFormat="1" ht="14.25" customHeight="1" x14ac:dyDescent="0.2">
      <c r="B7" s="22" t="s">
        <v>1</v>
      </c>
      <c r="C7" s="22"/>
      <c r="D7" s="22"/>
      <c r="E7" s="22"/>
      <c r="F7" s="22"/>
      <c r="G7" s="22"/>
      <c r="H7" s="22"/>
      <c r="I7" s="22"/>
      <c r="J7" s="22"/>
      <c r="K7" s="22"/>
    </row>
    <row r="8" spans="2:11" s="1" customFormat="1" ht="14.25" customHeight="1" x14ac:dyDescent="0.2">
      <c r="B8" s="22" t="s">
        <v>2</v>
      </c>
      <c r="C8" s="22"/>
      <c r="D8" s="22"/>
      <c r="E8" s="22"/>
      <c r="F8" s="22"/>
      <c r="G8" s="22"/>
      <c r="H8" s="22"/>
      <c r="I8" s="22"/>
      <c r="J8" s="22"/>
      <c r="K8" s="22"/>
    </row>
    <row r="9" spans="2:11" s="2" customFormat="1" ht="6.75" customHeight="1" x14ac:dyDescent="0.2"/>
    <row r="10" spans="2:11" s="1" customFormat="1" x14ac:dyDescent="0.2">
      <c r="B10" s="23" t="s">
        <v>3</v>
      </c>
      <c r="C10" s="23"/>
      <c r="D10" s="24" t="s">
        <v>4</v>
      </c>
      <c r="E10" s="24"/>
      <c r="F10" s="24"/>
      <c r="G10" s="24"/>
      <c r="H10" s="24"/>
      <c r="I10" s="24"/>
      <c r="J10" s="24"/>
      <c r="K10" s="24" t="s">
        <v>5</v>
      </c>
    </row>
    <row r="11" spans="2:11" s="1" customFormat="1" ht="25.5" x14ac:dyDescent="0.2">
      <c r="B11" s="23"/>
      <c r="C11" s="23"/>
      <c r="D11" s="3" t="s">
        <v>6</v>
      </c>
      <c r="E11" s="3" t="s">
        <v>7</v>
      </c>
      <c r="F11" s="3" t="s">
        <v>8</v>
      </c>
      <c r="G11" s="3" t="s">
        <v>9</v>
      </c>
      <c r="H11" s="3" t="s">
        <v>10</v>
      </c>
      <c r="I11" s="3" t="s">
        <v>11</v>
      </c>
      <c r="J11" s="3" t="s">
        <v>12</v>
      </c>
      <c r="K11" s="24"/>
    </row>
    <row r="12" spans="2:11" s="1" customFormat="1" ht="11.25" customHeight="1" x14ac:dyDescent="0.2">
      <c r="B12" s="23"/>
      <c r="C12" s="23"/>
      <c r="D12" s="3">
        <v>1</v>
      </c>
      <c r="E12" s="3">
        <v>2</v>
      </c>
      <c r="F12" s="3" t="s">
        <v>13</v>
      </c>
      <c r="G12" s="3">
        <v>4</v>
      </c>
      <c r="H12" s="3">
        <v>5</v>
      </c>
      <c r="I12" s="3">
        <v>6</v>
      </c>
      <c r="J12" s="3">
        <v>7</v>
      </c>
      <c r="K12" s="3" t="s">
        <v>14</v>
      </c>
    </row>
    <row r="13" spans="2:11" s="1" customFormat="1" x14ac:dyDescent="0.2">
      <c r="B13" s="25" t="s">
        <v>15</v>
      </c>
      <c r="C13" s="26"/>
      <c r="D13" s="4">
        <f t="shared" ref="D13:J13" si="0">SUM(D14:D19)</f>
        <v>2008429360</v>
      </c>
      <c r="E13" s="4">
        <f>SUM(E14:E19)</f>
        <v>-1819716112</v>
      </c>
      <c r="F13" s="4">
        <f>SUM(F14:F19)</f>
        <v>188713248.00000003</v>
      </c>
      <c r="G13" s="4">
        <f t="shared" si="0"/>
        <v>110689412.40000001</v>
      </c>
      <c r="H13" s="4">
        <f t="shared" si="0"/>
        <v>110632158.14000002</v>
      </c>
      <c r="I13" s="4">
        <f t="shared" si="0"/>
        <v>110632158.14000002</v>
      </c>
      <c r="J13" s="4">
        <f t="shared" si="0"/>
        <v>110632158.14000002</v>
      </c>
      <c r="K13" s="4">
        <f t="shared" ref="K13:K45" si="1">+F13-H13</f>
        <v>78081089.860000014</v>
      </c>
    </row>
    <row r="14" spans="2:11" s="1" customFormat="1" x14ac:dyDescent="0.2">
      <c r="B14" s="5"/>
      <c r="C14" s="6" t="s">
        <v>16</v>
      </c>
      <c r="D14" s="7">
        <v>481427143</v>
      </c>
      <c r="E14" s="7">
        <v>-428096191.27999997</v>
      </c>
      <c r="F14" s="7">
        <f t="shared" ref="F14:F19" si="2">D14+E14</f>
        <v>53330951.720000029</v>
      </c>
      <c r="G14" s="7">
        <v>35831517.770000003</v>
      </c>
      <c r="H14" s="7">
        <v>35831514.920000002</v>
      </c>
      <c r="I14" s="7">
        <v>35831514.920000002</v>
      </c>
      <c r="J14" s="7">
        <v>35831514.920000002</v>
      </c>
      <c r="K14" s="7">
        <f t="shared" si="1"/>
        <v>17499436.800000027</v>
      </c>
    </row>
    <row r="15" spans="2:11" s="1" customFormat="1" x14ac:dyDescent="0.2">
      <c r="B15" s="5"/>
      <c r="C15" s="6" t="s">
        <v>17</v>
      </c>
      <c r="D15" s="7">
        <v>804890958</v>
      </c>
      <c r="E15" s="7">
        <v>-804187068.92999995</v>
      </c>
      <c r="F15" s="7">
        <f t="shared" si="2"/>
        <v>703889.07000005245</v>
      </c>
      <c r="G15" s="8">
        <v>0</v>
      </c>
      <c r="H15" s="9">
        <v>0</v>
      </c>
      <c r="I15" s="9">
        <v>0</v>
      </c>
      <c r="J15" s="9">
        <v>0</v>
      </c>
      <c r="K15" s="7">
        <f t="shared" si="1"/>
        <v>703889.07000005245</v>
      </c>
    </row>
    <row r="16" spans="2:11" s="1" customFormat="1" x14ac:dyDescent="0.2">
      <c r="B16" s="5"/>
      <c r="C16" s="6" t="s">
        <v>18</v>
      </c>
      <c r="D16" s="7">
        <v>646371487</v>
      </c>
      <c r="E16" s="7">
        <v>-587290656.94000006</v>
      </c>
      <c r="F16" s="7">
        <f t="shared" si="2"/>
        <v>59080830.059999943</v>
      </c>
      <c r="G16" s="7">
        <v>27284789.260000002</v>
      </c>
      <c r="H16" s="7">
        <v>27284789.07</v>
      </c>
      <c r="I16" s="7">
        <v>27284789.07</v>
      </c>
      <c r="J16" s="7">
        <v>27284789.07</v>
      </c>
      <c r="K16" s="7">
        <f t="shared" si="1"/>
        <v>31796040.989999942</v>
      </c>
    </row>
    <row r="17" spans="2:11" s="1" customFormat="1" x14ac:dyDescent="0.2">
      <c r="B17" s="5"/>
      <c r="C17" s="6" t="s">
        <v>19</v>
      </c>
      <c r="D17" s="7">
        <v>20509923</v>
      </c>
      <c r="E17" s="7">
        <v>-870467.82</v>
      </c>
      <c r="F17" s="7">
        <f t="shared" si="2"/>
        <v>19639455.18</v>
      </c>
      <c r="G17" s="7">
        <v>10963415.58</v>
      </c>
      <c r="H17" s="7">
        <v>10907132.439999999</v>
      </c>
      <c r="I17" s="7">
        <v>10907132.439999999</v>
      </c>
      <c r="J17" s="7">
        <v>10907132.439999999</v>
      </c>
      <c r="K17" s="7">
        <f t="shared" si="1"/>
        <v>8732322.7400000002</v>
      </c>
    </row>
    <row r="18" spans="2:11" s="1" customFormat="1" x14ac:dyDescent="0.2">
      <c r="B18" s="5"/>
      <c r="C18" s="6" t="s">
        <v>20</v>
      </c>
      <c r="D18" s="7">
        <v>54354849</v>
      </c>
      <c r="E18" s="7">
        <v>1291823.6599999999</v>
      </c>
      <c r="F18" s="7">
        <f t="shared" si="2"/>
        <v>55646672.659999996</v>
      </c>
      <c r="G18" s="7">
        <v>36608721.729999997</v>
      </c>
      <c r="H18" s="7">
        <v>36608721.710000001</v>
      </c>
      <c r="I18" s="7">
        <v>36608721.710000001</v>
      </c>
      <c r="J18" s="7">
        <v>36608721.710000001</v>
      </c>
      <c r="K18" s="7">
        <f t="shared" si="1"/>
        <v>19037950.949999996</v>
      </c>
    </row>
    <row r="19" spans="2:11" s="1" customFormat="1" x14ac:dyDescent="0.2">
      <c r="B19" s="5"/>
      <c r="C19" s="6" t="s">
        <v>21</v>
      </c>
      <c r="D19" s="7">
        <v>875000</v>
      </c>
      <c r="E19" s="7">
        <v>-563550.68999999994</v>
      </c>
      <c r="F19" s="7">
        <f t="shared" si="2"/>
        <v>311449.31000000006</v>
      </c>
      <c r="G19" s="9">
        <v>968.06</v>
      </c>
      <c r="H19" s="9">
        <v>0</v>
      </c>
      <c r="I19" s="9">
        <v>0</v>
      </c>
      <c r="J19" s="9">
        <v>0</v>
      </c>
      <c r="K19" s="7">
        <f t="shared" si="1"/>
        <v>311449.31000000006</v>
      </c>
    </row>
    <row r="20" spans="2:11" s="1" customFormat="1" x14ac:dyDescent="0.2">
      <c r="B20" s="25" t="s">
        <v>22</v>
      </c>
      <c r="C20" s="26"/>
      <c r="D20" s="4">
        <f t="shared" ref="D20:J20" si="3">SUM(D21:D27)</f>
        <v>1500235123</v>
      </c>
      <c r="E20" s="4">
        <f t="shared" si="3"/>
        <v>-1455225499.5</v>
      </c>
      <c r="F20" s="4">
        <f t="shared" si="3"/>
        <v>45009623.5</v>
      </c>
      <c r="G20" s="4">
        <f t="shared" si="3"/>
        <v>4430545.1500000004</v>
      </c>
      <c r="H20" s="4">
        <f t="shared" si="3"/>
        <v>3030670.35</v>
      </c>
      <c r="I20" s="4">
        <f t="shared" si="3"/>
        <v>3030670.35</v>
      </c>
      <c r="J20" s="4">
        <f t="shared" si="3"/>
        <v>3030670.35</v>
      </c>
      <c r="K20" s="4">
        <f t="shared" si="1"/>
        <v>41978953.149999999</v>
      </c>
    </row>
    <row r="21" spans="2:11" s="1" customFormat="1" x14ac:dyDescent="0.2">
      <c r="B21" s="10"/>
      <c r="C21" s="6" t="s">
        <v>23</v>
      </c>
      <c r="D21" s="7">
        <v>17127010</v>
      </c>
      <c r="E21" s="7">
        <v>-14569810</v>
      </c>
      <c r="F21" s="7">
        <f>D21+E21</f>
        <v>2557200</v>
      </c>
      <c r="G21" s="7">
        <v>1659251.14</v>
      </c>
      <c r="H21" s="7">
        <v>1399164.09</v>
      </c>
      <c r="I21" s="7">
        <v>1399164.09</v>
      </c>
      <c r="J21" s="7">
        <v>1399164.09</v>
      </c>
      <c r="K21" s="7">
        <f t="shared" si="1"/>
        <v>1158035.9099999999</v>
      </c>
    </row>
    <row r="22" spans="2:11" s="1" customFormat="1" x14ac:dyDescent="0.2">
      <c r="B22" s="10"/>
      <c r="C22" s="6" t="s">
        <v>24</v>
      </c>
      <c r="D22" s="7">
        <v>32498704</v>
      </c>
      <c r="E22" s="7">
        <v>-32143286.5</v>
      </c>
      <c r="F22" s="7">
        <f t="shared" ref="F22:F27" si="4">D22+E22</f>
        <v>355417.5</v>
      </c>
      <c r="G22" s="7">
        <v>109836.36</v>
      </c>
      <c r="H22" s="7">
        <v>83308.61</v>
      </c>
      <c r="I22" s="7">
        <v>83308.61</v>
      </c>
      <c r="J22" s="7">
        <v>83308.61</v>
      </c>
      <c r="K22" s="7">
        <f t="shared" si="1"/>
        <v>272108.89</v>
      </c>
    </row>
    <row r="23" spans="2:11" s="1" customFormat="1" x14ac:dyDescent="0.2">
      <c r="B23" s="10"/>
      <c r="C23" s="6" t="s">
        <v>25</v>
      </c>
      <c r="D23" s="7">
        <v>7871294</v>
      </c>
      <c r="E23" s="7">
        <v>-6799774</v>
      </c>
      <c r="F23" s="7">
        <f t="shared" si="4"/>
        <v>1071520</v>
      </c>
      <c r="G23" s="7">
        <v>452342.01</v>
      </c>
      <c r="H23" s="7">
        <v>91442.01</v>
      </c>
      <c r="I23" s="7">
        <v>91442.01</v>
      </c>
      <c r="J23" s="7">
        <v>91442.01</v>
      </c>
      <c r="K23" s="7">
        <f t="shared" si="1"/>
        <v>980077.99</v>
      </c>
    </row>
    <row r="24" spans="2:11" s="1" customFormat="1" x14ac:dyDescent="0.2">
      <c r="B24" s="10"/>
      <c r="C24" s="6" t="s">
        <v>26</v>
      </c>
      <c r="D24" s="7">
        <v>1401009084</v>
      </c>
      <c r="E24" s="7">
        <v>-1364787084</v>
      </c>
      <c r="F24" s="7">
        <f t="shared" si="4"/>
        <v>36222000</v>
      </c>
      <c r="G24" s="9">
        <v>0</v>
      </c>
      <c r="H24" s="9">
        <v>0</v>
      </c>
      <c r="I24" s="9">
        <v>0</v>
      </c>
      <c r="J24" s="9">
        <v>0</v>
      </c>
      <c r="K24" s="7">
        <f t="shared" si="1"/>
        <v>36222000</v>
      </c>
    </row>
    <row r="25" spans="2:11" s="1" customFormat="1" x14ac:dyDescent="0.2">
      <c r="B25" s="10"/>
      <c r="C25" s="6" t="s">
        <v>27</v>
      </c>
      <c r="D25" s="7">
        <v>21081462</v>
      </c>
      <c r="E25" s="7">
        <v>-17913462</v>
      </c>
      <c r="F25" s="7">
        <f t="shared" si="4"/>
        <v>3168000</v>
      </c>
      <c r="G25" s="7">
        <v>1329488.07</v>
      </c>
      <c r="H25" s="7">
        <v>1329488.07</v>
      </c>
      <c r="I25" s="7">
        <v>1329488.07</v>
      </c>
      <c r="J25" s="7">
        <v>1329488.07</v>
      </c>
      <c r="K25" s="7">
        <f t="shared" si="1"/>
        <v>1838511.93</v>
      </c>
    </row>
    <row r="26" spans="2:11" s="1" customFormat="1" x14ac:dyDescent="0.2">
      <c r="B26" s="10"/>
      <c r="C26" s="6" t="s">
        <v>28</v>
      </c>
      <c r="D26" s="7">
        <v>5731396</v>
      </c>
      <c r="E26" s="7">
        <v>-4553360</v>
      </c>
      <c r="F26" s="7">
        <f t="shared" si="4"/>
        <v>1178036</v>
      </c>
      <c r="G26" s="8">
        <v>752360</v>
      </c>
      <c r="H26" s="9">
        <v>0</v>
      </c>
      <c r="I26" s="9">
        <v>0</v>
      </c>
      <c r="J26" s="9">
        <v>0</v>
      </c>
      <c r="K26" s="7">
        <f t="shared" si="1"/>
        <v>1178036</v>
      </c>
    </row>
    <row r="27" spans="2:11" s="1" customFormat="1" x14ac:dyDescent="0.2">
      <c r="B27" s="10"/>
      <c r="C27" s="6" t="s">
        <v>29</v>
      </c>
      <c r="D27" s="7">
        <v>14916173</v>
      </c>
      <c r="E27" s="7">
        <v>-14458723</v>
      </c>
      <c r="F27" s="7">
        <f t="shared" si="4"/>
        <v>457450</v>
      </c>
      <c r="G27" s="7">
        <v>127267.57</v>
      </c>
      <c r="H27" s="7">
        <v>127267.57</v>
      </c>
      <c r="I27" s="7">
        <v>127267.57</v>
      </c>
      <c r="J27" s="7">
        <v>127267.57</v>
      </c>
      <c r="K27" s="7">
        <f t="shared" si="1"/>
        <v>330182.43</v>
      </c>
    </row>
    <row r="28" spans="2:11" s="1" customFormat="1" x14ac:dyDescent="0.2">
      <c r="B28" s="25" t="s">
        <v>30</v>
      </c>
      <c r="C28" s="26"/>
      <c r="D28" s="4">
        <f t="shared" ref="D28:J28" si="5">SUM(D29:D37)</f>
        <v>1091832866.6000001</v>
      </c>
      <c r="E28" s="4">
        <f t="shared" si="5"/>
        <v>-936652238.24000001</v>
      </c>
      <c r="F28" s="4">
        <f t="shared" si="5"/>
        <v>155180628.36000001</v>
      </c>
      <c r="G28" s="4">
        <f t="shared" si="5"/>
        <v>62222956.969999999</v>
      </c>
      <c r="H28" s="4">
        <f>SUM(H29:H37)</f>
        <v>56860074.790000007</v>
      </c>
      <c r="I28" s="4">
        <f t="shared" si="5"/>
        <v>56860074.790000007</v>
      </c>
      <c r="J28" s="4">
        <f t="shared" si="5"/>
        <v>56827592.820000015</v>
      </c>
      <c r="K28" s="4">
        <f t="shared" si="1"/>
        <v>98320553.570000008</v>
      </c>
    </row>
    <row r="29" spans="2:11" s="1" customFormat="1" x14ac:dyDescent="0.2">
      <c r="B29" s="10"/>
      <c r="C29" s="11" t="s">
        <v>31</v>
      </c>
      <c r="D29" s="7">
        <v>80697328</v>
      </c>
      <c r="E29" s="7">
        <v>-77095618</v>
      </c>
      <c r="F29" s="7">
        <f>D29+E29</f>
        <v>3601710</v>
      </c>
      <c r="G29" s="7">
        <v>2231819.9300000002</v>
      </c>
      <c r="H29" s="7">
        <v>2094213.86</v>
      </c>
      <c r="I29" s="7">
        <v>2094213.86</v>
      </c>
      <c r="J29" s="7">
        <v>2094213.86</v>
      </c>
      <c r="K29" s="7">
        <f>+F29-H29</f>
        <v>1507496.14</v>
      </c>
    </row>
    <row r="30" spans="2:11" s="1" customFormat="1" x14ac:dyDescent="0.2">
      <c r="B30" s="10"/>
      <c r="C30" s="11" t="s">
        <v>32</v>
      </c>
      <c r="D30" s="7">
        <v>5246832</v>
      </c>
      <c r="E30" s="7">
        <v>83877.22</v>
      </c>
      <c r="F30" s="7">
        <f t="shared" ref="F30:F37" si="6">D30+E30</f>
        <v>5330709.22</v>
      </c>
      <c r="G30" s="7">
        <v>3551607.68</v>
      </c>
      <c r="H30" s="7">
        <v>3455695.18</v>
      </c>
      <c r="I30" s="7">
        <v>3455695.18</v>
      </c>
      <c r="J30" s="7">
        <v>3437555.31</v>
      </c>
      <c r="K30" s="7">
        <f t="shared" ref="K30:K37" si="7">+F30-H30</f>
        <v>1875014.0399999996</v>
      </c>
    </row>
    <row r="31" spans="2:11" s="1" customFormat="1" x14ac:dyDescent="0.2">
      <c r="B31" s="10"/>
      <c r="C31" s="11" t="s">
        <v>33</v>
      </c>
      <c r="D31" s="7">
        <v>490397767.69999999</v>
      </c>
      <c r="E31" s="7">
        <v>-377630446.25</v>
      </c>
      <c r="F31" s="7">
        <f t="shared" si="6"/>
        <v>112767321.44999999</v>
      </c>
      <c r="G31" s="7">
        <v>39634752.920000002</v>
      </c>
      <c r="H31" s="7">
        <v>37236339.700000003</v>
      </c>
      <c r="I31" s="7">
        <v>37236339.700000003</v>
      </c>
      <c r="J31" s="7">
        <v>37236339.700000003</v>
      </c>
      <c r="K31" s="7">
        <f t="shared" si="7"/>
        <v>75530981.749999985</v>
      </c>
    </row>
    <row r="32" spans="2:11" s="1" customFormat="1" x14ac:dyDescent="0.2">
      <c r="B32" s="10"/>
      <c r="C32" s="11" t="s">
        <v>34</v>
      </c>
      <c r="D32" s="7">
        <v>182717130</v>
      </c>
      <c r="E32" s="7">
        <v>-182278248</v>
      </c>
      <c r="F32" s="7">
        <f t="shared" si="6"/>
        <v>438882</v>
      </c>
      <c r="G32" s="7">
        <v>46256.57</v>
      </c>
      <c r="H32" s="7">
        <v>41609.99</v>
      </c>
      <c r="I32" s="7">
        <v>41609.99</v>
      </c>
      <c r="J32" s="7">
        <v>41609.99</v>
      </c>
      <c r="K32" s="7">
        <f t="shared" si="7"/>
        <v>397272.01</v>
      </c>
    </row>
    <row r="33" spans="1:12" x14ac:dyDescent="0.2">
      <c r="B33" s="10"/>
      <c r="C33" s="11" t="s">
        <v>35</v>
      </c>
      <c r="D33" s="7">
        <v>315519107</v>
      </c>
      <c r="E33" s="7">
        <v>-298254076.45999998</v>
      </c>
      <c r="F33" s="7">
        <f t="shared" si="6"/>
        <v>17265030.540000021</v>
      </c>
      <c r="G33" s="7">
        <v>9979562.3399999999</v>
      </c>
      <c r="H33" s="7">
        <v>7862449.0199999996</v>
      </c>
      <c r="I33" s="7">
        <v>7862449.0199999996</v>
      </c>
      <c r="J33" s="7">
        <v>7848106.9199999999</v>
      </c>
      <c r="K33" s="7">
        <f t="shared" si="7"/>
        <v>9402581.5200000219</v>
      </c>
    </row>
    <row r="34" spans="1:12" x14ac:dyDescent="0.2">
      <c r="B34" s="10"/>
      <c r="C34" s="11" t="s">
        <v>36</v>
      </c>
      <c r="D34" s="7">
        <v>8524689</v>
      </c>
      <c r="E34" s="7">
        <v>1175745</v>
      </c>
      <c r="F34" s="7">
        <f t="shared" si="6"/>
        <v>9700434</v>
      </c>
      <c r="G34" s="7">
        <v>4587834.18</v>
      </c>
      <c r="H34" s="7">
        <v>4038010.03</v>
      </c>
      <c r="I34" s="7">
        <v>4038010.03</v>
      </c>
      <c r="J34" s="7">
        <v>4038010.03</v>
      </c>
      <c r="K34" s="7">
        <f t="shared" si="7"/>
        <v>5662423.9700000007</v>
      </c>
    </row>
    <row r="35" spans="1:12" x14ac:dyDescent="0.2">
      <c r="B35" s="10"/>
      <c r="C35" s="11" t="s">
        <v>37</v>
      </c>
      <c r="D35" s="7">
        <v>4760681</v>
      </c>
      <c r="E35" s="7">
        <v>-3576903</v>
      </c>
      <c r="F35" s="7">
        <f t="shared" si="6"/>
        <v>1183778</v>
      </c>
      <c r="G35" s="7">
        <v>314350.75</v>
      </c>
      <c r="H35" s="7">
        <v>255202.84</v>
      </c>
      <c r="I35" s="7">
        <v>255202.84</v>
      </c>
      <c r="J35" s="7">
        <v>255202.84</v>
      </c>
      <c r="K35" s="7">
        <f t="shared" si="7"/>
        <v>928575.16</v>
      </c>
    </row>
    <row r="36" spans="1:12" x14ac:dyDescent="0.2">
      <c r="B36" s="10"/>
      <c r="C36" s="11" t="s">
        <v>38</v>
      </c>
      <c r="D36" s="7">
        <v>599806.9</v>
      </c>
      <c r="E36" s="8">
        <v>200193.1</v>
      </c>
      <c r="F36" s="7">
        <f t="shared" si="6"/>
        <v>800000</v>
      </c>
      <c r="G36" s="7">
        <v>1296</v>
      </c>
      <c r="H36" s="8">
        <v>1296</v>
      </c>
      <c r="I36" s="8">
        <v>1296</v>
      </c>
      <c r="J36" s="8">
        <v>1296</v>
      </c>
      <c r="K36" s="7">
        <f t="shared" si="7"/>
        <v>798704</v>
      </c>
    </row>
    <row r="37" spans="1:12" x14ac:dyDescent="0.2">
      <c r="B37" s="10"/>
      <c r="C37" s="11" t="s">
        <v>39</v>
      </c>
      <c r="D37" s="7">
        <v>3369525</v>
      </c>
      <c r="E37" s="7">
        <v>723238.15</v>
      </c>
      <c r="F37" s="7">
        <f t="shared" si="6"/>
        <v>4092763.15</v>
      </c>
      <c r="G37" s="7">
        <v>1875476.6</v>
      </c>
      <c r="H37" s="7">
        <v>1875258.17</v>
      </c>
      <c r="I37" s="7">
        <v>1875258.17</v>
      </c>
      <c r="J37" s="7">
        <v>1875258.17</v>
      </c>
      <c r="K37" s="7">
        <f t="shared" si="7"/>
        <v>2217504.98</v>
      </c>
    </row>
    <row r="38" spans="1:12" s="14" customFormat="1" x14ac:dyDescent="0.2">
      <c r="A38" s="12"/>
      <c r="B38" s="25" t="s">
        <v>40</v>
      </c>
      <c r="C38" s="26"/>
      <c r="D38" s="13">
        <f>SUM(D39:D39)</f>
        <v>0</v>
      </c>
      <c r="E38" s="4">
        <f>SUM(E39:E39)</f>
        <v>4903463668.0799999</v>
      </c>
      <c r="F38" s="4">
        <f>+D38+E38</f>
        <v>4903463668.0799999</v>
      </c>
      <c r="G38" s="4">
        <f>SUM(G39:G39)</f>
        <v>2784948862.4499998</v>
      </c>
      <c r="H38" s="4">
        <f>SUM(H39:H39)</f>
        <v>2519648705.7600002</v>
      </c>
      <c r="I38" s="4">
        <f>SUM(I39:I39)</f>
        <v>2519648705.7600002</v>
      </c>
      <c r="J38" s="4">
        <f>SUM(J39:J39)</f>
        <v>2247400546.6500001</v>
      </c>
      <c r="K38" s="4">
        <f t="shared" si="1"/>
        <v>2383814962.3199997</v>
      </c>
      <c r="L38" s="12"/>
    </row>
    <row r="39" spans="1:12" ht="12.75" customHeight="1" x14ac:dyDescent="0.2">
      <c r="B39" s="10"/>
      <c r="C39" s="15" t="s">
        <v>41</v>
      </c>
      <c r="D39" s="9">
        <v>0</v>
      </c>
      <c r="E39" s="7">
        <v>4903463668.0799999</v>
      </c>
      <c r="F39" s="7">
        <v>2521174788.0300002</v>
      </c>
      <c r="G39" s="7">
        <v>2784948862.4499998</v>
      </c>
      <c r="H39" s="7">
        <v>2519648705.7600002</v>
      </c>
      <c r="I39" s="7">
        <v>2519648705.7600002</v>
      </c>
      <c r="J39" s="7">
        <v>2247400546.6500001</v>
      </c>
      <c r="K39" s="7">
        <f t="shared" si="1"/>
        <v>1526082.2699999809</v>
      </c>
    </row>
    <row r="40" spans="1:12" s="14" customFormat="1" x14ac:dyDescent="0.2">
      <c r="A40" s="12"/>
      <c r="B40" s="25" t="s">
        <v>42</v>
      </c>
      <c r="C40" s="26"/>
      <c r="D40" s="4">
        <f t="shared" ref="D40:J40" si="8">SUM(D41:D45)</f>
        <v>9162932</v>
      </c>
      <c r="E40" s="4">
        <f t="shared" si="8"/>
        <v>5198106.76</v>
      </c>
      <c r="F40" s="4">
        <f t="shared" si="8"/>
        <v>14361038.76</v>
      </c>
      <c r="G40" s="4">
        <f t="shared" si="8"/>
        <v>12906737.26</v>
      </c>
      <c r="H40" s="4">
        <f t="shared" si="8"/>
        <v>265164</v>
      </c>
      <c r="I40" s="4">
        <f t="shared" si="8"/>
        <v>265164</v>
      </c>
      <c r="J40" s="4">
        <f t="shared" si="8"/>
        <v>265164</v>
      </c>
      <c r="K40" s="4">
        <f t="shared" si="1"/>
        <v>14095874.76</v>
      </c>
      <c r="L40" s="12"/>
    </row>
    <row r="41" spans="1:12" x14ac:dyDescent="0.2">
      <c r="B41" s="10"/>
      <c r="C41" s="11" t="s">
        <v>43</v>
      </c>
      <c r="D41" s="7">
        <v>6350980</v>
      </c>
      <c r="E41" s="7">
        <v>3818658.76</v>
      </c>
      <c r="F41" s="7">
        <v>10169638.76</v>
      </c>
      <c r="G41" s="8">
        <v>8803129.2599999998</v>
      </c>
      <c r="H41" s="8">
        <v>265164</v>
      </c>
      <c r="I41" s="8">
        <v>265164</v>
      </c>
      <c r="J41" s="8">
        <v>265164</v>
      </c>
      <c r="K41" s="7">
        <f t="shared" si="1"/>
        <v>9904474.7599999998</v>
      </c>
    </row>
    <row r="42" spans="1:12" x14ac:dyDescent="0.2">
      <c r="B42" s="10"/>
      <c r="C42" s="11" t="s">
        <v>44</v>
      </c>
      <c r="D42" s="7">
        <v>275300</v>
      </c>
      <c r="E42" s="7">
        <v>24600</v>
      </c>
      <c r="F42" s="7">
        <v>299900</v>
      </c>
      <c r="G42" s="8">
        <v>221900</v>
      </c>
      <c r="H42" s="9">
        <v>0</v>
      </c>
      <c r="I42" s="9">
        <v>0</v>
      </c>
      <c r="J42" s="9">
        <v>0</v>
      </c>
      <c r="K42" s="7">
        <f t="shared" si="1"/>
        <v>299900</v>
      </c>
    </row>
    <row r="43" spans="1:12" x14ac:dyDescent="0.2">
      <c r="B43" s="10"/>
      <c r="C43" s="11" t="s">
        <v>45</v>
      </c>
      <c r="D43" s="7">
        <v>1639400</v>
      </c>
      <c r="E43" s="8">
        <v>1652100</v>
      </c>
      <c r="F43" s="7">
        <v>3291500</v>
      </c>
      <c r="G43" s="8">
        <v>3291500</v>
      </c>
      <c r="H43" s="9">
        <v>0</v>
      </c>
      <c r="I43" s="9">
        <v>0</v>
      </c>
      <c r="J43" s="9">
        <v>0</v>
      </c>
      <c r="K43" s="7">
        <f t="shared" si="1"/>
        <v>3291500</v>
      </c>
    </row>
    <row r="44" spans="1:12" x14ac:dyDescent="0.2">
      <c r="B44" s="10"/>
      <c r="C44" s="11" t="s">
        <v>46</v>
      </c>
      <c r="D44" s="7">
        <v>109500</v>
      </c>
      <c r="E44" s="8">
        <v>490500</v>
      </c>
      <c r="F44" s="7">
        <v>600000</v>
      </c>
      <c r="G44" s="8">
        <v>590208</v>
      </c>
      <c r="H44" s="9">
        <v>0</v>
      </c>
      <c r="I44" s="9">
        <v>0</v>
      </c>
      <c r="J44" s="9">
        <v>0</v>
      </c>
      <c r="K44" s="7">
        <f t="shared" si="1"/>
        <v>600000</v>
      </c>
    </row>
    <row r="45" spans="1:12" x14ac:dyDescent="0.2">
      <c r="B45" s="10"/>
      <c r="C45" s="11" t="s">
        <v>47</v>
      </c>
      <c r="D45" s="7">
        <v>787752</v>
      </c>
      <c r="E45" s="8">
        <v>-787752</v>
      </c>
      <c r="F45" s="7">
        <v>0</v>
      </c>
      <c r="G45" s="9">
        <v>0</v>
      </c>
      <c r="H45" s="9">
        <v>0</v>
      </c>
      <c r="I45" s="9">
        <v>0</v>
      </c>
      <c r="J45" s="9">
        <v>0</v>
      </c>
      <c r="K45" s="7">
        <f t="shared" si="1"/>
        <v>0</v>
      </c>
    </row>
    <row r="46" spans="1:12" s="14" customFormat="1" ht="15" customHeight="1" x14ac:dyDescent="0.2">
      <c r="A46" s="12"/>
      <c r="B46" s="27" t="s">
        <v>48</v>
      </c>
      <c r="C46" s="28"/>
      <c r="D46" s="16">
        <f t="shared" ref="D46:J46" si="9">+D13+D20+D28+D38+D40</f>
        <v>4609660281.6000004</v>
      </c>
      <c r="E46" s="16">
        <f>+E13+E20+E28+E38+E40</f>
        <v>697067925.10000014</v>
      </c>
      <c r="F46" s="16">
        <f t="shared" si="9"/>
        <v>5306728206.6999998</v>
      </c>
      <c r="G46" s="16">
        <f>+G13+G20+G28+G38+G40</f>
        <v>2975198514.23</v>
      </c>
      <c r="H46" s="16">
        <f t="shared" si="9"/>
        <v>2690436773.0400004</v>
      </c>
      <c r="I46" s="16">
        <f t="shared" si="9"/>
        <v>2690436773.0400004</v>
      </c>
      <c r="J46" s="16">
        <f t="shared" si="9"/>
        <v>2418156131.96</v>
      </c>
      <c r="K46" s="16">
        <f>+K13+K20+K28+K38+K40</f>
        <v>2616291433.6599998</v>
      </c>
      <c r="L46" s="12"/>
    </row>
    <row r="48" spans="1:12" x14ac:dyDescent="0.2">
      <c r="B48" s="17" t="s">
        <v>49</v>
      </c>
      <c r="F48" s="18"/>
      <c r="G48" s="18"/>
      <c r="H48" s="18"/>
      <c r="I48" s="18"/>
      <c r="J48" s="18"/>
      <c r="K48" s="18"/>
    </row>
    <row r="49" spans="1:12" x14ac:dyDescent="0.2">
      <c r="L49" s="1"/>
    </row>
    <row r="50" spans="1:12" x14ac:dyDescent="0.2">
      <c r="A50" s="19"/>
      <c r="B50" s="20"/>
      <c r="C50" s="20"/>
      <c r="D50" s="21" t="e">
        <f>IF(D47=[1]CAdmon!#REF!," ","ERROR")</f>
        <v>#REF!</v>
      </c>
      <c r="E50" s="21" t="e">
        <f>IF(E47=[1]CAdmon!#REF!," ","ERROR")</f>
        <v>#REF!</v>
      </c>
      <c r="F50" s="21" t="e">
        <f>IF(F47=[1]CAdmon!#REF!," ","ERROR")</f>
        <v>#REF!</v>
      </c>
      <c r="G50" s="21"/>
      <c r="H50" s="21" t="e">
        <f>IF(H47=[1]CAdmon!#REF!," ","ERROR")</f>
        <v>#REF!</v>
      </c>
      <c r="I50" s="21"/>
      <c r="J50" s="21" t="e">
        <f>IF(J47=[1]CAdmon!#REF!," ","ERROR")</f>
        <v>#REF!</v>
      </c>
      <c r="K50" s="21" t="e">
        <f>IF(K47=[1]CAdmon!#REF!," ","ERROR")</f>
        <v>#REF!</v>
      </c>
      <c r="L50" s="1"/>
    </row>
    <row r="56" spans="1:12" x14ac:dyDescent="0.2">
      <c r="L56" s="1"/>
    </row>
  </sheetData>
  <mergeCells count="12">
    <mergeCell ref="B13:C13"/>
    <mergeCell ref="B20:C20"/>
    <mergeCell ref="B28:C28"/>
    <mergeCell ref="B38:C38"/>
    <mergeCell ref="B40:C40"/>
    <mergeCell ref="B46:C46"/>
    <mergeCell ref="B6:K6"/>
    <mergeCell ref="B7:K7"/>
    <mergeCell ref="B8:K8"/>
    <mergeCell ref="B10:C12"/>
    <mergeCell ref="D10:J10"/>
    <mergeCell ref="K10:K11"/>
  </mergeCells>
  <pageMargins left="0.7" right="0.7" top="0.75" bottom="0.75" header="0.3" footer="0.3"/>
  <pageSetup scale="6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2017-06-27T20:57:21Z</cp:lastPrinted>
  <dcterms:created xsi:type="dcterms:W3CDTF">2017-06-27T20:47:21Z</dcterms:created>
  <dcterms:modified xsi:type="dcterms:W3CDTF">2020-08-01T02:42:55Z</dcterms:modified>
</cp:coreProperties>
</file>