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2InformacionPresupuestaria\xlsx\"/>
    </mc:Choice>
  </mc:AlternateContent>
  <xr:revisionPtr revIDLastSave="0" documentId="8_{B806AA27-E84D-44AA-A5C3-163BB8F5657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" l="1"/>
  <c r="J48" i="1"/>
  <c r="H48" i="1"/>
  <c r="F48" i="1"/>
  <c r="E48" i="1"/>
  <c r="D48" i="1"/>
  <c r="K43" i="1"/>
  <c r="F43" i="1"/>
  <c r="F42" i="1"/>
  <c r="K42" i="1" s="1"/>
  <c r="K41" i="1"/>
  <c r="F41" i="1"/>
  <c r="K40" i="1"/>
  <c r="F40" i="1"/>
  <c r="K39" i="1"/>
  <c r="J39" i="1"/>
  <c r="I39" i="1"/>
  <c r="H39" i="1"/>
  <c r="G39" i="1"/>
  <c r="F39" i="1"/>
  <c r="E39" i="1"/>
  <c r="D39" i="1"/>
  <c r="K38" i="1"/>
  <c r="F38" i="1"/>
  <c r="J37" i="1"/>
  <c r="I37" i="1"/>
  <c r="H37" i="1"/>
  <c r="H44" i="1" s="1"/>
  <c r="G37" i="1"/>
  <c r="E37" i="1"/>
  <c r="F37" i="1" s="1"/>
  <c r="K37" i="1" s="1"/>
  <c r="D37" i="1"/>
  <c r="F36" i="1"/>
  <c r="K36" i="1" s="1"/>
  <c r="K35" i="1"/>
  <c r="F35" i="1"/>
  <c r="K34" i="1"/>
  <c r="F34" i="1"/>
  <c r="K33" i="1"/>
  <c r="F33" i="1"/>
  <c r="F32" i="1"/>
  <c r="K32" i="1" s="1"/>
  <c r="K31" i="1"/>
  <c r="F31" i="1"/>
  <c r="K30" i="1"/>
  <c r="F30" i="1"/>
  <c r="K29" i="1"/>
  <c r="F29" i="1"/>
  <c r="F28" i="1"/>
  <c r="K28" i="1" s="1"/>
  <c r="J27" i="1"/>
  <c r="I27" i="1"/>
  <c r="H27" i="1"/>
  <c r="G27" i="1"/>
  <c r="E27" i="1"/>
  <c r="D27" i="1"/>
  <c r="K26" i="1"/>
  <c r="F26" i="1"/>
  <c r="K25" i="1"/>
  <c r="F25" i="1"/>
  <c r="K24" i="1"/>
  <c r="F24" i="1"/>
  <c r="F23" i="1"/>
  <c r="K23" i="1" s="1"/>
  <c r="K22" i="1"/>
  <c r="F22" i="1"/>
  <c r="F19" i="1" s="1"/>
  <c r="K19" i="1" s="1"/>
  <c r="K21" i="1"/>
  <c r="F21" i="1"/>
  <c r="K20" i="1"/>
  <c r="F20" i="1"/>
  <c r="J19" i="1"/>
  <c r="I19" i="1"/>
  <c r="H19" i="1"/>
  <c r="G19" i="1"/>
  <c r="E19" i="1"/>
  <c r="D19" i="1"/>
  <c r="F18" i="1"/>
  <c r="K18" i="1" s="1"/>
  <c r="K17" i="1"/>
  <c r="F17" i="1"/>
  <c r="K16" i="1"/>
  <c r="F16" i="1"/>
  <c r="K15" i="1"/>
  <c r="F15" i="1"/>
  <c r="F14" i="1"/>
  <c r="K14" i="1" s="1"/>
  <c r="J13" i="1"/>
  <c r="J44" i="1" s="1"/>
  <c r="I13" i="1"/>
  <c r="I44" i="1" s="1"/>
  <c r="H13" i="1"/>
  <c r="G13" i="1"/>
  <c r="G44" i="1" s="1"/>
  <c r="F13" i="1"/>
  <c r="E13" i="1"/>
  <c r="E44" i="1" s="1"/>
  <c r="D13" i="1"/>
  <c r="D44" i="1"/>
  <c r="F44" i="1" l="1"/>
  <c r="F27" i="1"/>
  <c r="K27" i="1" s="1"/>
  <c r="K13" i="1"/>
  <c r="K44" i="1" s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<sst xmlns="http://schemas.openxmlformats.org/spreadsheetml/2006/main" count="48" uniqueCount="48">
  <si>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</si>
  <si>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POR OBJETO DEL GASTO (CAPÍTULO Y CONCEPTO)</t>
  </si>
  <si>
    <t>Del 1 de Enero Al 30 de Junio de 2017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</si>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</sst>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Fill="1" applyBorder="1"/>
    <xf numFmtId="0" fontId="1" fillId="2" borderId="0" xfId="0" applyFont="1" applyFill="1" applyBorder="1" applyAlignment="1">
      <alignment horizontal="centerContinuous" vertical="center"/>
    </xf>
    <xf numFmtId="0" fontId="5" fillId="3" borderId="0" xfId="0" applyFont="1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right" vertical="center" wrapText="1"/>
    </xf>
    <xf numFmtId="2" fontId="6" fillId="3" borderId="3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/>
    <xf numFmtId="43" fontId="5" fillId="3" borderId="2" xfId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horizontal="right" vertical="center" wrapText="1"/>
    </xf>
    <xf numFmtId="0" fontId="5" fillId="3" borderId="2" xfId="1" applyNumberFormat="1" applyFont="1" applyFill="1" applyBorder="1" applyAlignment="1">
      <alignment horizontal="right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0" fontId="6" fillId="3" borderId="0" xfId="0" applyFont="1" applyFill="1" applyBorder="1"/>
    <xf numFmtId="0" fontId="6" fillId="0" borderId="0" xfId="0" applyFont="1" applyFill="1" applyBorder="1"/>
    <xf numFmtId="2" fontId="5" fillId="3" borderId="0" xfId="0" applyNumberFormat="1" applyFont="1" applyFill="1" applyBorder="1" applyAlignment="1">
      <alignment vertical="center" wrapText="1"/>
    </xf>
    <xf numFmtId="0" fontId="6" fillId="3" borderId="2" xfId="1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3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horizontal="left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2</xdr:col>
      <xdr:colOff>1647825</xdr:colOff>
      <xdr:row>5</xdr:row>
      <xdr:rowOff>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87E30B3-9834-49F8-91B6-E2BCEE247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1943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952500</xdr:colOff>
      <xdr:row>0</xdr:row>
      <xdr:rowOff>38100</xdr:rowOff>
    </xdr:from>
    <xdr:to>
      <xdr:col>5</xdr:col>
      <xdr:colOff>552450</xdr:colOff>
      <xdr:row>5</xdr:row>
      <xdr:rowOff>0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F7E17083-D09D-4BCC-926D-26C73BE29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8100"/>
          <a:ext cx="704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838200</xdr:colOff>
      <xdr:row>1</xdr:row>
      <xdr:rowOff>38100</xdr:rowOff>
    </xdr:from>
    <xdr:to>
      <xdr:col>11</xdr:col>
      <xdr:colOff>0</xdr:colOff>
      <xdr:row>4</xdr:row>
      <xdr:rowOff>142875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FD833C5B-6647-418D-A1FD-F7EADEFA6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20002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47</xdr:row>
      <xdr:rowOff>152400</xdr:rowOff>
    </xdr:from>
    <xdr:to>
      <xdr:col>10</xdr:col>
      <xdr:colOff>752475</xdr:colOff>
      <xdr:row>54</xdr:row>
      <xdr:rowOff>142875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FD83DD67-06CA-4B9D-A57A-ECA88E1EA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495300" y="7915275"/>
          <a:ext cx="122967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wnloads/Estados%20Fros%20y%20Pptales%20MAY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  <sheetName val="Hoja2"/>
      <sheetName val="Muebles"/>
      <sheetName val="In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workbookViewId="0">
      <selection sqref="A1:IV65536"/>
    </sheetView>
  </sheetViews>
  <sheetFormatPr baseColWidth="10" defaultRowHeight="12.75" x14ac:dyDescent="0.2"/>
  <cols>
    <col min="1" max="1" width="2.42578125" style="3" customWidth="1"/>
    <col min="2" max="2" width="4.5703125" style="1" customWidth="1"/>
    <col min="3" max="3" width="57.28515625" style="1" customWidth="1"/>
    <col min="4" max="4" width="17.42578125" style="1" customWidth="1"/>
    <col min="5" max="6" width="16.5703125" style="1" bestFit="1" customWidth="1"/>
    <col min="7" max="7" width="16.42578125" style="1" bestFit="1" customWidth="1"/>
    <col min="8" max="8" width="16.42578125" style="1" customWidth="1"/>
    <col min="9" max="10" width="16.42578125" style="1" bestFit="1" customWidth="1"/>
    <col min="11" max="11" width="16.5703125" style="1" bestFit="1" customWidth="1"/>
    <col min="12" max="12" width="3.7109375" style="3" customWidth="1"/>
    <col min="13" max="16384" width="11.42578125" style="1"/>
  </cols>
  <sheetData>
    <row r="1" spans="1:12" x14ac:dyDescent="0.2">
      <c r="A1" s="1"/>
      <c r="L1" s="1"/>
    </row>
    <row r="2" spans="1:12" x14ac:dyDescent="0.2">
      <c r="A2" s="1"/>
      <c r="L2" s="1"/>
    </row>
    <row r="3" spans="1:12" x14ac:dyDescent="0.2">
      <c r="A3" s="1"/>
      <c r="L3" s="1"/>
    </row>
    <row r="4" spans="1:12" x14ac:dyDescent="0.2">
      <c r="A4" s="1"/>
      <c r="L4" s="1"/>
    </row>
    <row r="5" spans="1:12" x14ac:dyDescent="0.2">
      <c r="A5" s="1"/>
      <c r="L5" s="1"/>
    </row>
    <row r="6" spans="1:12" ht="14.25" customHeight="1" x14ac:dyDescent="0.2">
      <c r="A6" s="1"/>
      <c r="B6" s="27" t="s">
        <v>0</v>
      </c>
      <c r="C6" s="27"/>
      <c r="D6" s="27"/>
      <c r="E6" s="27"/>
      <c r="F6" s="27"/>
      <c r="G6" s="27"/>
      <c r="H6" s="27"/>
      <c r="I6" s="27"/>
      <c r="J6" s="27"/>
      <c r="K6" s="27"/>
      <c r="L6" s="1"/>
    </row>
    <row r="7" spans="1:12" ht="14.25" customHeight="1" x14ac:dyDescent="0.2">
      <c r="A7" s="1"/>
      <c r="B7" s="27" t="s">
        <v>1</v>
      </c>
      <c r="C7" s="27"/>
      <c r="D7" s="27"/>
      <c r="E7" s="27"/>
      <c r="F7" s="27"/>
      <c r="G7" s="27"/>
      <c r="H7" s="27"/>
      <c r="I7" s="27"/>
      <c r="J7" s="27"/>
      <c r="K7" s="27"/>
      <c r="L7" s="1"/>
    </row>
    <row r="8" spans="1:12" ht="14.25" customHeight="1" x14ac:dyDescent="0.2">
      <c r="A8" s="1"/>
      <c r="B8" s="2" t="s">
        <v>2</v>
      </c>
      <c r="C8" s="2"/>
      <c r="D8" s="2"/>
      <c r="E8" s="2"/>
      <c r="F8" s="2"/>
      <c r="G8" s="2"/>
      <c r="H8" s="2"/>
      <c r="I8" s="2"/>
      <c r="J8" s="2"/>
      <c r="K8" s="2"/>
      <c r="L8" s="1"/>
    </row>
    <row r="9" spans="1:12" s="3" customFormat="1" ht="6.75" customHeight="1" x14ac:dyDescent="0.2"/>
    <row r="10" spans="1:12" x14ac:dyDescent="0.2">
      <c r="A10" s="1"/>
      <c r="B10" s="28" t="s">
        <v>3</v>
      </c>
      <c r="C10" s="28"/>
      <c r="D10" s="29" t="s">
        <v>4</v>
      </c>
      <c r="E10" s="29"/>
      <c r="F10" s="29"/>
      <c r="G10" s="29"/>
      <c r="H10" s="29"/>
      <c r="I10" s="29"/>
      <c r="J10" s="29"/>
      <c r="K10" s="29" t="s">
        <v>5</v>
      </c>
      <c r="L10" s="1"/>
    </row>
    <row r="11" spans="1:12" ht="25.5" x14ac:dyDescent="0.2">
      <c r="A11" s="1"/>
      <c r="B11" s="28"/>
      <c r="C11" s="28"/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12</v>
      </c>
      <c r="K11" s="29"/>
      <c r="L11" s="1"/>
    </row>
    <row r="12" spans="1:12" ht="11.25" customHeight="1" x14ac:dyDescent="0.2">
      <c r="A12" s="1"/>
      <c r="B12" s="28"/>
      <c r="C12" s="28"/>
      <c r="D12" s="4">
        <v>1</v>
      </c>
      <c r="E12" s="4">
        <v>2</v>
      </c>
      <c r="F12" s="4" t="s">
        <v>13</v>
      </c>
      <c r="G12" s="4">
        <v>4</v>
      </c>
      <c r="H12" s="4">
        <v>5</v>
      </c>
      <c r="I12" s="4">
        <v>6</v>
      </c>
      <c r="J12" s="4">
        <v>7</v>
      </c>
      <c r="K12" s="4" t="s">
        <v>14</v>
      </c>
      <c r="L12" s="1"/>
    </row>
    <row r="13" spans="1:12" x14ac:dyDescent="0.2">
      <c r="A13" s="1"/>
      <c r="B13" s="23" t="s">
        <v>15</v>
      </c>
      <c r="C13" s="24"/>
      <c r="D13" s="5">
        <f t="shared" ref="D13:I13" si="0">SUM(D14:D18)</f>
        <v>172495352</v>
      </c>
      <c r="E13" s="5">
        <f t="shared" si="0"/>
        <v>17397436.800000001</v>
      </c>
      <c r="F13" s="5">
        <f t="shared" si="0"/>
        <v>189892788.80000001</v>
      </c>
      <c r="G13" s="5">
        <f t="shared" si="0"/>
        <v>77525620.450000003</v>
      </c>
      <c r="H13" s="5">
        <f t="shared" si="0"/>
        <v>76827833.069999993</v>
      </c>
      <c r="I13" s="5">
        <f t="shared" si="0"/>
        <v>76827833.069999993</v>
      </c>
      <c r="J13" s="5">
        <f>SUM(J14:J18)</f>
        <v>76827833.069999993</v>
      </c>
      <c r="K13" s="5">
        <f t="shared" ref="K13:K43" si="1">+F13-H13</f>
        <v>113064955.73000002</v>
      </c>
      <c r="L13" s="1"/>
    </row>
    <row r="14" spans="1:12" x14ac:dyDescent="0.2">
      <c r="A14" s="1"/>
      <c r="B14" s="6"/>
      <c r="C14" s="7" t="s">
        <v>16</v>
      </c>
      <c r="D14" s="8">
        <v>49349100</v>
      </c>
      <c r="E14" s="9">
        <v>2837716.33</v>
      </c>
      <c r="F14" s="8">
        <f>D14+E14</f>
        <v>52186816.329999998</v>
      </c>
      <c r="G14" s="8">
        <v>23821665.34</v>
      </c>
      <c r="H14" s="8">
        <v>23813768.109999999</v>
      </c>
      <c r="I14" s="8">
        <v>23813768.109999999</v>
      </c>
      <c r="J14" s="8">
        <v>23813768.109999999</v>
      </c>
      <c r="K14" s="8">
        <f t="shared" si="1"/>
        <v>28373048.219999999</v>
      </c>
      <c r="L14" s="1"/>
    </row>
    <row r="15" spans="1:12" x14ac:dyDescent="0.2">
      <c r="A15" s="1"/>
      <c r="B15" s="6"/>
      <c r="C15" s="7" t="s">
        <v>17</v>
      </c>
      <c r="D15" s="8">
        <v>56068851</v>
      </c>
      <c r="E15" s="9">
        <v>4831160.13</v>
      </c>
      <c r="F15" s="8">
        <f>D15+E15</f>
        <v>60900011.130000003</v>
      </c>
      <c r="G15" s="8">
        <v>19118728.329999998</v>
      </c>
      <c r="H15" s="8">
        <v>18876888.98</v>
      </c>
      <c r="I15" s="8">
        <v>18876888.98</v>
      </c>
      <c r="J15" s="8">
        <v>18876888.98</v>
      </c>
      <c r="K15" s="8">
        <f t="shared" si="1"/>
        <v>42023122.150000006</v>
      </c>
      <c r="L15" s="1"/>
    </row>
    <row r="16" spans="1:12" x14ac:dyDescent="0.2">
      <c r="A16" s="1"/>
      <c r="B16" s="6"/>
      <c r="C16" s="7" t="s">
        <v>18</v>
      </c>
      <c r="D16" s="8">
        <v>15781320</v>
      </c>
      <c r="E16" s="9">
        <v>2215004.15</v>
      </c>
      <c r="F16" s="8">
        <f>D16+E16</f>
        <v>17996324.149999999</v>
      </c>
      <c r="G16" s="8">
        <v>7686051.9800000004</v>
      </c>
      <c r="H16" s="8">
        <v>7249267.8499999996</v>
      </c>
      <c r="I16" s="8">
        <v>7249267.8499999996</v>
      </c>
      <c r="J16" s="8">
        <v>7249267.8499999996</v>
      </c>
      <c r="K16" s="8">
        <f t="shared" si="1"/>
        <v>10747056.299999999</v>
      </c>
      <c r="L16" s="1"/>
    </row>
    <row r="17" spans="1:12" x14ac:dyDescent="0.2">
      <c r="A17" s="1"/>
      <c r="B17" s="6"/>
      <c r="C17" s="7" t="s">
        <v>19</v>
      </c>
      <c r="D17" s="8">
        <v>50706108</v>
      </c>
      <c r="E17" s="9">
        <v>7513556.1900000004</v>
      </c>
      <c r="F17" s="8">
        <f>D17+E17</f>
        <v>58219664.189999998</v>
      </c>
      <c r="G17" s="8">
        <v>26579395.050000001</v>
      </c>
      <c r="H17" s="8">
        <v>26570941.809999999</v>
      </c>
      <c r="I17" s="8">
        <v>26570941.809999999</v>
      </c>
      <c r="J17" s="8">
        <v>26570941.809999999</v>
      </c>
      <c r="K17" s="8">
        <f t="shared" si="1"/>
        <v>31648722.379999999</v>
      </c>
      <c r="L17" s="1"/>
    </row>
    <row r="18" spans="1:12" x14ac:dyDescent="0.2">
      <c r="A18" s="1"/>
      <c r="B18" s="6"/>
      <c r="C18" s="7" t="s">
        <v>20</v>
      </c>
      <c r="D18" s="8">
        <v>589973</v>
      </c>
      <c r="E18" s="10">
        <v>0</v>
      </c>
      <c r="F18" s="8">
        <f>D18+E18</f>
        <v>589973</v>
      </c>
      <c r="G18" s="9">
        <v>319779.75</v>
      </c>
      <c r="H18" s="9">
        <v>316966.32</v>
      </c>
      <c r="I18" s="9">
        <v>316966.32</v>
      </c>
      <c r="J18" s="9">
        <v>316966.32</v>
      </c>
      <c r="K18" s="8">
        <f t="shared" si="1"/>
        <v>273006.68</v>
      </c>
      <c r="L18" s="1"/>
    </row>
    <row r="19" spans="1:12" x14ac:dyDescent="0.2">
      <c r="A19" s="1"/>
      <c r="B19" s="23" t="s">
        <v>21</v>
      </c>
      <c r="C19" s="24"/>
      <c r="D19" s="5">
        <f t="shared" ref="D19:J19" si="2">SUM(D20:D26)</f>
        <v>8019832.5200000005</v>
      </c>
      <c r="E19" s="5">
        <f t="shared" si="2"/>
        <v>7225260.7999999998</v>
      </c>
      <c r="F19" s="5">
        <f t="shared" si="2"/>
        <v>15245093.32</v>
      </c>
      <c r="G19" s="5">
        <f t="shared" si="2"/>
        <v>2604600.7700000005</v>
      </c>
      <c r="H19" s="5">
        <f t="shared" si="2"/>
        <v>2533283.89</v>
      </c>
      <c r="I19" s="5">
        <f t="shared" si="2"/>
        <v>2533283.89</v>
      </c>
      <c r="J19" s="5">
        <f t="shared" si="2"/>
        <v>2533283.89</v>
      </c>
      <c r="K19" s="5">
        <f t="shared" si="1"/>
        <v>12711809.43</v>
      </c>
      <c r="L19" s="1"/>
    </row>
    <row r="20" spans="1:12" x14ac:dyDescent="0.2">
      <c r="A20" s="1"/>
      <c r="B20" s="11"/>
      <c r="C20" s="7" t="s">
        <v>22</v>
      </c>
      <c r="D20" s="8">
        <v>2348446.9</v>
      </c>
      <c r="E20" s="9">
        <v>4041373.2</v>
      </c>
      <c r="F20" s="8">
        <f>D20+E20</f>
        <v>6389820.0999999996</v>
      </c>
      <c r="G20" s="9">
        <v>721667.23</v>
      </c>
      <c r="H20" s="9">
        <v>721667.23</v>
      </c>
      <c r="I20" s="9">
        <v>721667.23</v>
      </c>
      <c r="J20" s="9">
        <v>721667.23</v>
      </c>
      <c r="K20" s="8">
        <f t="shared" si="1"/>
        <v>5668152.8699999992</v>
      </c>
      <c r="L20" s="1"/>
    </row>
    <row r="21" spans="1:12" x14ac:dyDescent="0.2">
      <c r="A21" s="1"/>
      <c r="B21" s="11"/>
      <c r="C21" s="7" t="s">
        <v>23</v>
      </c>
      <c r="D21" s="8">
        <v>355417.5</v>
      </c>
      <c r="E21" s="9">
        <v>-148846</v>
      </c>
      <c r="F21" s="8">
        <f t="shared" ref="F21:F26" si="3">D21+E21</f>
        <v>206571.5</v>
      </c>
      <c r="G21" s="9">
        <v>72298.67</v>
      </c>
      <c r="H21" s="9">
        <v>65075.99</v>
      </c>
      <c r="I21" s="9">
        <v>65075.99</v>
      </c>
      <c r="J21" s="9">
        <v>65075.99</v>
      </c>
      <c r="K21" s="8">
        <f t="shared" si="1"/>
        <v>141495.51</v>
      </c>
      <c r="L21" s="1"/>
    </row>
    <row r="22" spans="1:12" x14ac:dyDescent="0.2">
      <c r="A22" s="1"/>
      <c r="B22" s="11"/>
      <c r="C22" s="7" t="s">
        <v>24</v>
      </c>
      <c r="D22" s="8">
        <v>1071520</v>
      </c>
      <c r="E22" s="9">
        <v>-717880</v>
      </c>
      <c r="F22" s="8">
        <f t="shared" si="3"/>
        <v>353640</v>
      </c>
      <c r="G22" s="10">
        <v>0</v>
      </c>
      <c r="H22" s="10">
        <v>0</v>
      </c>
      <c r="I22" s="10">
        <v>0</v>
      </c>
      <c r="J22" s="10">
        <v>0</v>
      </c>
      <c r="K22" s="8">
        <f t="shared" si="1"/>
        <v>353640</v>
      </c>
      <c r="L22" s="1"/>
    </row>
    <row r="23" spans="1:12" x14ac:dyDescent="0.2">
      <c r="A23" s="1"/>
      <c r="B23" s="11"/>
      <c r="C23" s="7" t="s">
        <v>25</v>
      </c>
      <c r="D23" s="8">
        <v>503968</v>
      </c>
      <c r="E23" s="10">
        <v>0</v>
      </c>
      <c r="F23" s="8">
        <f t="shared" si="3"/>
        <v>503968</v>
      </c>
      <c r="G23" s="10">
        <v>0</v>
      </c>
      <c r="H23" s="10">
        <v>0</v>
      </c>
      <c r="I23" s="10">
        <v>0</v>
      </c>
      <c r="J23" s="10">
        <v>0</v>
      </c>
      <c r="K23" s="8">
        <f t="shared" si="1"/>
        <v>503968</v>
      </c>
      <c r="L23" s="1"/>
    </row>
    <row r="24" spans="1:12" x14ac:dyDescent="0.2">
      <c r="A24" s="1"/>
      <c r="B24" s="11"/>
      <c r="C24" s="7" t="s">
        <v>26</v>
      </c>
      <c r="D24" s="8">
        <v>2213220.12</v>
      </c>
      <c r="E24" s="9">
        <v>2852397.54</v>
      </c>
      <c r="F24" s="8">
        <f t="shared" si="3"/>
        <v>5065617.66</v>
      </c>
      <c r="G24" s="9">
        <v>953581.63</v>
      </c>
      <c r="H24" s="9">
        <v>953581.63</v>
      </c>
      <c r="I24" s="9">
        <v>953581.63</v>
      </c>
      <c r="J24" s="9">
        <v>953581.63</v>
      </c>
      <c r="K24" s="8">
        <f t="shared" si="1"/>
        <v>4112036.0300000003</v>
      </c>
      <c r="L24" s="1"/>
    </row>
    <row r="25" spans="1:12" x14ac:dyDescent="0.2">
      <c r="A25" s="1"/>
      <c r="B25" s="11"/>
      <c r="C25" s="7" t="s">
        <v>27</v>
      </c>
      <c r="D25" s="8">
        <v>1069810</v>
      </c>
      <c r="E25" s="9">
        <v>1194147</v>
      </c>
      <c r="F25" s="8">
        <f t="shared" si="3"/>
        <v>2263957</v>
      </c>
      <c r="G25" s="9">
        <v>742700</v>
      </c>
      <c r="H25" s="9">
        <v>742700</v>
      </c>
      <c r="I25" s="9">
        <v>742700</v>
      </c>
      <c r="J25" s="9">
        <v>742700</v>
      </c>
      <c r="K25" s="8">
        <f t="shared" si="1"/>
        <v>1521257</v>
      </c>
      <c r="L25" s="1"/>
    </row>
    <row r="26" spans="1:12" x14ac:dyDescent="0.2">
      <c r="A26" s="1"/>
      <c r="B26" s="11"/>
      <c r="C26" s="7" t="s">
        <v>28</v>
      </c>
      <c r="D26" s="8">
        <v>457450</v>
      </c>
      <c r="E26" s="9">
        <v>4069.06</v>
      </c>
      <c r="F26" s="8">
        <f t="shared" si="3"/>
        <v>461519.06</v>
      </c>
      <c r="G26" s="9">
        <v>114353.24</v>
      </c>
      <c r="H26" s="9">
        <v>50259.040000000001</v>
      </c>
      <c r="I26" s="9">
        <v>50259.040000000001</v>
      </c>
      <c r="J26" s="9">
        <v>50259.040000000001</v>
      </c>
      <c r="K26" s="8">
        <f t="shared" si="1"/>
        <v>411260.02</v>
      </c>
      <c r="L26" s="1"/>
    </row>
    <row r="27" spans="1:12" x14ac:dyDescent="0.2">
      <c r="A27" s="1"/>
      <c r="B27" s="23" t="s">
        <v>29</v>
      </c>
      <c r="C27" s="24"/>
      <c r="D27" s="5">
        <f t="shared" ref="D27:J27" si="4">SUM(D28:D36)</f>
        <v>75252332.980000004</v>
      </c>
      <c r="E27" s="5">
        <f t="shared" si="4"/>
        <v>36776425.539999999</v>
      </c>
      <c r="F27" s="5">
        <f t="shared" si="4"/>
        <v>112028758.52</v>
      </c>
      <c r="G27" s="5">
        <f t="shared" si="4"/>
        <v>24781771.370000005</v>
      </c>
      <c r="H27" s="5">
        <f t="shared" si="4"/>
        <v>24149371.499999996</v>
      </c>
      <c r="I27" s="5">
        <f t="shared" si="4"/>
        <v>24149371.499999996</v>
      </c>
      <c r="J27" s="5">
        <f t="shared" si="4"/>
        <v>24149371.499999996</v>
      </c>
      <c r="K27" s="5">
        <f t="shared" si="1"/>
        <v>87879387.019999996</v>
      </c>
      <c r="L27" s="1"/>
    </row>
    <row r="28" spans="1:12" x14ac:dyDescent="0.2">
      <c r="A28" s="1"/>
      <c r="B28" s="11"/>
      <c r="C28" s="12" t="s">
        <v>30</v>
      </c>
      <c r="D28" s="8">
        <v>3601710</v>
      </c>
      <c r="E28" s="9">
        <v>-386426.99</v>
      </c>
      <c r="F28" s="8">
        <f>D28+E28</f>
        <v>3215283.01</v>
      </c>
      <c r="G28" s="9">
        <v>1407799.24</v>
      </c>
      <c r="H28" s="9">
        <v>1311230.24</v>
      </c>
      <c r="I28" s="9">
        <v>1311230.24</v>
      </c>
      <c r="J28" s="9">
        <v>1311230.24</v>
      </c>
      <c r="K28" s="8">
        <f>+F28-H28</f>
        <v>1904052.7699999998</v>
      </c>
      <c r="L28" s="1"/>
    </row>
    <row r="29" spans="1:12" x14ac:dyDescent="0.2">
      <c r="A29" s="1"/>
      <c r="B29" s="11"/>
      <c r="C29" s="12" t="s">
        <v>31</v>
      </c>
      <c r="D29" s="8">
        <v>4971219.01</v>
      </c>
      <c r="E29" s="9">
        <v>856849.33</v>
      </c>
      <c r="F29" s="8">
        <f t="shared" ref="F29:F43" si="5">D29+E29</f>
        <v>5828068.3399999999</v>
      </c>
      <c r="G29" s="9">
        <v>2076400.59</v>
      </c>
      <c r="H29" s="9">
        <v>2075377.96</v>
      </c>
      <c r="I29" s="9">
        <v>2075377.96</v>
      </c>
      <c r="J29" s="9">
        <v>2075377.96</v>
      </c>
      <c r="K29" s="8">
        <f t="shared" ref="K29:K36" si="6">+F29-H29</f>
        <v>3752690.38</v>
      </c>
      <c r="L29" s="1"/>
    </row>
    <row r="30" spans="1:12" x14ac:dyDescent="0.2">
      <c r="A30" s="1"/>
      <c r="B30" s="11"/>
      <c r="C30" s="12" t="s">
        <v>32</v>
      </c>
      <c r="D30" s="8">
        <v>34203813.32</v>
      </c>
      <c r="E30" s="9">
        <v>39368474.799999997</v>
      </c>
      <c r="F30" s="8">
        <f t="shared" si="5"/>
        <v>73572288.120000005</v>
      </c>
      <c r="G30" s="9">
        <v>13622900.84</v>
      </c>
      <c r="H30" s="9">
        <v>13430599.970000001</v>
      </c>
      <c r="I30" s="9">
        <v>13430599.970000001</v>
      </c>
      <c r="J30" s="9">
        <v>13430599.970000001</v>
      </c>
      <c r="K30" s="8">
        <f t="shared" si="6"/>
        <v>60141688.150000006</v>
      </c>
      <c r="L30" s="1"/>
    </row>
    <row r="31" spans="1:12" x14ac:dyDescent="0.2">
      <c r="A31" s="1"/>
      <c r="B31" s="11"/>
      <c r="C31" s="12" t="s">
        <v>33</v>
      </c>
      <c r="D31" s="8">
        <v>348882</v>
      </c>
      <c r="E31" s="9">
        <v>124411.16</v>
      </c>
      <c r="F31" s="8">
        <f t="shared" si="5"/>
        <v>473293.16000000003</v>
      </c>
      <c r="G31" s="9">
        <v>83622.03</v>
      </c>
      <c r="H31" s="9">
        <v>68789.11</v>
      </c>
      <c r="I31" s="9">
        <v>68789.11</v>
      </c>
      <c r="J31" s="9">
        <v>68789.11</v>
      </c>
      <c r="K31" s="8">
        <f t="shared" si="6"/>
        <v>404504.05000000005</v>
      </c>
      <c r="L31" s="1"/>
    </row>
    <row r="32" spans="1:12" x14ac:dyDescent="0.2">
      <c r="B32" s="11"/>
      <c r="C32" s="12" t="s">
        <v>34</v>
      </c>
      <c r="D32" s="8">
        <v>17463186.57</v>
      </c>
      <c r="E32" s="9">
        <v>-1167239.3999999999</v>
      </c>
      <c r="F32" s="8">
        <f t="shared" si="5"/>
        <v>16295947.17</v>
      </c>
      <c r="G32" s="9">
        <v>5288599.87</v>
      </c>
      <c r="H32" s="9">
        <v>5000979.33</v>
      </c>
      <c r="I32" s="9">
        <v>5000979.33</v>
      </c>
      <c r="J32" s="9">
        <v>5000979.33</v>
      </c>
      <c r="K32" s="8">
        <f t="shared" si="6"/>
        <v>11294967.84</v>
      </c>
    </row>
    <row r="33" spans="1:12" x14ac:dyDescent="0.2">
      <c r="B33" s="11"/>
      <c r="C33" s="12" t="s">
        <v>35</v>
      </c>
      <c r="D33" s="8">
        <v>9700434</v>
      </c>
      <c r="E33" s="9">
        <v>-2067465.8</v>
      </c>
      <c r="F33" s="8">
        <f t="shared" si="5"/>
        <v>7632968.2000000002</v>
      </c>
      <c r="G33" s="9">
        <v>763722.2</v>
      </c>
      <c r="H33" s="9">
        <v>763722.2</v>
      </c>
      <c r="I33" s="9">
        <v>763722.2</v>
      </c>
      <c r="J33" s="9">
        <v>763722.2</v>
      </c>
      <c r="K33" s="8">
        <f t="shared" si="6"/>
        <v>6869246</v>
      </c>
    </row>
    <row r="34" spans="1:12" x14ac:dyDescent="0.2">
      <c r="B34" s="11"/>
      <c r="C34" s="12" t="s">
        <v>36</v>
      </c>
      <c r="D34" s="8">
        <v>1183778</v>
      </c>
      <c r="E34" s="9">
        <v>-229944</v>
      </c>
      <c r="F34" s="8">
        <f t="shared" si="5"/>
        <v>953834</v>
      </c>
      <c r="G34" s="9">
        <v>221568.68</v>
      </c>
      <c r="H34" s="9">
        <v>194802.54</v>
      </c>
      <c r="I34" s="9">
        <v>194802.54</v>
      </c>
      <c r="J34" s="9">
        <v>194802.54</v>
      </c>
      <c r="K34" s="8">
        <f t="shared" si="6"/>
        <v>759031.46</v>
      </c>
    </row>
    <row r="35" spans="1:12" x14ac:dyDescent="0.2">
      <c r="B35" s="11"/>
      <c r="C35" s="12" t="s">
        <v>37</v>
      </c>
      <c r="D35" s="8">
        <v>800000</v>
      </c>
      <c r="E35" s="10">
        <v>0</v>
      </c>
      <c r="F35" s="8">
        <f t="shared" si="5"/>
        <v>800000</v>
      </c>
      <c r="G35" s="10">
        <v>0</v>
      </c>
      <c r="H35" s="10">
        <v>0</v>
      </c>
      <c r="I35" s="10">
        <v>0</v>
      </c>
      <c r="J35" s="10">
        <v>0</v>
      </c>
      <c r="K35" s="8">
        <f t="shared" si="6"/>
        <v>800000</v>
      </c>
    </row>
    <row r="36" spans="1:12" x14ac:dyDescent="0.2">
      <c r="B36" s="11"/>
      <c r="C36" s="12" t="s">
        <v>38</v>
      </c>
      <c r="D36" s="8">
        <v>2979310.08</v>
      </c>
      <c r="E36" s="9">
        <v>277766.44</v>
      </c>
      <c r="F36" s="8">
        <f t="shared" si="5"/>
        <v>3257076.52</v>
      </c>
      <c r="G36" s="9">
        <v>1317157.92</v>
      </c>
      <c r="H36" s="9">
        <v>1303870.1499999999</v>
      </c>
      <c r="I36" s="9">
        <v>1303870.1499999999</v>
      </c>
      <c r="J36" s="9">
        <v>1303870.1499999999</v>
      </c>
      <c r="K36" s="8">
        <f t="shared" si="6"/>
        <v>1953206.37</v>
      </c>
    </row>
    <row r="37" spans="1:12" s="14" customFormat="1" x14ac:dyDescent="0.2">
      <c r="A37" s="13"/>
      <c r="B37" s="23" t="s">
        <v>39</v>
      </c>
      <c r="C37" s="24"/>
      <c r="D37" s="5">
        <f>SUM(D38:D38)</f>
        <v>4180525202</v>
      </c>
      <c r="E37" s="5">
        <f>SUM(E38:E38)</f>
        <v>825079058.98000002</v>
      </c>
      <c r="F37" s="5">
        <f>+D37+E37</f>
        <v>5005604260.9799995</v>
      </c>
      <c r="G37" s="5">
        <f>SUM(G38:G38)</f>
        <v>1584620772.1600001</v>
      </c>
      <c r="H37" s="5">
        <f>SUM(H38:H38)</f>
        <v>1574447835.3</v>
      </c>
      <c r="I37" s="5">
        <f>SUM(I38:I38)</f>
        <v>1574447835.3</v>
      </c>
      <c r="J37" s="5">
        <f>SUM(J38:J38)</f>
        <v>1560294241.45</v>
      </c>
      <c r="K37" s="5">
        <f t="shared" si="1"/>
        <v>3431156425.6799994</v>
      </c>
      <c r="L37" s="13"/>
    </row>
    <row r="38" spans="1:12" ht="12.75" customHeight="1" x14ac:dyDescent="0.2">
      <c r="B38" s="11"/>
      <c r="C38" s="15" t="s">
        <v>40</v>
      </c>
      <c r="D38" s="9">
        <v>4180525202</v>
      </c>
      <c r="E38" s="9">
        <v>825079058.98000002</v>
      </c>
      <c r="F38" s="8">
        <f t="shared" si="5"/>
        <v>5005604260.9799995</v>
      </c>
      <c r="G38" s="9">
        <v>1584620772.1600001</v>
      </c>
      <c r="H38" s="9">
        <v>1574447835.3</v>
      </c>
      <c r="I38" s="9">
        <v>1574447835.3</v>
      </c>
      <c r="J38" s="9">
        <v>1560294241.45</v>
      </c>
      <c r="K38" s="8">
        <f t="shared" si="1"/>
        <v>3431156425.6799994</v>
      </c>
    </row>
    <row r="39" spans="1:12" s="14" customFormat="1" x14ac:dyDescent="0.2">
      <c r="A39" s="13"/>
      <c r="B39" s="23" t="s">
        <v>41</v>
      </c>
      <c r="C39" s="24"/>
      <c r="D39" s="5">
        <f t="shared" ref="D39:J39" si="7">SUM(D40:D43)</f>
        <v>13325779.5</v>
      </c>
      <c r="E39" s="16">
        <f t="shared" si="7"/>
        <v>-5737964.1600000001</v>
      </c>
      <c r="F39" s="5">
        <f t="shared" si="7"/>
        <v>7587815.3399999999</v>
      </c>
      <c r="G39" s="5">
        <f t="shared" si="7"/>
        <v>7403676.7599999998</v>
      </c>
      <c r="H39" s="5">
        <f t="shared" si="7"/>
        <v>7403676.7599999998</v>
      </c>
      <c r="I39" s="5">
        <f t="shared" si="7"/>
        <v>7403676.7599999998</v>
      </c>
      <c r="J39" s="5">
        <f t="shared" si="7"/>
        <v>7403676.7599999998</v>
      </c>
      <c r="K39" s="5">
        <f t="shared" si="1"/>
        <v>184138.58000000007</v>
      </c>
      <c r="L39" s="13"/>
    </row>
    <row r="40" spans="1:12" x14ac:dyDescent="0.2">
      <c r="B40" s="11"/>
      <c r="C40" s="12" t="s">
        <v>42</v>
      </c>
      <c r="D40" s="8">
        <v>9216279.5</v>
      </c>
      <c r="E40" s="9">
        <v>-2069655.36</v>
      </c>
      <c r="F40" s="8">
        <f t="shared" si="5"/>
        <v>7146624.1399999997</v>
      </c>
      <c r="G40" s="9">
        <v>7146624.1399999997</v>
      </c>
      <c r="H40" s="9">
        <v>7146624.1399999997</v>
      </c>
      <c r="I40" s="9">
        <v>7146624.1399999997</v>
      </c>
      <c r="J40" s="9">
        <v>7146624.1399999997</v>
      </c>
      <c r="K40" s="8">
        <f t="shared" si="1"/>
        <v>0</v>
      </c>
    </row>
    <row r="41" spans="1:12" x14ac:dyDescent="0.2">
      <c r="B41" s="11"/>
      <c r="C41" s="12" t="s">
        <v>43</v>
      </c>
      <c r="D41" s="8">
        <v>218000</v>
      </c>
      <c r="E41" s="9">
        <v>-103855.38</v>
      </c>
      <c r="F41" s="8">
        <f t="shared" si="5"/>
        <v>114144.62</v>
      </c>
      <c r="G41" s="9">
        <v>114144.62</v>
      </c>
      <c r="H41" s="9">
        <v>114144.62</v>
      </c>
      <c r="I41" s="9">
        <v>114144.62</v>
      </c>
      <c r="J41" s="9">
        <v>114144.62</v>
      </c>
      <c r="K41" s="8">
        <f t="shared" si="1"/>
        <v>0</v>
      </c>
    </row>
    <row r="42" spans="1:12" x14ac:dyDescent="0.2">
      <c r="B42" s="11"/>
      <c r="C42" s="12" t="s">
        <v>44</v>
      </c>
      <c r="D42" s="8">
        <v>3291500</v>
      </c>
      <c r="E42" s="9">
        <v>-3107361.42</v>
      </c>
      <c r="F42" s="8">
        <f t="shared" si="5"/>
        <v>184138.58000000007</v>
      </c>
      <c r="G42" s="10">
        <v>0</v>
      </c>
      <c r="H42" s="10">
        <v>0</v>
      </c>
      <c r="I42" s="10">
        <v>0</v>
      </c>
      <c r="J42" s="10">
        <v>0</v>
      </c>
      <c r="K42" s="8">
        <f t="shared" si="1"/>
        <v>184138.58000000007</v>
      </c>
    </row>
    <row r="43" spans="1:12" x14ac:dyDescent="0.2">
      <c r="B43" s="11"/>
      <c r="C43" s="12" t="s">
        <v>45</v>
      </c>
      <c r="D43" s="8">
        <v>600000</v>
      </c>
      <c r="E43" s="9">
        <v>-457092</v>
      </c>
      <c r="F43" s="8">
        <f t="shared" si="5"/>
        <v>142908</v>
      </c>
      <c r="G43" s="9">
        <v>142908</v>
      </c>
      <c r="H43" s="9">
        <v>142908</v>
      </c>
      <c r="I43" s="9">
        <v>142908</v>
      </c>
      <c r="J43" s="9">
        <v>142908</v>
      </c>
      <c r="K43" s="8">
        <f t="shared" si="1"/>
        <v>0</v>
      </c>
    </row>
    <row r="44" spans="1:12" s="14" customFormat="1" ht="15" customHeight="1" x14ac:dyDescent="0.2">
      <c r="A44" s="13"/>
      <c r="B44" s="25" t="s">
        <v>46</v>
      </c>
      <c r="C44" s="26"/>
      <c r="D44" s="17">
        <f t="shared" ref="D44:K44" si="8">+D13+D19+D27+D37+D39</f>
        <v>4449618499</v>
      </c>
      <c r="E44" s="17">
        <f t="shared" si="8"/>
        <v>880740217.96000004</v>
      </c>
      <c r="F44" s="17">
        <f t="shared" si="8"/>
        <v>5330358716.96</v>
      </c>
      <c r="G44" s="17">
        <f t="shared" si="8"/>
        <v>1696936441.51</v>
      </c>
      <c r="H44" s="17">
        <f t="shared" si="8"/>
        <v>1685362000.52</v>
      </c>
      <c r="I44" s="17">
        <f t="shared" si="8"/>
        <v>1685362000.52</v>
      </c>
      <c r="J44" s="17">
        <f t="shared" si="8"/>
        <v>1671208406.6700001</v>
      </c>
      <c r="K44" s="17">
        <f t="shared" si="8"/>
        <v>3644996716.4399991</v>
      </c>
      <c r="L44" s="13"/>
    </row>
    <row r="46" spans="1:12" x14ac:dyDescent="0.2">
      <c r="B46" s="18" t="s">
        <v>47</v>
      </c>
      <c r="F46" s="19"/>
      <c r="G46" s="19"/>
      <c r="H46" s="19"/>
      <c r="I46" s="19"/>
      <c r="J46" s="19"/>
      <c r="K46" s="19"/>
    </row>
    <row r="47" spans="1:12" x14ac:dyDescent="0.2">
      <c r="L47" s="1"/>
    </row>
    <row r="48" spans="1:12" x14ac:dyDescent="0.2">
      <c r="A48" s="20"/>
      <c r="B48" s="21"/>
      <c r="C48" s="21"/>
      <c r="D48" s="22" t="e">
        <f>IF(D45=[1]CAdmon!#REF!," ","ERROR")</f>
        <v>#REF!</v>
      </c>
      <c r="E48" s="22" t="e">
        <f>IF(E45=[1]CAdmon!#REF!," ","ERROR")</f>
        <v>#REF!</v>
      </c>
      <c r="F48" s="22" t="e">
        <f>IF(F45=[1]CAdmon!#REF!," ","ERROR")</f>
        <v>#REF!</v>
      </c>
      <c r="G48" s="22"/>
      <c r="H48" s="22" t="e">
        <f>IF(H45=[1]CAdmon!#REF!," ","ERROR")</f>
        <v>#REF!</v>
      </c>
      <c r="I48" s="22"/>
      <c r="J48" s="22" t="e">
        <f>IF(J45=[1]CAdmon!#REF!," ","ERROR")</f>
        <v>#REF!</v>
      </c>
      <c r="K48" s="22" t="e">
        <f>IF(K45=[1]CAdmon!#REF!," ","ERROR")</f>
        <v>#REF!</v>
      </c>
      <c r="L48" s="1"/>
    </row>
    <row r="54" spans="1:12" x14ac:dyDescent="0.2">
      <c r="A54" s="1"/>
      <c r="L54" s="1"/>
    </row>
  </sheetData>
  <mergeCells count="11">
    <mergeCell ref="B6:K6"/>
    <mergeCell ref="B7:K7"/>
    <mergeCell ref="B10:C12"/>
    <mergeCell ref="D10:J10"/>
    <mergeCell ref="K10:K11"/>
    <mergeCell ref="B13:C13"/>
    <mergeCell ref="B19:C19"/>
    <mergeCell ref="B27:C27"/>
    <mergeCell ref="B37:C37"/>
    <mergeCell ref="B39:C39"/>
    <mergeCell ref="B44:C44"/>
  </mergeCells>
  <pageMargins left="0.7" right="0.7" top="0.75" bottom="0.75" header="0.3" footer="0.3"/>
  <pageSetup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2017-07-17T21:26:51Z</cp:lastPrinted>
  <dcterms:created xsi:type="dcterms:W3CDTF">2017-07-17T19:19:09Z</dcterms:created>
  <dcterms:modified xsi:type="dcterms:W3CDTF">2020-08-01T03:01:14Z</dcterms:modified>
</cp:coreProperties>
</file>