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7\tri\CP1T\2InformacionPresupuestaria\xlsx\"/>
    </mc:Choice>
  </mc:AlternateContent>
  <xr:revisionPtr revIDLastSave="0" documentId="8_{CE5A0F28-776A-4FA6-8939-EF2FEF52422B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8" i="1" l="1"/>
  <c r="J48" i="1"/>
  <c r="H48" i="1"/>
  <c r="F48" i="1"/>
  <c r="E48" i="1"/>
  <c r="D48" i="1"/>
  <c r="F43" i="1"/>
  <c r="K43" i="1" s="1"/>
  <c r="F42" i="1"/>
  <c r="K42" i="1" s="1"/>
  <c r="F41" i="1"/>
  <c r="K41" i="1" s="1"/>
  <c r="F40" i="1"/>
  <c r="K40" i="1" s="1"/>
  <c r="J39" i="1"/>
  <c r="I39" i="1"/>
  <c r="H39" i="1"/>
  <c r="G39" i="1"/>
  <c r="E39" i="1"/>
  <c r="D39" i="1"/>
  <c r="F38" i="1"/>
  <c r="K38" i="1" s="1"/>
  <c r="J37" i="1"/>
  <c r="J44" i="1" s="1"/>
  <c r="I37" i="1"/>
  <c r="H37" i="1"/>
  <c r="G37" i="1"/>
  <c r="E37" i="1"/>
  <c r="D37" i="1"/>
  <c r="F37" i="1"/>
  <c r="K37" i="1" s="1"/>
  <c r="F36" i="1"/>
  <c r="K36" i="1" s="1"/>
  <c r="F35" i="1"/>
  <c r="K35" i="1" s="1"/>
  <c r="F34" i="1"/>
  <c r="K34" i="1" s="1"/>
  <c r="F33" i="1"/>
  <c r="K33" i="1" s="1"/>
  <c r="F32" i="1"/>
  <c r="K32" i="1" s="1"/>
  <c r="F31" i="1"/>
  <c r="K31" i="1" s="1"/>
  <c r="F30" i="1"/>
  <c r="K30" i="1" s="1"/>
  <c r="F29" i="1"/>
  <c r="F27" i="1" s="1"/>
  <c r="K27" i="1" s="1"/>
  <c r="F28" i="1"/>
  <c r="K28" i="1" s="1"/>
  <c r="J27" i="1"/>
  <c r="I27" i="1"/>
  <c r="H27" i="1"/>
  <c r="G27" i="1"/>
  <c r="E27" i="1"/>
  <c r="E44" i="1" s="1"/>
  <c r="D27" i="1"/>
  <c r="F26" i="1"/>
  <c r="K26" i="1" s="1"/>
  <c r="F25" i="1"/>
  <c r="K25" i="1" s="1"/>
  <c r="F24" i="1"/>
  <c r="K24" i="1" s="1"/>
  <c r="F23" i="1"/>
  <c r="K23" i="1" s="1"/>
  <c r="F22" i="1"/>
  <c r="K22" i="1" s="1"/>
  <c r="F21" i="1"/>
  <c r="K21" i="1" s="1"/>
  <c r="F20" i="1"/>
  <c r="K20" i="1" s="1"/>
  <c r="J19" i="1"/>
  <c r="I19" i="1"/>
  <c r="H19" i="1"/>
  <c r="G19" i="1"/>
  <c r="E19" i="1"/>
  <c r="D19" i="1"/>
  <c r="F18" i="1"/>
  <c r="K18" i="1"/>
  <c r="F17" i="1"/>
  <c r="K17" i="1"/>
  <c r="F16" i="1"/>
  <c r="K16" i="1"/>
  <c r="F15" i="1"/>
  <c r="K15" i="1"/>
  <c r="F14" i="1"/>
  <c r="F13" i="1" s="1"/>
  <c r="K14" i="1"/>
  <c r="J13" i="1"/>
  <c r="I13" i="1"/>
  <c r="I44" i="1"/>
  <c r="H13" i="1"/>
  <c r="H44" i="1"/>
  <c r="G13" i="1"/>
  <c r="G44" i="1"/>
  <c r="E13" i="1"/>
  <c r="D13" i="1"/>
  <c r="D44" i="1"/>
  <c r="K13" i="1" l="1"/>
  <c r="K44" i="1" s="1"/>
  <c r="F39" i="1"/>
  <c r="K39" i="1" s="1"/>
  <c r="F19" i="1"/>
  <c r="K19" i="1" s="1"/>
  <c r="K29" i="1"/>
  <c r="F44" i="1" l="1"/>
</calcChain>
</file>

<file path=xl/comments1.xml><?xml version="1.0" encoding="utf-8"?>
<comments xmlns="http://schemas.openxmlformats.org/spreadsheetml/2006/main">
  <authors>
    <author>DGCG</author>
  </authors>
  <commentList>
    <comment ref="K10" authorId="0" shapeId="0">
      <text>
        <r>
          <rPr>
            <b/>
            <sz val="9"/>
            <color indexed="8"/>
            <rFont val="Tahoma"/>
            <family val="2"/>
          </rPr>
          <t>DGCG:</t>
        </r>
        <r>
          <rPr>
            <sz val="9"/>
            <color indexed="8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<sst xmlns="http://schemas.openxmlformats.org/spreadsheetml/2006/main" count="48" uniqueCount="48">
  <si>
    <t>ESTADO ANALÍTICO DEL EJERCICIO DEL PRESUPUESTO DE EGRESOS</t>
  </si>
  <si>
    <t>CLASIFICACIÓN POR OBJETO DEL GASTO (CAPÍTULO Y CONCEPTO)</t>
  </si>
  <si>
    <t>Del 1 de Enero Al 31 de Marzo de 2017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</si>
  <si>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</si>
  <si>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</si>
  <si>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</si>
  <si>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</si>
  <si>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</si>
  <si>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</si>
  <si>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</si>
  <si>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</si>
  <si>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</si>
  <si>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</si>
  <si>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</si>
  <si>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</si>
  <si>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Servicios Personales</t>
  </si>
  <si>
    <t>REMUNERACIONES AL PERSONAL DE CARÁCTER PERMANENTE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</si>
  <si>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</si>
  <si>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</si>
  <si>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</si>
  <si>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</si>
  <si>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</si>
  <si>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</t>
  </si>
  <si>
    <t>ALIMENTOS Y UTENSILIOS</t>
  </si>
  <si>
    <t>MATERIALES Y ARTÍCULOS DE CONSTRUCCIÓN Y REPARACIÓ</t>
  </si>
  <si>
    <t>PRODUCTOS QUÍMICOS, FARMACEÚTICOS Y DE LABORATORIO</t>
  </si>
  <si>
    <t>COMBUSTIBLES, LUBRICANTES Y ADITIVOS</t>
  </si>
  <si>
    <t>VESTURIO, BLANCOS Y PRENDAS E PROTECCIÓN Y ARTÍCUL</t>
  </si>
  <si>
    <t>HERRAMIENTAS, REFACCIONES Y ACCESORIOS MENORES</t>
  </si>
  <si>
    <t>Servicios Generales</t>
  </si>
  <si>
    <t>SERVICIOS BÁSICOS</t>
  </si>
  <si>
    <t>SERVICIOS DE ARRENDAMIENTO</t>
  </si>
  <si>
    <t>SERVICIOS, PROFESIONALES, CIENTÍFICOS, TÉCNICOS Y</t>
  </si>
  <si>
    <t>SERVICIOS FINANCIEROS, BANCARIOS Y COMERCIALES</t>
  </si>
  <si>
    <t>SERVICIOS DE INSTALACIÓN, REPARACIÓN, MANTENIMIENT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</si>
  <si>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</si>
  <si>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</si>
  <si>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</si>
  <si>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</si>
  <si>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</si>
  <si>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</t>
  </si>
  <si>
    <t>Bienes Muebles, Inmuebles e Intangibles</t>
  </si>
  <si>
    <t>MOBILIARIO Y EQUIPO DE ADMINISTRACIÓN</t>
  </si>
  <si>
    <t>MOBILIARIO Y EQUIPO EDUCACIONAL Y RECREATIVO</t>
  </si>
  <si>
    <t>VEHÍCULOS Y EQUIPO DE TRANSPORTE</t>
  </si>
  <si>
    <t>MAQUINARIA, OTROS EQUIPOS Y HERRAMIENTAS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</si>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</sst>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rgb="FFFF0000"/>
      <name val="Arial"/>
      <family val="2"/>
    </font>
    <font>
      <sz val="10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 applyFill="1" applyBorder="1"/>
    <xf numFmtId="0" fontId="1" fillId="2" borderId="0" xfId="0" applyFont="1" applyFill="1" applyBorder="1" applyAlignment="1">
      <alignment horizontal="centerContinuous" vertical="center"/>
    </xf>
    <xf numFmtId="0" fontId="5" fillId="3" borderId="0" xfId="0" applyFont="1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right" vertical="center" wrapText="1"/>
    </xf>
    <xf numFmtId="2" fontId="6" fillId="3" borderId="2" xfId="0" applyNumberFormat="1" applyFont="1" applyFill="1" applyBorder="1" applyAlignment="1">
      <alignment horizontal="left" vertical="center" wrapText="1"/>
    </xf>
    <xf numFmtId="2" fontId="5" fillId="0" borderId="0" xfId="0" applyNumberFormat="1" applyFont="1" applyFill="1" applyBorder="1"/>
    <xf numFmtId="43" fontId="5" fillId="3" borderId="3" xfId="1" applyFont="1" applyFill="1" applyBorder="1" applyAlignment="1">
      <alignment horizontal="right" vertical="center" wrapText="1"/>
    </xf>
    <xf numFmtId="4" fontId="5" fillId="3" borderId="3" xfId="1" applyNumberFormat="1" applyFont="1" applyFill="1" applyBorder="1" applyAlignment="1">
      <alignment horizontal="right" vertical="center" wrapText="1"/>
    </xf>
    <xf numFmtId="0" fontId="5" fillId="3" borderId="3" xfId="1" applyNumberFormat="1" applyFont="1" applyFill="1" applyBorder="1" applyAlignment="1">
      <alignment horizontal="right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/>
    <xf numFmtId="0" fontId="6" fillId="3" borderId="0" xfId="0" applyFont="1" applyFill="1" applyBorder="1"/>
    <xf numFmtId="0" fontId="6" fillId="3" borderId="3" xfId="1" applyNumberFormat="1" applyFont="1" applyFill="1" applyBorder="1" applyAlignment="1">
      <alignment horizontal="right" vertical="center" wrapText="1"/>
    </xf>
    <xf numFmtId="0" fontId="6" fillId="0" borderId="0" xfId="0" applyFont="1" applyFill="1" applyBorder="1"/>
    <xf numFmtId="2" fontId="5" fillId="3" borderId="0" xfId="0" applyNumberFormat="1" applyFont="1" applyFill="1" applyBorder="1" applyAlignment="1">
      <alignment vertical="center" wrapText="1"/>
    </xf>
    <xf numFmtId="43" fontId="6" fillId="3" borderId="1" xfId="1" applyFont="1" applyFill="1" applyBorder="1" applyAlignment="1">
      <alignment horizontal="right" vertical="center" wrapText="1"/>
    </xf>
    <xf numFmtId="0" fontId="7" fillId="3" borderId="0" xfId="0" applyFont="1" applyFill="1" applyBorder="1"/>
    <xf numFmtId="0" fontId="8" fillId="0" borderId="0" xfId="0" applyFont="1" applyFill="1" applyBorder="1" applyAlignment="1">
      <alignment horizontal="center"/>
    </xf>
    <xf numFmtId="0" fontId="9" fillId="3" borderId="0" xfId="0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2" fontId="6" fillId="3" borderId="2" xfId="0" applyNumberFormat="1" applyFont="1" applyFill="1" applyBorder="1" applyAlignment="1">
      <alignment horizontal="left" vertical="center" wrapText="1"/>
    </xf>
    <xf numFmtId="2" fontId="6" fillId="3" borderId="0" xfId="0" applyNumberFormat="1" applyFont="1" applyFill="1" applyBorder="1" applyAlignment="1">
      <alignment horizontal="left" vertical="center" wrapText="1"/>
    </xf>
    <xf numFmtId="2" fontId="6" fillId="3" borderId="5" xfId="0" applyNumberFormat="1" applyFont="1" applyFill="1" applyBorder="1" applyAlignment="1">
      <alignment horizontal="center" vertical="center" wrapText="1"/>
    </xf>
    <xf numFmtId="2" fontId="6" fillId="3" borderId="6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38100</xdr:rowOff>
    </xdr:from>
    <xdr:to>
      <xdr:col>2</xdr:col>
      <xdr:colOff>1647825</xdr:colOff>
      <xdr:row>5</xdr:row>
      <xdr:rowOff>0</xdr:rowOff>
    </xdr:to>
    <xdr:pic>
      <xdr:nvPicPr>
        <xdr:cNvPr id="1026" name="1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2249A663-F810-4CCB-9D5A-A23837DCF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00025"/>
          <a:ext cx="1943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952500</xdr:colOff>
      <xdr:row>0</xdr:row>
      <xdr:rowOff>38100</xdr:rowOff>
    </xdr:from>
    <xdr:to>
      <xdr:col>5</xdr:col>
      <xdr:colOff>552450</xdr:colOff>
      <xdr:row>5</xdr:row>
      <xdr:rowOff>0</xdr:rowOff>
    </xdr:to>
    <xdr:pic>
      <xdr:nvPicPr>
        <xdr:cNvPr id="1027" name="2 Imagen" descr="Valezka:Users:Valezka:Desktop:2014:LOGOS:logocompleto.jpg">
          <a:extLst>
            <a:ext uri="{FF2B5EF4-FFF2-40B4-BE49-F238E27FC236}">
              <a16:creationId xmlns:a16="http://schemas.microsoft.com/office/drawing/2014/main" id="{9232A683-0F69-4EC6-8CAC-1AC2F6537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38100"/>
          <a:ext cx="7048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838200</xdr:colOff>
      <xdr:row>1</xdr:row>
      <xdr:rowOff>38100</xdr:rowOff>
    </xdr:from>
    <xdr:to>
      <xdr:col>11</xdr:col>
      <xdr:colOff>0</xdr:colOff>
      <xdr:row>4</xdr:row>
      <xdr:rowOff>142875</xdr:rowOff>
    </xdr:to>
    <xdr:pic>
      <xdr:nvPicPr>
        <xdr:cNvPr id="1028" name="3 Imagen" descr="Valezka:Users:Valezka:Desktop:2014:LOGOS:SALUD_horizontal_CMYK.psd">
          <a:extLst>
            <a:ext uri="{FF2B5EF4-FFF2-40B4-BE49-F238E27FC236}">
              <a16:creationId xmlns:a16="http://schemas.microsoft.com/office/drawing/2014/main" id="{B7F9F0A4-FA34-4565-BF57-34D312709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7050" y="200025"/>
          <a:ext cx="2457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46</xdr:row>
      <xdr:rowOff>47625</xdr:rowOff>
    </xdr:from>
    <xdr:to>
      <xdr:col>11</xdr:col>
      <xdr:colOff>0</xdr:colOff>
      <xdr:row>57</xdr:row>
      <xdr:rowOff>0</xdr:rowOff>
    </xdr:to>
    <xdr:pic>
      <xdr:nvPicPr>
        <xdr:cNvPr id="1029" name="4 Imagen">
          <a:extLst>
            <a:ext uri="{FF2B5EF4-FFF2-40B4-BE49-F238E27FC236}">
              <a16:creationId xmlns:a16="http://schemas.microsoft.com/office/drawing/2014/main" id="{F8B5870F-5D0B-43DB-8436-32BF8943D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7648575"/>
          <a:ext cx="12677775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gpop/Downloads/Estados%20Fros%20y%20Pptales%20MAYO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PC"/>
      <sheetName val="NOTAS"/>
      <sheetName val="EAI"/>
      <sheetName val="CAdmon"/>
      <sheetName val="CTG"/>
      <sheetName val="CO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4"/>
  <sheetViews>
    <sheetView tabSelected="1" workbookViewId="0">
      <selection sqref="A1:IV65536"/>
    </sheetView>
  </sheetViews>
  <sheetFormatPr baseColWidth="10" defaultRowHeight="12.75" x14ac:dyDescent="0.2"/>
  <cols>
    <col min="1" max="1" width="2.42578125" style="3" customWidth="1"/>
    <col min="2" max="2" width="4.5703125" style="1" customWidth="1"/>
    <col min="3" max="3" width="57.28515625" style="1" customWidth="1"/>
    <col min="4" max="4" width="17.42578125" style="1" customWidth="1"/>
    <col min="5" max="6" width="16.5703125" style="1" bestFit="1" customWidth="1"/>
    <col min="7" max="7" width="16.42578125" style="1" bestFit="1" customWidth="1"/>
    <col min="8" max="8" width="16.42578125" style="1" customWidth="1"/>
    <col min="9" max="10" width="16.42578125" style="1" bestFit="1" customWidth="1"/>
    <col min="11" max="11" width="16.5703125" style="1" bestFit="1" customWidth="1"/>
    <col min="12" max="12" width="3.7109375" style="3" customWidth="1"/>
    <col min="13" max="16384" width="11.42578125" style="1"/>
  </cols>
  <sheetData>
    <row r="1" spans="1:12" x14ac:dyDescent="0.2">
      <c r="A1" s="1"/>
      <c r="L1" s="1"/>
    </row>
    <row r="2" spans="1:12" x14ac:dyDescent="0.2">
      <c r="A2" s="1"/>
      <c r="L2" s="1"/>
    </row>
    <row r="3" spans="1:12" x14ac:dyDescent="0.2">
      <c r="A3" s="1"/>
      <c r="L3" s="1"/>
    </row>
    <row r="4" spans="1:12" x14ac:dyDescent="0.2">
      <c r="A4" s="1"/>
      <c r="L4" s="1"/>
    </row>
    <row r="5" spans="1:12" x14ac:dyDescent="0.2">
      <c r="A5" s="1"/>
      <c r="L5" s="1"/>
    </row>
    <row r="6" spans="1:12" ht="14.25" customHeight="1" x14ac:dyDescent="0.2">
      <c r="A6" s="1"/>
      <c r="B6" s="27" t="s">
        <v>0</v>
      </c>
      <c r="C6" s="27"/>
      <c r="D6" s="27"/>
      <c r="E6" s="27"/>
      <c r="F6" s="27"/>
      <c r="G6" s="27"/>
      <c r="H6" s="27"/>
      <c r="I6" s="27"/>
      <c r="J6" s="27"/>
      <c r="K6" s="27"/>
      <c r="L6" s="1"/>
    </row>
    <row r="7" spans="1:12" ht="14.25" customHeight="1" x14ac:dyDescent="0.2">
      <c r="A7" s="1"/>
      <c r="B7" s="27" t="s">
        <v>1</v>
      </c>
      <c r="C7" s="27"/>
      <c r="D7" s="27"/>
      <c r="E7" s="27"/>
      <c r="F7" s="27"/>
      <c r="G7" s="27"/>
      <c r="H7" s="27"/>
      <c r="I7" s="27"/>
      <c r="J7" s="27"/>
      <c r="K7" s="27"/>
      <c r="L7" s="1"/>
    </row>
    <row r="8" spans="1:12" ht="14.25" customHeight="1" x14ac:dyDescent="0.2">
      <c r="A8" s="1"/>
      <c r="B8" s="2" t="s">
        <v>2</v>
      </c>
      <c r="C8" s="2"/>
      <c r="D8" s="2"/>
      <c r="E8" s="2"/>
      <c r="F8" s="2"/>
      <c r="G8" s="2"/>
      <c r="H8" s="2"/>
      <c r="I8" s="2"/>
      <c r="J8" s="2"/>
      <c r="K8" s="2"/>
      <c r="L8" s="1"/>
    </row>
    <row r="9" spans="1:12" s="3" customFormat="1" ht="6.75" customHeight="1" x14ac:dyDescent="0.2"/>
    <row r="10" spans="1:12" x14ac:dyDescent="0.2">
      <c r="A10" s="1"/>
      <c r="B10" s="28" t="s">
        <v>3</v>
      </c>
      <c r="C10" s="28"/>
      <c r="D10" s="29" t="s">
        <v>4</v>
      </c>
      <c r="E10" s="29"/>
      <c r="F10" s="29"/>
      <c r="G10" s="29"/>
      <c r="H10" s="29"/>
      <c r="I10" s="29"/>
      <c r="J10" s="29"/>
      <c r="K10" s="29" t="s">
        <v>5</v>
      </c>
      <c r="L10" s="1"/>
    </row>
    <row r="11" spans="1:12" ht="25.5" x14ac:dyDescent="0.2">
      <c r="A11" s="1"/>
      <c r="B11" s="28"/>
      <c r="C11" s="28"/>
      <c r="D11" s="4" t="s">
        <v>6</v>
      </c>
      <c r="E11" s="4" t="s">
        <v>7</v>
      </c>
      <c r="F11" s="4" t="s">
        <v>8</v>
      </c>
      <c r="G11" s="4" t="s">
        <v>9</v>
      </c>
      <c r="H11" s="4" t="s">
        <v>10</v>
      </c>
      <c r="I11" s="4" t="s">
        <v>11</v>
      </c>
      <c r="J11" s="4" t="s">
        <v>12</v>
      </c>
      <c r="K11" s="29"/>
      <c r="L11" s="1"/>
    </row>
    <row r="12" spans="1:12" ht="11.25" customHeight="1" x14ac:dyDescent="0.2">
      <c r="A12" s="1"/>
      <c r="B12" s="28"/>
      <c r="C12" s="28"/>
      <c r="D12" s="4">
        <v>1</v>
      </c>
      <c r="E12" s="4">
        <v>2</v>
      </c>
      <c r="F12" s="4" t="s">
        <v>13</v>
      </c>
      <c r="G12" s="4">
        <v>4</v>
      </c>
      <c r="H12" s="4">
        <v>5</v>
      </c>
      <c r="I12" s="4">
        <v>6</v>
      </c>
      <c r="J12" s="4">
        <v>7</v>
      </c>
      <c r="K12" s="4" t="s">
        <v>14</v>
      </c>
      <c r="L12" s="1"/>
    </row>
    <row r="13" spans="1:12" x14ac:dyDescent="0.2">
      <c r="A13" s="1"/>
      <c r="B13" s="23" t="s">
        <v>15</v>
      </c>
      <c r="C13" s="24"/>
      <c r="D13" s="5">
        <f t="shared" ref="D13:I13" si="0">SUM(D14:D18)</f>
        <v>172495352</v>
      </c>
      <c r="E13" s="5">
        <f t="shared" si="0"/>
        <v>17356730.280000001</v>
      </c>
      <c r="F13" s="5">
        <f t="shared" si="0"/>
        <v>189852082.28</v>
      </c>
      <c r="G13" s="5">
        <f t="shared" si="0"/>
        <v>37352159.629999995</v>
      </c>
      <c r="H13" s="5">
        <f t="shared" si="0"/>
        <v>37314377.450000003</v>
      </c>
      <c r="I13" s="5">
        <f t="shared" si="0"/>
        <v>37314377.450000003</v>
      </c>
      <c r="J13" s="5">
        <f>SUM(J14:J18)</f>
        <v>37314377.450000003</v>
      </c>
      <c r="K13" s="5">
        <f t="shared" ref="K13:K43" si="1">+F13-H13</f>
        <v>152537704.82999998</v>
      </c>
      <c r="L13" s="1"/>
    </row>
    <row r="14" spans="1:12" x14ac:dyDescent="0.2">
      <c r="A14" s="1"/>
      <c r="B14" s="6"/>
      <c r="C14" s="7" t="s">
        <v>16</v>
      </c>
      <c r="D14" s="8">
        <v>49349100</v>
      </c>
      <c r="E14" s="9">
        <v>3409813.44</v>
      </c>
      <c r="F14" s="8">
        <f>D14+E14</f>
        <v>52758913.439999998</v>
      </c>
      <c r="G14" s="8">
        <v>11950780.16</v>
      </c>
      <c r="H14" s="8">
        <v>11942882.93</v>
      </c>
      <c r="I14" s="8">
        <v>11942882.93</v>
      </c>
      <c r="J14" s="8">
        <v>11942882.93</v>
      </c>
      <c r="K14" s="8">
        <f t="shared" si="1"/>
        <v>40816030.509999998</v>
      </c>
      <c r="L14" s="1"/>
    </row>
    <row r="15" spans="1:12" x14ac:dyDescent="0.2">
      <c r="A15" s="1"/>
      <c r="B15" s="6"/>
      <c r="C15" s="7" t="s">
        <v>17</v>
      </c>
      <c r="D15" s="8">
        <v>56068851</v>
      </c>
      <c r="E15" s="9">
        <v>4751679.7</v>
      </c>
      <c r="F15" s="8">
        <f>D15+E15</f>
        <v>60820530.700000003</v>
      </c>
      <c r="G15" s="8">
        <v>8538878.8599999994</v>
      </c>
      <c r="H15" s="8">
        <v>8532619.5399999991</v>
      </c>
      <c r="I15" s="8">
        <v>8532619.5399999991</v>
      </c>
      <c r="J15" s="8">
        <v>8532619.5399999991</v>
      </c>
      <c r="K15" s="8">
        <f t="shared" si="1"/>
        <v>52287911.160000004</v>
      </c>
      <c r="L15" s="1"/>
    </row>
    <row r="16" spans="1:12" x14ac:dyDescent="0.2">
      <c r="A16" s="1"/>
      <c r="B16" s="6"/>
      <c r="C16" s="7" t="s">
        <v>18</v>
      </c>
      <c r="D16" s="8">
        <v>15781320</v>
      </c>
      <c r="E16" s="9">
        <v>1832272.66</v>
      </c>
      <c r="F16" s="8">
        <f>D16+E16</f>
        <v>17613592.66</v>
      </c>
      <c r="G16" s="8">
        <v>3666612.16</v>
      </c>
      <c r="H16" s="8">
        <v>3651439.75</v>
      </c>
      <c r="I16" s="8">
        <v>3651439.75</v>
      </c>
      <c r="J16" s="8">
        <v>3651439.75</v>
      </c>
      <c r="K16" s="8">
        <f t="shared" si="1"/>
        <v>13962152.91</v>
      </c>
      <c r="L16" s="1"/>
    </row>
    <row r="17" spans="1:12" x14ac:dyDescent="0.2">
      <c r="A17" s="1"/>
      <c r="B17" s="6"/>
      <c r="C17" s="7" t="s">
        <v>19</v>
      </c>
      <c r="D17" s="8">
        <v>50706108</v>
      </c>
      <c r="E17" s="9">
        <v>7362964.4800000004</v>
      </c>
      <c r="F17" s="8">
        <f>D17+E17</f>
        <v>58069072.480000004</v>
      </c>
      <c r="G17" s="8">
        <v>13195888.449999999</v>
      </c>
      <c r="H17" s="8">
        <v>13187435.23</v>
      </c>
      <c r="I17" s="8">
        <v>13187435.23</v>
      </c>
      <c r="J17" s="8">
        <v>13187435.23</v>
      </c>
      <c r="K17" s="8">
        <f t="shared" si="1"/>
        <v>44881637.25</v>
      </c>
      <c r="L17" s="1"/>
    </row>
    <row r="18" spans="1:12" x14ac:dyDescent="0.2">
      <c r="A18" s="1"/>
      <c r="B18" s="6"/>
      <c r="C18" s="7" t="s">
        <v>20</v>
      </c>
      <c r="D18" s="8">
        <v>589973</v>
      </c>
      <c r="E18" s="10">
        <v>0</v>
      </c>
      <c r="F18" s="8">
        <f>D18+E18</f>
        <v>589973</v>
      </c>
      <c r="G18" s="10">
        <v>0</v>
      </c>
      <c r="H18" s="10">
        <v>0</v>
      </c>
      <c r="I18" s="10">
        <v>0</v>
      </c>
      <c r="J18" s="10">
        <v>0</v>
      </c>
      <c r="K18" s="8">
        <f t="shared" si="1"/>
        <v>589973</v>
      </c>
      <c r="L18" s="1"/>
    </row>
    <row r="19" spans="1:12" x14ac:dyDescent="0.2">
      <c r="A19" s="1"/>
      <c r="B19" s="23" t="s">
        <v>21</v>
      </c>
      <c r="C19" s="24"/>
      <c r="D19" s="5">
        <f t="shared" ref="D19:J19" si="2">SUM(D20:D26)</f>
        <v>8019832.5200000005</v>
      </c>
      <c r="E19" s="5">
        <f t="shared" si="2"/>
        <v>1755450.2</v>
      </c>
      <c r="F19" s="5">
        <f t="shared" si="2"/>
        <v>9775282.7199999988</v>
      </c>
      <c r="G19" s="5">
        <f t="shared" si="2"/>
        <v>770070.6</v>
      </c>
      <c r="H19" s="5">
        <f t="shared" si="2"/>
        <v>27370.6</v>
      </c>
      <c r="I19" s="5">
        <f t="shared" si="2"/>
        <v>27370.6</v>
      </c>
      <c r="J19" s="5">
        <f t="shared" si="2"/>
        <v>27370.6</v>
      </c>
      <c r="K19" s="5">
        <f t="shared" si="1"/>
        <v>9747912.1199999992</v>
      </c>
      <c r="L19" s="1"/>
    </row>
    <row r="20" spans="1:12" x14ac:dyDescent="0.2">
      <c r="A20" s="1"/>
      <c r="B20" s="11"/>
      <c r="C20" s="7" t="s">
        <v>22</v>
      </c>
      <c r="D20" s="8">
        <v>2348446.9</v>
      </c>
      <c r="E20" s="10">
        <v>0</v>
      </c>
      <c r="F20" s="8">
        <f>D20+E20</f>
        <v>2348446.9</v>
      </c>
      <c r="G20" s="10">
        <v>0</v>
      </c>
      <c r="H20" s="10">
        <v>0</v>
      </c>
      <c r="I20" s="10">
        <v>0</v>
      </c>
      <c r="J20" s="10">
        <v>0</v>
      </c>
      <c r="K20" s="8">
        <f t="shared" si="1"/>
        <v>2348446.9</v>
      </c>
      <c r="L20" s="1"/>
    </row>
    <row r="21" spans="1:12" x14ac:dyDescent="0.2">
      <c r="A21" s="1"/>
      <c r="B21" s="11"/>
      <c r="C21" s="7" t="s">
        <v>23</v>
      </c>
      <c r="D21" s="8">
        <v>355417.5</v>
      </c>
      <c r="E21" s="9">
        <v>33000</v>
      </c>
      <c r="F21" s="8">
        <f t="shared" ref="F21:F26" si="3">D21+E21</f>
        <v>388417.5</v>
      </c>
      <c r="G21" s="9">
        <v>7639</v>
      </c>
      <c r="H21" s="9">
        <v>7639</v>
      </c>
      <c r="I21" s="9">
        <v>7639</v>
      </c>
      <c r="J21" s="9">
        <v>7639</v>
      </c>
      <c r="K21" s="8">
        <f t="shared" si="1"/>
        <v>380778.5</v>
      </c>
      <c r="L21" s="1"/>
    </row>
    <row r="22" spans="1:12" x14ac:dyDescent="0.2">
      <c r="A22" s="1"/>
      <c r="B22" s="11"/>
      <c r="C22" s="7" t="s">
        <v>24</v>
      </c>
      <c r="D22" s="8">
        <v>1071520</v>
      </c>
      <c r="E22" s="10">
        <v>0</v>
      </c>
      <c r="F22" s="8">
        <f t="shared" si="3"/>
        <v>1071520</v>
      </c>
      <c r="G22" s="10">
        <v>0</v>
      </c>
      <c r="H22" s="10">
        <v>0</v>
      </c>
      <c r="I22" s="10">
        <v>0</v>
      </c>
      <c r="J22" s="10">
        <v>0</v>
      </c>
      <c r="K22" s="8">
        <f t="shared" si="1"/>
        <v>1071520</v>
      </c>
      <c r="L22" s="1"/>
    </row>
    <row r="23" spans="1:12" x14ac:dyDescent="0.2">
      <c r="A23" s="1"/>
      <c r="B23" s="11"/>
      <c r="C23" s="7" t="s">
        <v>25</v>
      </c>
      <c r="D23" s="8">
        <v>503968</v>
      </c>
      <c r="E23" s="10">
        <v>0</v>
      </c>
      <c r="F23" s="8">
        <f t="shared" si="3"/>
        <v>503968</v>
      </c>
      <c r="G23" s="10">
        <v>0</v>
      </c>
      <c r="H23" s="10">
        <v>0</v>
      </c>
      <c r="I23" s="10">
        <v>0</v>
      </c>
      <c r="J23" s="10">
        <v>0</v>
      </c>
      <c r="K23" s="8">
        <f t="shared" si="1"/>
        <v>503968</v>
      </c>
      <c r="L23" s="1"/>
    </row>
    <row r="24" spans="1:12" x14ac:dyDescent="0.2">
      <c r="A24" s="1"/>
      <c r="B24" s="11"/>
      <c r="C24" s="7" t="s">
        <v>26</v>
      </c>
      <c r="D24" s="8">
        <v>2213220.12</v>
      </c>
      <c r="E24" s="9">
        <v>960000</v>
      </c>
      <c r="F24" s="8">
        <f t="shared" si="3"/>
        <v>3173220.12</v>
      </c>
      <c r="G24" s="10">
        <v>0</v>
      </c>
      <c r="H24" s="10">
        <v>0</v>
      </c>
      <c r="I24" s="10">
        <v>0</v>
      </c>
      <c r="J24" s="10">
        <v>0</v>
      </c>
      <c r="K24" s="8">
        <f t="shared" si="1"/>
        <v>3173220.12</v>
      </c>
      <c r="L24" s="1"/>
    </row>
    <row r="25" spans="1:12" x14ac:dyDescent="0.2">
      <c r="A25" s="1"/>
      <c r="B25" s="11"/>
      <c r="C25" s="7" t="s">
        <v>27</v>
      </c>
      <c r="D25" s="8">
        <v>1069810</v>
      </c>
      <c r="E25" s="9">
        <v>742700</v>
      </c>
      <c r="F25" s="8">
        <f t="shared" si="3"/>
        <v>1812510</v>
      </c>
      <c r="G25" s="9">
        <v>742700</v>
      </c>
      <c r="H25" s="10">
        <v>0</v>
      </c>
      <c r="I25" s="10">
        <v>0</v>
      </c>
      <c r="J25" s="10">
        <v>0</v>
      </c>
      <c r="K25" s="8">
        <f t="shared" si="1"/>
        <v>1812510</v>
      </c>
      <c r="L25" s="1"/>
    </row>
    <row r="26" spans="1:12" x14ac:dyDescent="0.2">
      <c r="A26" s="1"/>
      <c r="B26" s="11"/>
      <c r="C26" s="7" t="s">
        <v>28</v>
      </c>
      <c r="D26" s="8">
        <v>457450</v>
      </c>
      <c r="E26" s="9">
        <v>19750.2</v>
      </c>
      <c r="F26" s="8">
        <f t="shared" si="3"/>
        <v>477200.2</v>
      </c>
      <c r="G26" s="9">
        <v>19731.599999999999</v>
      </c>
      <c r="H26" s="9">
        <v>19731.599999999999</v>
      </c>
      <c r="I26" s="9">
        <v>19731.599999999999</v>
      </c>
      <c r="J26" s="9">
        <v>19731.599999999999</v>
      </c>
      <c r="K26" s="8">
        <f t="shared" si="1"/>
        <v>457468.60000000003</v>
      </c>
      <c r="L26" s="1"/>
    </row>
    <row r="27" spans="1:12" x14ac:dyDescent="0.2">
      <c r="A27" s="1"/>
      <c r="B27" s="23" t="s">
        <v>29</v>
      </c>
      <c r="C27" s="24"/>
      <c r="D27" s="5">
        <f t="shared" ref="D27:J27" si="4">SUM(D28:D36)</f>
        <v>75252332.980000004</v>
      </c>
      <c r="E27" s="5">
        <f t="shared" si="4"/>
        <v>39153443.289999999</v>
      </c>
      <c r="F27" s="5">
        <f t="shared" si="4"/>
        <v>114405776.27000001</v>
      </c>
      <c r="G27" s="5">
        <f t="shared" si="4"/>
        <v>6456799.3900000006</v>
      </c>
      <c r="H27" s="5">
        <f t="shared" si="4"/>
        <v>4015190.2199999997</v>
      </c>
      <c r="I27" s="5">
        <f t="shared" si="4"/>
        <v>4015190.2199999997</v>
      </c>
      <c r="J27" s="5">
        <f t="shared" si="4"/>
        <v>4015190.2199999997</v>
      </c>
      <c r="K27" s="5">
        <f t="shared" si="1"/>
        <v>110390586.05000001</v>
      </c>
      <c r="L27" s="1"/>
    </row>
    <row r="28" spans="1:12" x14ac:dyDescent="0.2">
      <c r="A28" s="1"/>
      <c r="B28" s="11"/>
      <c r="C28" s="12" t="s">
        <v>30</v>
      </c>
      <c r="D28" s="8">
        <v>3601710</v>
      </c>
      <c r="E28" s="9">
        <v>359000</v>
      </c>
      <c r="F28" s="8">
        <f>D28+E28</f>
        <v>3960710</v>
      </c>
      <c r="G28" s="9">
        <v>121040.15</v>
      </c>
      <c r="H28" s="9">
        <v>100880.15</v>
      </c>
      <c r="I28" s="9">
        <v>100880.15</v>
      </c>
      <c r="J28" s="9">
        <v>100880.15</v>
      </c>
      <c r="K28" s="8">
        <f>+F28-H28</f>
        <v>3859829.85</v>
      </c>
      <c r="L28" s="1"/>
    </row>
    <row r="29" spans="1:12" x14ac:dyDescent="0.2">
      <c r="A29" s="1"/>
      <c r="B29" s="11"/>
      <c r="C29" s="12" t="s">
        <v>31</v>
      </c>
      <c r="D29" s="8">
        <v>4971219.01</v>
      </c>
      <c r="E29" s="9">
        <v>350000</v>
      </c>
      <c r="F29" s="8">
        <f t="shared" ref="F29:F43" si="5">D29+E29</f>
        <v>5321219.01</v>
      </c>
      <c r="G29" s="9">
        <v>1525000</v>
      </c>
      <c r="H29" s="9">
        <v>235537.98</v>
      </c>
      <c r="I29" s="9">
        <v>235537.98</v>
      </c>
      <c r="J29" s="9">
        <v>235537.98</v>
      </c>
      <c r="K29" s="8">
        <f t="shared" ref="K29:K36" si="6">+F29-H29</f>
        <v>5085681.0299999993</v>
      </c>
      <c r="L29" s="1"/>
    </row>
    <row r="30" spans="1:12" x14ac:dyDescent="0.2">
      <c r="A30" s="1"/>
      <c r="B30" s="11"/>
      <c r="C30" s="12" t="s">
        <v>32</v>
      </c>
      <c r="D30" s="8">
        <v>34203813.32</v>
      </c>
      <c r="E30" s="9">
        <v>38458053.390000001</v>
      </c>
      <c r="F30" s="8">
        <f t="shared" si="5"/>
        <v>72661866.710000008</v>
      </c>
      <c r="G30" s="9">
        <v>2189040.36</v>
      </c>
      <c r="H30" s="9">
        <v>2097888.29</v>
      </c>
      <c r="I30" s="9">
        <v>2097888.29</v>
      </c>
      <c r="J30" s="9">
        <v>2097888.29</v>
      </c>
      <c r="K30" s="8">
        <f t="shared" si="6"/>
        <v>70563978.420000002</v>
      </c>
      <c r="L30" s="1"/>
    </row>
    <row r="31" spans="1:12" x14ac:dyDescent="0.2">
      <c r="A31" s="1"/>
      <c r="B31" s="11"/>
      <c r="C31" s="12" t="s">
        <v>33</v>
      </c>
      <c r="D31" s="8">
        <v>348882</v>
      </c>
      <c r="E31" s="9">
        <v>34327.22</v>
      </c>
      <c r="F31" s="8">
        <f t="shared" si="5"/>
        <v>383209.22</v>
      </c>
      <c r="G31" s="9">
        <v>31193.64</v>
      </c>
      <c r="H31" s="9">
        <v>31193.64</v>
      </c>
      <c r="I31" s="9">
        <v>31193.64</v>
      </c>
      <c r="J31" s="9">
        <v>31193.64</v>
      </c>
      <c r="K31" s="8">
        <f t="shared" si="6"/>
        <v>352015.57999999996</v>
      </c>
      <c r="L31" s="1"/>
    </row>
    <row r="32" spans="1:12" x14ac:dyDescent="0.2">
      <c r="B32" s="11"/>
      <c r="C32" s="12" t="s">
        <v>34</v>
      </c>
      <c r="D32" s="8">
        <v>17463186.57</v>
      </c>
      <c r="E32" s="9">
        <v>1728111.57</v>
      </c>
      <c r="F32" s="8">
        <f t="shared" si="5"/>
        <v>19191298.140000001</v>
      </c>
      <c r="G32" s="9">
        <v>1197581.5900000001</v>
      </c>
      <c r="H32" s="9">
        <v>200028.3</v>
      </c>
      <c r="I32" s="9">
        <v>200028.3</v>
      </c>
      <c r="J32" s="9">
        <v>200028.3</v>
      </c>
      <c r="K32" s="8">
        <f t="shared" si="6"/>
        <v>18991269.84</v>
      </c>
    </row>
    <row r="33" spans="1:12" x14ac:dyDescent="0.2">
      <c r="B33" s="11"/>
      <c r="C33" s="12" t="s">
        <v>35</v>
      </c>
      <c r="D33" s="8">
        <v>9700434</v>
      </c>
      <c r="E33" s="9">
        <v>-2067454.33</v>
      </c>
      <c r="F33" s="8">
        <f t="shared" si="5"/>
        <v>7632979.6699999999</v>
      </c>
      <c r="G33" s="9">
        <v>667565.62</v>
      </c>
      <c r="H33" s="9">
        <v>667565.62</v>
      </c>
      <c r="I33" s="9">
        <v>667565.62</v>
      </c>
      <c r="J33" s="9">
        <v>667565.62</v>
      </c>
      <c r="K33" s="8">
        <f t="shared" si="6"/>
        <v>6965414.0499999998</v>
      </c>
    </row>
    <row r="34" spans="1:12" x14ac:dyDescent="0.2">
      <c r="B34" s="11"/>
      <c r="C34" s="12" t="s">
        <v>36</v>
      </c>
      <c r="D34" s="8">
        <v>1183778</v>
      </c>
      <c r="E34" s="9">
        <v>20000</v>
      </c>
      <c r="F34" s="8">
        <f t="shared" si="5"/>
        <v>1203778</v>
      </c>
      <c r="G34" s="9">
        <v>97632.49</v>
      </c>
      <c r="H34" s="9">
        <v>56148.54</v>
      </c>
      <c r="I34" s="9">
        <v>56148.54</v>
      </c>
      <c r="J34" s="9">
        <v>56148.54</v>
      </c>
      <c r="K34" s="8">
        <f t="shared" si="6"/>
        <v>1147629.46</v>
      </c>
    </row>
    <row r="35" spans="1:12" x14ac:dyDescent="0.2">
      <c r="B35" s="11"/>
      <c r="C35" s="12" t="s">
        <v>37</v>
      </c>
      <c r="D35" s="8">
        <v>800000</v>
      </c>
      <c r="E35" s="10">
        <v>0</v>
      </c>
      <c r="F35" s="8">
        <f t="shared" si="5"/>
        <v>800000</v>
      </c>
      <c r="G35" s="10">
        <v>0</v>
      </c>
      <c r="H35" s="10">
        <v>0</v>
      </c>
      <c r="I35" s="10">
        <v>0</v>
      </c>
      <c r="J35" s="10">
        <v>0</v>
      </c>
      <c r="K35" s="8">
        <f t="shared" si="6"/>
        <v>800000</v>
      </c>
    </row>
    <row r="36" spans="1:12" x14ac:dyDescent="0.2">
      <c r="B36" s="11"/>
      <c r="C36" s="12" t="s">
        <v>38</v>
      </c>
      <c r="D36" s="8">
        <v>2979310.08</v>
      </c>
      <c r="E36" s="9">
        <v>271405.44</v>
      </c>
      <c r="F36" s="8">
        <f t="shared" si="5"/>
        <v>3250715.52</v>
      </c>
      <c r="G36" s="9">
        <v>627745.54</v>
      </c>
      <c r="H36" s="9">
        <v>625947.69999999995</v>
      </c>
      <c r="I36" s="9">
        <v>625947.69999999995</v>
      </c>
      <c r="J36" s="9">
        <v>625947.69999999995</v>
      </c>
      <c r="K36" s="8">
        <f t="shared" si="6"/>
        <v>2624767.8200000003</v>
      </c>
    </row>
    <row r="37" spans="1:12" s="15" customFormat="1" x14ac:dyDescent="0.2">
      <c r="A37" s="13"/>
      <c r="B37" s="23" t="s">
        <v>39</v>
      </c>
      <c r="C37" s="24"/>
      <c r="D37" s="5">
        <f>SUM(D38:D38)</f>
        <v>4180525202</v>
      </c>
      <c r="E37" s="5">
        <f>SUM(E38:E38)</f>
        <v>291710906.81</v>
      </c>
      <c r="F37" s="5">
        <f>+D37+E37</f>
        <v>4472236108.8100004</v>
      </c>
      <c r="G37" s="5">
        <f>SUM(G38:G38)</f>
        <v>334046465.76999998</v>
      </c>
      <c r="H37" s="14">
        <f>SUM(H38:H38)</f>
        <v>314568790.20999998</v>
      </c>
      <c r="I37" s="14">
        <f>SUM(I38:I38)</f>
        <v>314568790.20999998</v>
      </c>
      <c r="J37" s="14">
        <f>SUM(J38:J38)</f>
        <v>314568790.20999998</v>
      </c>
      <c r="K37" s="5">
        <f t="shared" si="1"/>
        <v>4157667318.6000004</v>
      </c>
      <c r="L37" s="13"/>
    </row>
    <row r="38" spans="1:12" ht="12.75" customHeight="1" x14ac:dyDescent="0.2">
      <c r="B38" s="11"/>
      <c r="C38" s="16" t="s">
        <v>40</v>
      </c>
      <c r="D38" s="9">
        <v>4180525202</v>
      </c>
      <c r="E38" s="9">
        <v>291710906.81</v>
      </c>
      <c r="F38" s="8">
        <f t="shared" si="5"/>
        <v>4472236108.8100004</v>
      </c>
      <c r="G38" s="9">
        <v>334046465.76999998</v>
      </c>
      <c r="H38" s="9">
        <v>314568790.20999998</v>
      </c>
      <c r="I38" s="9">
        <v>314568790.20999998</v>
      </c>
      <c r="J38" s="9">
        <v>314568790.20999998</v>
      </c>
      <c r="K38" s="8">
        <f t="shared" si="1"/>
        <v>4157667318.6000004</v>
      </c>
    </row>
    <row r="39" spans="1:12" s="15" customFormat="1" x14ac:dyDescent="0.2">
      <c r="A39" s="13"/>
      <c r="B39" s="23" t="s">
        <v>41</v>
      </c>
      <c r="C39" s="24"/>
      <c r="D39" s="5">
        <f t="shared" ref="D39:J39" si="7">SUM(D40:D43)</f>
        <v>13325779.5</v>
      </c>
      <c r="E39" s="14">
        <f t="shared" si="7"/>
        <v>-5468141.8799999999</v>
      </c>
      <c r="F39" s="5">
        <f t="shared" si="7"/>
        <v>7857637.6200000001</v>
      </c>
      <c r="G39" s="14">
        <f t="shared" si="7"/>
        <v>7391496.7599999998</v>
      </c>
      <c r="H39" s="14">
        <f t="shared" si="7"/>
        <v>0</v>
      </c>
      <c r="I39" s="14">
        <f t="shared" si="7"/>
        <v>0</v>
      </c>
      <c r="J39" s="14">
        <f t="shared" si="7"/>
        <v>0</v>
      </c>
      <c r="K39" s="5">
        <f t="shared" si="1"/>
        <v>7857637.6200000001</v>
      </c>
      <c r="L39" s="13"/>
    </row>
    <row r="40" spans="1:12" x14ac:dyDescent="0.2">
      <c r="B40" s="11"/>
      <c r="C40" s="12" t="s">
        <v>42</v>
      </c>
      <c r="D40" s="8">
        <v>9216279.5</v>
      </c>
      <c r="E40" s="9">
        <v>-1799833.09</v>
      </c>
      <c r="F40" s="8">
        <f t="shared" si="5"/>
        <v>7416446.4100000001</v>
      </c>
      <c r="G40" s="9">
        <v>7134444.1399999997</v>
      </c>
      <c r="H40" s="10">
        <v>0</v>
      </c>
      <c r="I40" s="10">
        <v>0</v>
      </c>
      <c r="J40" s="10">
        <v>0</v>
      </c>
      <c r="K40" s="8">
        <f t="shared" si="1"/>
        <v>7416446.4100000001</v>
      </c>
    </row>
    <row r="41" spans="1:12" x14ac:dyDescent="0.2">
      <c r="B41" s="11"/>
      <c r="C41" s="12" t="s">
        <v>43</v>
      </c>
      <c r="D41" s="8">
        <v>218000</v>
      </c>
      <c r="E41" s="9">
        <v>-103855.37</v>
      </c>
      <c r="F41" s="8">
        <f t="shared" si="5"/>
        <v>114144.63</v>
      </c>
      <c r="G41" s="9">
        <v>114144.62</v>
      </c>
      <c r="H41" s="10">
        <v>0</v>
      </c>
      <c r="I41" s="10">
        <v>0</v>
      </c>
      <c r="J41" s="10">
        <v>0</v>
      </c>
      <c r="K41" s="8">
        <f t="shared" si="1"/>
        <v>114144.63</v>
      </c>
    </row>
    <row r="42" spans="1:12" x14ac:dyDescent="0.2">
      <c r="B42" s="11"/>
      <c r="C42" s="12" t="s">
        <v>44</v>
      </c>
      <c r="D42" s="8">
        <v>3291500</v>
      </c>
      <c r="E42" s="9">
        <v>-3107361.42</v>
      </c>
      <c r="F42" s="8">
        <f t="shared" si="5"/>
        <v>184138.58000000007</v>
      </c>
      <c r="G42" s="10">
        <v>0</v>
      </c>
      <c r="H42" s="10">
        <v>0</v>
      </c>
      <c r="I42" s="10">
        <v>0</v>
      </c>
      <c r="J42" s="10">
        <v>0</v>
      </c>
      <c r="K42" s="8">
        <f t="shared" si="1"/>
        <v>184138.58000000007</v>
      </c>
    </row>
    <row r="43" spans="1:12" x14ac:dyDescent="0.2">
      <c r="B43" s="11"/>
      <c r="C43" s="12" t="s">
        <v>45</v>
      </c>
      <c r="D43" s="8">
        <v>600000</v>
      </c>
      <c r="E43" s="9">
        <v>-457092</v>
      </c>
      <c r="F43" s="8">
        <f t="shared" si="5"/>
        <v>142908</v>
      </c>
      <c r="G43" s="9">
        <v>142908</v>
      </c>
      <c r="H43" s="10">
        <v>0</v>
      </c>
      <c r="I43" s="10">
        <v>0</v>
      </c>
      <c r="J43" s="10">
        <v>0</v>
      </c>
      <c r="K43" s="8">
        <f t="shared" si="1"/>
        <v>142908</v>
      </c>
    </row>
    <row r="44" spans="1:12" s="15" customFormat="1" ht="15" customHeight="1" x14ac:dyDescent="0.2">
      <c r="A44" s="13"/>
      <c r="B44" s="25" t="s">
        <v>46</v>
      </c>
      <c r="C44" s="26"/>
      <c r="D44" s="17">
        <f t="shared" ref="D44:K44" si="8">+D13+D19+D27+D37+D39</f>
        <v>4449618499</v>
      </c>
      <c r="E44" s="17">
        <f t="shared" si="8"/>
        <v>344508388.69999999</v>
      </c>
      <c r="F44" s="17">
        <f t="shared" si="8"/>
        <v>4794126887.6999998</v>
      </c>
      <c r="G44" s="17">
        <f t="shared" si="8"/>
        <v>386016992.14999998</v>
      </c>
      <c r="H44" s="17">
        <f t="shared" si="8"/>
        <v>355925728.47999996</v>
      </c>
      <c r="I44" s="17">
        <f t="shared" si="8"/>
        <v>355925728.47999996</v>
      </c>
      <c r="J44" s="17">
        <f t="shared" si="8"/>
        <v>355925728.47999996</v>
      </c>
      <c r="K44" s="17">
        <f t="shared" si="8"/>
        <v>4438201159.2200003</v>
      </c>
      <c r="L44" s="13"/>
    </row>
    <row r="46" spans="1:12" x14ac:dyDescent="0.2">
      <c r="B46" s="18" t="s">
        <v>47</v>
      </c>
      <c r="F46" s="19"/>
      <c r="G46" s="19"/>
      <c r="H46" s="19"/>
      <c r="I46" s="19"/>
      <c r="J46" s="19"/>
      <c r="K46" s="19"/>
    </row>
    <row r="47" spans="1:12" x14ac:dyDescent="0.2">
      <c r="L47" s="1"/>
    </row>
    <row r="48" spans="1:12" x14ac:dyDescent="0.2">
      <c r="A48" s="20"/>
      <c r="B48" s="21"/>
      <c r="C48" s="21"/>
      <c r="D48" s="22" t="e">
        <f>IF(D45=[1]CAdmon!#REF!," ","ERROR")</f>
        <v>#REF!</v>
      </c>
      <c r="E48" s="22" t="e">
        <f>IF(E45=[1]CAdmon!#REF!," ","ERROR")</f>
        <v>#REF!</v>
      </c>
      <c r="F48" s="22" t="e">
        <f>IF(F45=[1]CAdmon!#REF!," ","ERROR")</f>
        <v>#REF!</v>
      </c>
      <c r="G48" s="22"/>
      <c r="H48" s="22" t="e">
        <f>IF(H45=[1]CAdmon!#REF!," ","ERROR")</f>
        <v>#REF!</v>
      </c>
      <c r="I48" s="22"/>
      <c r="J48" s="22" t="e">
        <f>IF(J45=[1]CAdmon!#REF!," ","ERROR")</f>
        <v>#REF!</v>
      </c>
      <c r="K48" s="22" t="e">
        <f>IF(K45=[1]CAdmon!#REF!," ","ERROR")</f>
        <v>#REF!</v>
      </c>
      <c r="L48" s="1"/>
    </row>
    <row r="54" spans="1:12" x14ac:dyDescent="0.2">
      <c r="A54" s="1"/>
      <c r="L54" s="1"/>
    </row>
  </sheetData>
  <mergeCells count="11">
    <mergeCell ref="B13:C13"/>
    <mergeCell ref="B19:C19"/>
    <mergeCell ref="B27:C27"/>
    <mergeCell ref="B37:C37"/>
    <mergeCell ref="B39:C39"/>
    <mergeCell ref="B44:C44"/>
    <mergeCell ref="B6:K6"/>
    <mergeCell ref="B7:K7"/>
    <mergeCell ref="B10:C12"/>
    <mergeCell ref="D10:J10"/>
    <mergeCell ref="K10:K11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dcterms:created xsi:type="dcterms:W3CDTF">2017-06-28T14:53:58Z</dcterms:created>
  <dcterms:modified xsi:type="dcterms:W3CDTF">2020-08-01T02:52:50Z</dcterms:modified>
</cp:coreProperties>
</file>