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PLATAFORMA 1T2025\"/>
    </mc:Choice>
  </mc:AlternateContent>
  <xr:revisionPtr revIDLastSave="0" documentId="8_{E8380B8E-57CB-4F18-A88E-CCBE1F9C406E}" xr6:coauthVersionLast="36" xr6:coauthVersionMax="36" xr10:uidLastSave="{00000000-0000-0000-0000-000000000000}"/>
  <bookViews>
    <workbookView xWindow="0" yWindow="0" windowWidth="30720" windowHeight="13380" xr2:uid="{D398ECAD-2603-4CC0-9B16-BCE3C6A36C57}"/>
  </bookViews>
  <sheets>
    <sheet name="PPI SIR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'PPI SIRET'!$A$1:$Q$35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P28" i="1"/>
  <c r="I28" i="1"/>
  <c r="H28" i="1"/>
  <c r="G28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<sst xmlns="http://schemas.openxmlformats.org/spreadsheetml/2006/main" count="184" uniqueCount="107">
  <si>
    <t>INSTITUTO DE SALUD PUBLICA DEL ESTADO DE GUANAJUATO
Programas y Proyectos de Inversión
Del 1 de Enero al 31 de Marzo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</si>
  <si>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</si>
  <si>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</si>
  <si>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</si>
  <si>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</si>
  <si>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</si>
  <si>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</si>
  <si>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</si>
  <si>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</si>
  <si>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</si>
  <si>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</si>
  <si>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</si>
  <si>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</si>
  <si>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</si>
  <si>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</si>
  <si>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</si>
  <si>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</si>
  <si>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</si>
  <si>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</si>
  <si>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</si>
  <si>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</si>
  <si>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E012PB11102499</t>
  </si>
  <si>
    <t>R24 CENTRO TRANSFUSIONAL</t>
  </si>
  <si>
    <t>5660</t>
  </si>
  <si>
    <t>BIENES MUEBLES</t>
  </si>
  <si>
    <t>211213019070301</t>
  </si>
  <si>
    <t>CENTRO ESTATAL DE MEDICINA TRANSFUSIONAL</t>
  </si>
  <si>
    <t>Porcentaje</t>
  </si>
  <si>
    <t>E012PB12282499</t>
  </si>
  <si>
    <t>R24 HOSPITAL LEÓN</t>
  </si>
  <si>
    <t>5310</t>
  </si>
  <si>
    <t>211213019070106</t>
  </si>
  <si>
    <t>HOSPITAL GENERAL LEÓN</t>
  </si>
  <si>
    <t>E012PB31982408082</t>
  </si>
  <si>
    <t>ENSEÑANZA</t>
  </si>
  <si>
    <t>5290</t>
  </si>
  <si>
    <t>211213019030400</t>
  </si>
  <si>
    <t>DIRECCIÓN GENERAL DE ATENCIÓN MÉDICA</t>
  </si>
  <si>
    <t>E012PB32832499</t>
  </si>
  <si>
    <t>R24 UNIDADES VI</t>
  </si>
  <si>
    <t>5670</t>
  </si>
  <si>
    <t>211213019040600</t>
  </si>
  <si>
    <t>JURISDICCIÓN SANITARIA VI ISAPEG</t>
  </si>
  <si>
    <t>E012QA14922301</t>
  </si>
  <si>
    <t>AMP Y REM HC ROMITA (URG, CEYE Y HOSP)</t>
  </si>
  <si>
    <t>6220</t>
  </si>
  <si>
    <t>OBRA</t>
  </si>
  <si>
    <t>211213019070412</t>
  </si>
  <si>
    <t>HOSPITAL COMUNITARIO ROMITA</t>
  </si>
  <si>
    <t>E012QA15242301</t>
  </si>
  <si>
    <t>UMAPS SAN JUAN DE CERANO YURIRIA</t>
  </si>
  <si>
    <t>211213019040500</t>
  </si>
  <si>
    <t>JURISDICCIÓN SANITARIA V ISAPEG</t>
  </si>
  <si>
    <t>E012QA26152301</t>
  </si>
  <si>
    <t>TERMINACIÓN DE LA DIG Y ADECUACIÓN DEL CAISAME</t>
  </si>
  <si>
    <t>211213019070201</t>
  </si>
  <si>
    <t>CTRO ATEN INTEGRAL SALUD MENTAL DE LEÓN</t>
  </si>
  <si>
    <t>E012QA27472401</t>
  </si>
  <si>
    <t>PROYECTO EJECUTIVO UMAPS OBRAJUELO</t>
  </si>
  <si>
    <t>211213019040300</t>
  </si>
  <si>
    <t>JURISDICCIÓN SANITARIA III ISAPEG</t>
  </si>
  <si>
    <t>E012QA28122301</t>
  </si>
  <si>
    <t>TERMINACIÓN REMODELACIÓN HC SAN FELIPE</t>
  </si>
  <si>
    <t>211213019070414</t>
  </si>
  <si>
    <t>HOSPITAL COMUNITARIO SAN FELIPE</t>
  </si>
  <si>
    <t>E012QA32952301</t>
  </si>
  <si>
    <t>TERMINACIÓN DE AMP Y FORT DEL HG URIANGATO</t>
  </si>
  <si>
    <t>211213019070115</t>
  </si>
  <si>
    <t>HOSPITAL GENERAL URIANGATO</t>
  </si>
  <si>
    <t>E012QA34182401</t>
  </si>
  <si>
    <t>TERMINACIÓN CESSA XICHÚ</t>
  </si>
  <si>
    <t>211213019040200</t>
  </si>
  <si>
    <t>JURISDICCIÓN SANITARIA II ISAPEG</t>
  </si>
  <si>
    <t>E012QA37012401</t>
  </si>
  <si>
    <t>PROYECTO INTEGRAL CAISES LEÓN</t>
  </si>
  <si>
    <t>211213019040700</t>
  </si>
  <si>
    <t>JURISDICCIÓN SANITARIA VII ISAPEG</t>
  </si>
  <si>
    <t>E012QA40142401</t>
  </si>
  <si>
    <t>PE SUST MURO UMAPS LA BORUNDA COMONFORT</t>
  </si>
  <si>
    <t>E064PB11012499</t>
  </si>
  <si>
    <t>R24 JURISDICCIÓN VI</t>
  </si>
  <si>
    <t>5150</t>
  </si>
  <si>
    <t>E064QC13282406</t>
  </si>
  <si>
    <t>FORTALECIMIENTO A OBSERVATORIOS DE LESIONES</t>
  </si>
  <si>
    <t>211213019030300</t>
  </si>
  <si>
    <t>DIR GRAL DE PREV Y PROM DE LA SALUD</t>
  </si>
  <si>
    <t>E064QC13312501</t>
  </si>
  <si>
    <t>DETECCIÓN DE CÁNCER CÉRVICO UTERINO CON CITOLOGÍA BASE LIQUIDA</t>
  </si>
  <si>
    <t>M005GA20982499</t>
  </si>
  <si>
    <t>R24 DIRECCIÓN ISAPEG</t>
  </si>
  <si>
    <t>211213019010000</t>
  </si>
  <si>
    <t>DESPACHO DE LA DIRECCIÓN GRAL DEL ISAPEG</t>
  </si>
  <si>
    <t>M006GB11152499</t>
  </si>
  <si>
    <t>R24 DIRECCIÓN ADM</t>
  </si>
  <si>
    <t>5640</t>
  </si>
  <si>
    <t>211213019020200</t>
  </si>
  <si>
    <t>DIR GRAL DE ADMINISTRACIÓN ISAPEG</t>
  </si>
  <si>
    <t>M006GB11152511089</t>
  </si>
  <si>
    <t>SISTEMAS DE INFORMACIÓN EN SALUD</t>
  </si>
  <si>
    <t>5190</t>
  </si>
  <si>
    <t>M006GB11172499</t>
  </si>
  <si>
    <t>R24 DIRECCIÓN RH</t>
  </si>
  <si>
    <t>211213019020300</t>
  </si>
  <si>
    <t>DIR GRAL DE RECURSOS HUMANOS ISAPEG</t>
  </si>
  <si>
    <t>M007GC11132499</t>
  </si>
  <si>
    <t>R24 DIRECCIÓN SALUD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</si>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</sst>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2" borderId="1" xfId="3" applyFont="1" applyFill="1" applyBorder="1" applyAlignment="1" applyProtection="1">
      <alignment horizontal="center" wrapText="1"/>
      <protection locked="0"/>
    </xf>
    <xf numFmtId="0" fontId="4" fillId="2" borderId="2" xfId="3" applyFont="1" applyFill="1" applyBorder="1" applyAlignment="1" applyProtection="1">
      <alignment horizontal="center" wrapText="1"/>
      <protection locked="0"/>
    </xf>
    <xf numFmtId="0" fontId="4" fillId="2" borderId="3" xfId="3" applyFont="1" applyFill="1" applyBorder="1" applyAlignment="1" applyProtection="1">
      <alignment horizontal="center" wrapText="1"/>
      <protection locked="0"/>
    </xf>
    <xf numFmtId="0" fontId="4" fillId="2" borderId="4" xfId="4" applyFont="1" applyFill="1" applyBorder="1" applyAlignment="1" applyProtection="1">
      <alignment horizontal="center" vertical="top" wrapText="1"/>
      <protection locked="0"/>
    </xf>
    <xf numFmtId="0" fontId="4" fillId="2" borderId="5" xfId="4" applyFont="1" applyFill="1" applyBorder="1" applyAlignment="1" applyProtection="1">
      <alignment horizontal="center" vertical="top" wrapText="1"/>
      <protection locked="0"/>
    </xf>
    <xf numFmtId="0" fontId="4" fillId="2" borderId="5" xfId="3" applyFont="1" applyFill="1" applyBorder="1" applyAlignment="1" applyProtection="1">
      <alignment horizontal="center" wrapText="1"/>
      <protection locked="0"/>
    </xf>
    <xf numFmtId="0" fontId="4" fillId="2" borderId="5" xfId="3" applyFont="1" applyFill="1" applyBorder="1" applyAlignment="1" applyProtection="1">
      <alignment horizontal="center"/>
      <protection locked="0"/>
    </xf>
    <xf numFmtId="0" fontId="4" fillId="2" borderId="5" xfId="5" applyFont="1" applyFill="1" applyBorder="1" applyAlignment="1" applyProtection="1">
      <alignment horizontal="center" vertical="center"/>
      <protection locked="0"/>
    </xf>
    <xf numFmtId="0" fontId="4" fillId="2" borderId="6" xfId="5" applyFont="1" applyFill="1" applyBorder="1" applyAlignment="1" applyProtection="1">
      <alignment horizontal="center" vertical="center"/>
      <protection locked="0"/>
    </xf>
    <xf numFmtId="0" fontId="4" fillId="2" borderId="5" xfId="3" applyFont="1" applyFill="1" applyBorder="1" applyAlignment="1" applyProtection="1">
      <alignment horizontal="center" vertical="center" wrapText="1"/>
      <protection locked="0"/>
    </xf>
    <xf numFmtId="0" fontId="4" fillId="2" borderId="5" xfId="3" applyFont="1" applyFill="1" applyBorder="1" applyAlignment="1" applyProtection="1">
      <alignment horizontal="center" wrapText="1"/>
      <protection locked="0"/>
    </xf>
    <xf numFmtId="4" fontId="4" fillId="2" borderId="5" xfId="5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" applyNumberFormat="1" applyFont="1" applyBorder="1" applyAlignment="1" applyProtection="1">
      <alignment horizontal="left" vertical="top" wrapText="1"/>
      <protection locked="0"/>
    </xf>
    <xf numFmtId="49" fontId="6" fillId="0" borderId="8" xfId="4" applyNumberFormat="1" applyFont="1" applyBorder="1" applyAlignment="1" applyProtection="1">
      <alignment horizontal="left" vertical="top" wrapText="1"/>
      <protection locked="0"/>
    </xf>
    <xf numFmtId="43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5" xfId="6" applyFont="1" applyBorder="1" applyAlignment="1" applyProtection="1">
      <alignment horizontal="center" vertical="center" wrapText="1"/>
      <protection locked="0"/>
    </xf>
    <xf numFmtId="0" fontId="6" fillId="0" borderId="5" xfId="6" applyFont="1" applyBorder="1" applyAlignment="1" applyProtection="1">
      <alignment vertical="center" wrapText="1"/>
      <protection locked="0"/>
    </xf>
    <xf numFmtId="10" fontId="6" fillId="0" borderId="5" xfId="7" applyNumberFormat="1" applyFont="1" applyBorder="1" applyAlignment="1" applyProtection="1">
      <alignment horizontal="center" vertical="center" wrapText="1"/>
      <protection locked="0"/>
    </xf>
    <xf numFmtId="10" fontId="6" fillId="0" borderId="5" xfId="7" applyNumberFormat="1" applyFont="1" applyBorder="1" applyAlignment="1" applyProtection="1">
      <alignment vertical="center" wrapText="1"/>
      <protection locked="0"/>
    </xf>
    <xf numFmtId="10" fontId="6" fillId="0" borderId="6" xfId="7" applyNumberFormat="1" applyFont="1" applyBorder="1" applyAlignment="1" applyProtection="1">
      <alignment vertical="center" wrapText="1"/>
      <protection locked="0"/>
    </xf>
    <xf numFmtId="49" fontId="6" fillId="0" borderId="9" xfId="4" applyNumberFormat="1" applyFont="1" applyBorder="1" applyAlignment="1" applyProtection="1">
      <alignment horizontal="left" vertical="top" wrapText="1"/>
      <protection locked="0"/>
    </xf>
    <xf numFmtId="49" fontId="6" fillId="0" borderId="10" xfId="4" applyNumberFormat="1" applyFont="1" applyBorder="1" applyAlignment="1" applyProtection="1">
      <alignment horizontal="left" vertical="top" wrapText="1"/>
      <protection locked="0"/>
    </xf>
    <xf numFmtId="3" fontId="6" fillId="0" borderId="11" xfId="3" applyNumberFormat="1" applyFont="1" applyBorder="1" applyAlignment="1" applyProtection="1">
      <alignment horizontal="right" vertical="center" wrapText="1"/>
      <protection locked="0"/>
    </xf>
    <xf numFmtId="0" fontId="6" fillId="0" borderId="11" xfId="3" applyFont="1" applyBorder="1" applyAlignment="1" applyProtection="1">
      <alignment horizontal="center" vertical="center" wrapText="1"/>
      <protection locked="0"/>
    </xf>
    <xf numFmtId="0" fontId="6" fillId="0" borderId="11" xfId="3" applyFont="1" applyBorder="1" applyAlignment="1" applyProtection="1">
      <alignment vertical="center" wrapText="1"/>
      <protection locked="0"/>
    </xf>
    <xf numFmtId="10" fontId="6" fillId="0" borderId="11" xfId="2" applyNumberFormat="1" applyFont="1" applyBorder="1" applyAlignment="1" applyProtection="1">
      <alignment horizontal="center" vertical="center" wrapText="1"/>
      <protection locked="0"/>
    </xf>
    <xf numFmtId="10" fontId="6" fillId="0" borderId="11" xfId="2" applyNumberFormat="1" applyFont="1" applyBorder="1" applyAlignment="1" applyProtection="1">
      <alignment vertical="center" wrapText="1"/>
      <protection locked="0"/>
    </xf>
    <xf numFmtId="10" fontId="6" fillId="0" borderId="12" xfId="2" applyNumberFormat="1" applyFont="1" applyBorder="1" applyAlignment="1" applyProtection="1">
      <alignment vertical="center" wrapText="1"/>
      <protection locked="0"/>
    </xf>
    <xf numFmtId="0" fontId="0" fillId="3" borderId="0" xfId="0" applyFill="1"/>
    <xf numFmtId="0" fontId="5" fillId="0" borderId="0" xfId="8" applyFont="1" applyProtection="1">
      <protection locked="0"/>
    </xf>
    <xf numFmtId="0" fontId="0" fillId="3" borderId="0" xfId="0" applyFont="1" applyFill="1" applyBorder="1" applyAlignment="1">
      <alignment horizontal="left"/>
    </xf>
    <xf numFmtId="3" fontId="2" fillId="3" borderId="13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3" fontId="2" fillId="3" borderId="15" xfId="0" applyNumberFormat="1" applyFont="1" applyFill="1" applyBorder="1" applyAlignment="1">
      <alignment horizontal="right"/>
    </xf>
    <xf numFmtId="0" fontId="0" fillId="3" borderId="0" xfId="0" applyFont="1" applyFill="1" applyBorder="1"/>
    <xf numFmtId="10" fontId="7" fillId="3" borderId="0" xfId="2" applyNumberFormat="1" applyFont="1" applyFill="1" applyBorder="1" applyAlignment="1" applyProtection="1">
      <alignment vertical="center" wrapText="1"/>
      <protection locked="0"/>
    </xf>
    <xf numFmtId="0" fontId="0" fillId="3" borderId="0" xfId="0" applyFill="1" applyBorder="1"/>
  </cellXfs>
  <cellStyles count="9">
    <cellStyle name="Millares" xfId="1" builtinId="3"/>
    <cellStyle name="Normal" xfId="0" builtinId="0"/>
    <cellStyle name="Normal 2 3 3" xfId="8" xr:uid="{07B82F47-DD71-4414-9E31-6E0B358388BC}"/>
    <cellStyle name="Normal 4 2" xfId="5" xr:uid="{2F66BF40-8BCC-41B6-B948-F841AE2AEAB9}"/>
    <cellStyle name="Normal 8" xfId="3" xr:uid="{E44E5231-0BB5-4F75-8635-B4AECAA6FCDE}"/>
    <cellStyle name="Normal 8 13" xfId="6" xr:uid="{C98A8AC1-9C8D-49B2-8196-9558AF9561DA}"/>
    <cellStyle name="Normal_141008Reportes Cuadros Institucionales-sectorialesADV" xfId="4" xr:uid="{A85CEB9F-2D04-4333-BA18-2290C84E7A61}"/>
    <cellStyle name="Porcentaje" xfId="2" builtinId="5"/>
    <cellStyle name="Porcentaje 2 7" xfId="7" xr:uid="{EFF88A9B-8B8B-4614-9C72-67C9EED34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3019%20ISAPEG%20CP%201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PPI (2)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12F3-34FD-4A3A-9699-E7A70FF2E5F3}">
  <sheetPr>
    <pageSetUpPr fitToPage="1"/>
  </sheetPr>
  <dimension ref="A1:Q40"/>
  <sheetViews>
    <sheetView tabSelected="1" workbookViewId="0">
      <selection sqref="A1:Q1"/>
    </sheetView>
  </sheetViews>
  <sheetFormatPr baseColWidth="10" defaultColWidth="12" defaultRowHeight="10.199999999999999" x14ac:dyDescent="0.2"/>
  <cols>
    <col min="1" max="1" width="19.7109375" customWidth="1"/>
    <col min="2" max="2" width="70.140625" customWidth="1"/>
    <col min="3" max="3" width="12.140625" customWidth="1"/>
    <col min="4" max="4" width="17.7109375" customWidth="1"/>
    <col min="5" max="5" width="18.140625" customWidth="1"/>
    <col min="6" max="6" width="47.85546875" customWidth="1"/>
    <col min="7" max="9" width="17.28515625" customWidth="1"/>
    <col min="10" max="10" width="13.28515625" customWidth="1"/>
    <col min="11" max="11" width="13.140625" customWidth="1"/>
    <col min="14" max="14" width="12.7109375" customWidth="1"/>
  </cols>
  <sheetData>
    <row r="1" spans="1:17" ht="46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">
      <c r="A2" s="4"/>
      <c r="B2" s="5"/>
      <c r="C2" s="5"/>
      <c r="D2" s="5"/>
      <c r="E2" s="5"/>
      <c r="F2" s="5"/>
      <c r="G2" s="6" t="s">
        <v>1</v>
      </c>
      <c r="H2" s="6"/>
      <c r="I2" s="6"/>
      <c r="J2" s="6" t="s">
        <v>2</v>
      </c>
      <c r="K2" s="6"/>
      <c r="L2" s="6"/>
      <c r="M2" s="6"/>
      <c r="N2" s="7" t="s">
        <v>3</v>
      </c>
      <c r="O2" s="7"/>
      <c r="P2" s="8" t="s">
        <v>4</v>
      </c>
      <c r="Q2" s="9"/>
    </row>
    <row r="3" spans="1:17" ht="30.6" x14ac:dyDescent="0.2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12</v>
      </c>
      <c r="L3" s="10" t="s">
        <v>15</v>
      </c>
      <c r="M3" s="10" t="s">
        <v>16</v>
      </c>
      <c r="N3" s="11" t="s">
        <v>17</v>
      </c>
      <c r="O3" s="11" t="s">
        <v>18</v>
      </c>
      <c r="P3" s="12" t="s">
        <v>19</v>
      </c>
      <c r="Q3" s="13" t="s">
        <v>20</v>
      </c>
    </row>
    <row r="4" spans="1:17" ht="20.399999999999999" x14ac:dyDescent="0.2">
      <c r="A4" s="1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G4" s="16">
        <v>0</v>
      </c>
      <c r="H4" s="16">
        <v>21589.74</v>
      </c>
      <c r="I4" s="16">
        <v>21589.74</v>
      </c>
      <c r="J4" s="17"/>
      <c r="K4" s="17"/>
      <c r="L4" s="17"/>
      <c r="M4" s="18" t="s">
        <v>27</v>
      </c>
      <c r="N4" s="19">
        <f t="shared" ref="N4:N26" si="0">IF(G4&gt;0,I4/G4,0)</f>
        <v>0</v>
      </c>
      <c r="O4" s="19">
        <f t="shared" ref="O4:O26" si="1">IF(H4&gt;0,I4/H4,0)</f>
        <v>1</v>
      </c>
      <c r="P4" s="20">
        <f t="shared" ref="P4:P26" si="2">IF(J4=0,0,L4/J4)</f>
        <v>0</v>
      </c>
      <c r="Q4" s="21">
        <f t="shared" ref="Q4:Q26" si="3">IF(L4=0,0,L4/K4)</f>
        <v>0</v>
      </c>
    </row>
    <row r="5" spans="1:17" ht="20.399999999999999" x14ac:dyDescent="0.2">
      <c r="A5" s="14" t="s">
        <v>28</v>
      </c>
      <c r="B5" s="15" t="s">
        <v>29</v>
      </c>
      <c r="C5" s="15" t="s">
        <v>30</v>
      </c>
      <c r="D5" s="15" t="s">
        <v>24</v>
      </c>
      <c r="E5" s="15" t="s">
        <v>31</v>
      </c>
      <c r="F5" s="15" t="s">
        <v>32</v>
      </c>
      <c r="G5" s="16">
        <v>0</v>
      </c>
      <c r="H5" s="16">
        <v>2305186.67</v>
      </c>
      <c r="I5" s="16">
        <v>0</v>
      </c>
      <c r="J5" s="17"/>
      <c r="K5" s="17"/>
      <c r="L5" s="17"/>
      <c r="M5" s="18" t="s">
        <v>27</v>
      </c>
      <c r="N5" s="19">
        <f t="shared" si="0"/>
        <v>0</v>
      </c>
      <c r="O5" s="19">
        <f t="shared" si="1"/>
        <v>0</v>
      </c>
      <c r="P5" s="20">
        <f t="shared" si="2"/>
        <v>0</v>
      </c>
      <c r="Q5" s="21">
        <f t="shared" si="3"/>
        <v>0</v>
      </c>
    </row>
    <row r="6" spans="1:17" ht="26.25" customHeight="1" x14ac:dyDescent="0.2">
      <c r="A6" s="14" t="s">
        <v>33</v>
      </c>
      <c r="B6" s="15" t="s">
        <v>34</v>
      </c>
      <c r="C6" s="15" t="s">
        <v>35</v>
      </c>
      <c r="D6" s="15" t="s">
        <v>24</v>
      </c>
      <c r="E6" s="15" t="s">
        <v>36</v>
      </c>
      <c r="F6" s="15" t="s">
        <v>37</v>
      </c>
      <c r="G6" s="16">
        <v>0</v>
      </c>
      <c r="H6" s="16">
        <v>3027553.6</v>
      </c>
      <c r="I6" s="16">
        <v>3027553.6</v>
      </c>
      <c r="J6" s="17"/>
      <c r="K6" s="17"/>
      <c r="L6" s="17"/>
      <c r="M6" s="18" t="s">
        <v>27</v>
      </c>
      <c r="N6" s="19">
        <f t="shared" si="0"/>
        <v>0</v>
      </c>
      <c r="O6" s="19">
        <f t="shared" si="1"/>
        <v>1</v>
      </c>
      <c r="P6" s="20">
        <f t="shared" si="2"/>
        <v>0</v>
      </c>
      <c r="Q6" s="21">
        <f t="shared" si="3"/>
        <v>0</v>
      </c>
    </row>
    <row r="7" spans="1:17" ht="20.399999999999999" x14ac:dyDescent="0.2">
      <c r="A7" s="14" t="s">
        <v>38</v>
      </c>
      <c r="B7" s="15" t="s">
        <v>39</v>
      </c>
      <c r="C7" s="15" t="s">
        <v>40</v>
      </c>
      <c r="D7" s="15" t="s">
        <v>24</v>
      </c>
      <c r="E7" s="15" t="s">
        <v>41</v>
      </c>
      <c r="F7" s="15" t="s">
        <v>42</v>
      </c>
      <c r="G7" s="16">
        <v>0</v>
      </c>
      <c r="H7" s="16">
        <v>44330</v>
      </c>
      <c r="I7" s="16">
        <v>44330</v>
      </c>
      <c r="J7" s="17"/>
      <c r="K7" s="17"/>
      <c r="L7" s="17"/>
      <c r="M7" s="18" t="s">
        <v>27</v>
      </c>
      <c r="N7" s="19">
        <f t="shared" si="0"/>
        <v>0</v>
      </c>
      <c r="O7" s="19">
        <f t="shared" si="1"/>
        <v>1</v>
      </c>
      <c r="P7" s="20">
        <f t="shared" si="2"/>
        <v>0</v>
      </c>
      <c r="Q7" s="21">
        <f t="shared" si="3"/>
        <v>0</v>
      </c>
    </row>
    <row r="8" spans="1:17" x14ac:dyDescent="0.2">
      <c r="A8" s="14" t="s">
        <v>43</v>
      </c>
      <c r="B8" s="15" t="s">
        <v>44</v>
      </c>
      <c r="C8" s="15" t="s">
        <v>45</v>
      </c>
      <c r="D8" s="15" t="s">
        <v>46</v>
      </c>
      <c r="E8" s="15" t="s">
        <v>47</v>
      </c>
      <c r="F8" s="15" t="s">
        <v>48</v>
      </c>
      <c r="G8" s="16">
        <v>0</v>
      </c>
      <c r="H8" s="16">
        <v>10248840.77</v>
      </c>
      <c r="I8" s="16">
        <v>102441.57</v>
      </c>
      <c r="J8" s="17"/>
      <c r="K8" s="17"/>
      <c r="L8" s="17"/>
      <c r="M8" s="18" t="s">
        <v>27</v>
      </c>
      <c r="N8" s="19">
        <f t="shared" si="0"/>
        <v>0</v>
      </c>
      <c r="O8" s="19">
        <f t="shared" si="1"/>
        <v>9.9954299514402548E-3</v>
      </c>
      <c r="P8" s="20">
        <f t="shared" si="2"/>
        <v>0</v>
      </c>
      <c r="Q8" s="21">
        <f t="shared" si="3"/>
        <v>0</v>
      </c>
    </row>
    <row r="9" spans="1:17" x14ac:dyDescent="0.2">
      <c r="A9" s="14" t="s">
        <v>49</v>
      </c>
      <c r="B9" s="15" t="s">
        <v>50</v>
      </c>
      <c r="C9" s="15" t="s">
        <v>45</v>
      </c>
      <c r="D9" s="15" t="s">
        <v>46</v>
      </c>
      <c r="E9" s="15" t="s">
        <v>51</v>
      </c>
      <c r="F9" s="15" t="s">
        <v>52</v>
      </c>
      <c r="G9" s="16">
        <v>0</v>
      </c>
      <c r="H9" s="16">
        <v>616662.72</v>
      </c>
      <c r="I9" s="16">
        <v>0</v>
      </c>
      <c r="J9" s="17"/>
      <c r="K9" s="17"/>
      <c r="L9" s="17"/>
      <c r="M9" s="18" t="s">
        <v>27</v>
      </c>
      <c r="N9" s="19">
        <f t="shared" si="0"/>
        <v>0</v>
      </c>
      <c r="O9" s="19">
        <f t="shared" si="1"/>
        <v>0</v>
      </c>
      <c r="P9" s="20">
        <f t="shared" si="2"/>
        <v>0</v>
      </c>
      <c r="Q9" s="21">
        <f t="shared" si="3"/>
        <v>0</v>
      </c>
    </row>
    <row r="10" spans="1:17" x14ac:dyDescent="0.2">
      <c r="A10" s="14" t="s">
        <v>53</v>
      </c>
      <c r="B10" s="15" t="s">
        <v>54</v>
      </c>
      <c r="C10" s="15" t="s">
        <v>45</v>
      </c>
      <c r="D10" s="15" t="s">
        <v>46</v>
      </c>
      <c r="E10" s="15" t="s">
        <v>55</v>
      </c>
      <c r="F10" s="15" t="s">
        <v>56</v>
      </c>
      <c r="G10" s="16">
        <v>0</v>
      </c>
      <c r="H10" s="16">
        <v>3272825.77</v>
      </c>
      <c r="I10" s="16">
        <v>0</v>
      </c>
      <c r="J10" s="17"/>
      <c r="K10" s="17"/>
      <c r="L10" s="17"/>
      <c r="M10" s="18" t="s">
        <v>27</v>
      </c>
      <c r="N10" s="19">
        <f t="shared" si="0"/>
        <v>0</v>
      </c>
      <c r="O10" s="19">
        <f t="shared" si="1"/>
        <v>0</v>
      </c>
      <c r="P10" s="20">
        <f t="shared" si="2"/>
        <v>0</v>
      </c>
      <c r="Q10" s="21">
        <f t="shared" si="3"/>
        <v>0</v>
      </c>
    </row>
    <row r="11" spans="1:17" x14ac:dyDescent="0.2">
      <c r="A11" s="14" t="s">
        <v>57</v>
      </c>
      <c r="B11" s="15" t="s">
        <v>58</v>
      </c>
      <c r="C11" s="15" t="s">
        <v>45</v>
      </c>
      <c r="D11" s="15" t="s">
        <v>46</v>
      </c>
      <c r="E11" s="15" t="s">
        <v>59</v>
      </c>
      <c r="F11" s="15" t="s">
        <v>60</v>
      </c>
      <c r="G11" s="16">
        <v>0</v>
      </c>
      <c r="H11" s="16">
        <v>131337.54</v>
      </c>
      <c r="I11" s="16">
        <v>0</v>
      </c>
      <c r="J11" s="17"/>
      <c r="K11" s="17"/>
      <c r="L11" s="17"/>
      <c r="M11" s="18" t="s">
        <v>27</v>
      </c>
      <c r="N11" s="19">
        <f t="shared" si="0"/>
        <v>0</v>
      </c>
      <c r="O11" s="19">
        <f t="shared" si="1"/>
        <v>0</v>
      </c>
      <c r="P11" s="20">
        <f t="shared" si="2"/>
        <v>0</v>
      </c>
      <c r="Q11" s="21">
        <f t="shared" si="3"/>
        <v>0</v>
      </c>
    </row>
    <row r="12" spans="1:17" x14ac:dyDescent="0.2">
      <c r="A12" s="14" t="s">
        <v>61</v>
      </c>
      <c r="B12" s="15" t="s">
        <v>62</v>
      </c>
      <c r="C12" s="15" t="s">
        <v>45</v>
      </c>
      <c r="D12" s="15" t="s">
        <v>46</v>
      </c>
      <c r="E12" s="15" t="s">
        <v>63</v>
      </c>
      <c r="F12" s="15" t="s">
        <v>64</v>
      </c>
      <c r="G12" s="16">
        <v>0</v>
      </c>
      <c r="H12" s="16">
        <v>8675677.6400000006</v>
      </c>
      <c r="I12" s="16">
        <v>893355.66</v>
      </c>
      <c r="J12" s="17"/>
      <c r="K12" s="17"/>
      <c r="L12" s="17"/>
      <c r="M12" s="18" t="s">
        <v>27</v>
      </c>
      <c r="N12" s="19">
        <f t="shared" si="0"/>
        <v>0</v>
      </c>
      <c r="O12" s="19">
        <f t="shared" si="1"/>
        <v>0.10297243593758054</v>
      </c>
      <c r="P12" s="20">
        <f t="shared" si="2"/>
        <v>0</v>
      </c>
      <c r="Q12" s="21">
        <f t="shared" si="3"/>
        <v>0</v>
      </c>
    </row>
    <row r="13" spans="1:17" x14ac:dyDescent="0.2">
      <c r="A13" s="14" t="s">
        <v>65</v>
      </c>
      <c r="B13" s="15" t="s">
        <v>66</v>
      </c>
      <c r="C13" s="15" t="s">
        <v>45</v>
      </c>
      <c r="D13" s="15" t="s">
        <v>46</v>
      </c>
      <c r="E13" s="15" t="s">
        <v>67</v>
      </c>
      <c r="F13" s="15" t="s">
        <v>68</v>
      </c>
      <c r="G13" s="16">
        <v>0</v>
      </c>
      <c r="H13" s="16">
        <v>27735423.640000001</v>
      </c>
      <c r="I13" s="16">
        <v>0</v>
      </c>
      <c r="J13" s="17"/>
      <c r="K13" s="17"/>
      <c r="L13" s="17"/>
      <c r="M13" s="18" t="s">
        <v>27</v>
      </c>
      <c r="N13" s="19">
        <f t="shared" si="0"/>
        <v>0</v>
      </c>
      <c r="O13" s="19">
        <f t="shared" si="1"/>
        <v>0</v>
      </c>
      <c r="P13" s="20">
        <f t="shared" si="2"/>
        <v>0</v>
      </c>
      <c r="Q13" s="21">
        <f t="shared" si="3"/>
        <v>0</v>
      </c>
    </row>
    <row r="14" spans="1:17" x14ac:dyDescent="0.2">
      <c r="A14" s="14" t="s">
        <v>69</v>
      </c>
      <c r="B14" s="15" t="s">
        <v>70</v>
      </c>
      <c r="C14" s="15" t="s">
        <v>45</v>
      </c>
      <c r="D14" s="15" t="s">
        <v>46</v>
      </c>
      <c r="E14" s="15" t="s">
        <v>71</v>
      </c>
      <c r="F14" s="15" t="s">
        <v>72</v>
      </c>
      <c r="G14" s="16">
        <v>0</v>
      </c>
      <c r="H14" s="16">
        <v>57630504.740000002</v>
      </c>
      <c r="I14" s="16">
        <v>680717.6</v>
      </c>
      <c r="J14" s="17"/>
      <c r="K14" s="17"/>
      <c r="L14" s="17"/>
      <c r="M14" s="18" t="s">
        <v>27</v>
      </c>
      <c r="N14" s="19">
        <f t="shared" si="0"/>
        <v>0</v>
      </c>
      <c r="O14" s="19">
        <f t="shared" si="1"/>
        <v>1.1811758426740442E-2</v>
      </c>
      <c r="P14" s="20">
        <f t="shared" si="2"/>
        <v>0</v>
      </c>
      <c r="Q14" s="21">
        <f t="shared" si="3"/>
        <v>0</v>
      </c>
    </row>
    <row r="15" spans="1:17" x14ac:dyDescent="0.2">
      <c r="A15" s="14" t="s">
        <v>73</v>
      </c>
      <c r="B15" s="15" t="s">
        <v>74</v>
      </c>
      <c r="C15" s="15" t="s">
        <v>45</v>
      </c>
      <c r="D15" s="15" t="s">
        <v>46</v>
      </c>
      <c r="E15" s="15" t="s">
        <v>75</v>
      </c>
      <c r="F15" s="15" t="s">
        <v>76</v>
      </c>
      <c r="G15" s="16">
        <v>0</v>
      </c>
      <c r="H15" s="16">
        <v>116921803.77</v>
      </c>
      <c r="I15" s="16">
        <v>283391.18</v>
      </c>
      <c r="J15" s="17"/>
      <c r="K15" s="17"/>
      <c r="L15" s="17"/>
      <c r="M15" s="18" t="s">
        <v>27</v>
      </c>
      <c r="N15" s="19">
        <f t="shared" si="0"/>
        <v>0</v>
      </c>
      <c r="O15" s="19">
        <f t="shared" si="1"/>
        <v>2.4237667471968391E-3</v>
      </c>
      <c r="P15" s="20">
        <f t="shared" si="2"/>
        <v>0</v>
      </c>
      <c r="Q15" s="21">
        <f t="shared" si="3"/>
        <v>0</v>
      </c>
    </row>
    <row r="16" spans="1:17" x14ac:dyDescent="0.2">
      <c r="A16" s="14" t="s">
        <v>77</v>
      </c>
      <c r="B16" s="15" t="s">
        <v>78</v>
      </c>
      <c r="C16" s="15" t="s">
        <v>45</v>
      </c>
      <c r="D16" s="15" t="s">
        <v>46</v>
      </c>
      <c r="E16" s="15" t="s">
        <v>59</v>
      </c>
      <c r="F16" s="15" t="s">
        <v>60</v>
      </c>
      <c r="G16" s="16">
        <v>0</v>
      </c>
      <c r="H16" s="16">
        <v>241325.03</v>
      </c>
      <c r="I16" s="16">
        <v>0</v>
      </c>
      <c r="J16" s="17"/>
      <c r="K16" s="17"/>
      <c r="L16" s="17"/>
      <c r="M16" s="18" t="s">
        <v>27</v>
      </c>
      <c r="N16" s="19">
        <f t="shared" si="0"/>
        <v>0</v>
      </c>
      <c r="O16" s="19">
        <f t="shared" si="1"/>
        <v>0</v>
      </c>
      <c r="P16" s="20">
        <f t="shared" si="2"/>
        <v>0</v>
      </c>
      <c r="Q16" s="21">
        <f t="shared" si="3"/>
        <v>0</v>
      </c>
    </row>
    <row r="17" spans="1:17" ht="20.399999999999999" x14ac:dyDescent="0.2">
      <c r="A17" s="14" t="s">
        <v>79</v>
      </c>
      <c r="B17" s="15" t="s">
        <v>80</v>
      </c>
      <c r="C17" s="15" t="s">
        <v>81</v>
      </c>
      <c r="D17" s="15" t="s">
        <v>24</v>
      </c>
      <c r="E17" s="15" t="s">
        <v>41</v>
      </c>
      <c r="F17" s="15" t="s">
        <v>42</v>
      </c>
      <c r="G17" s="16">
        <v>0</v>
      </c>
      <c r="H17" s="16">
        <v>131162.35999999999</v>
      </c>
      <c r="I17" s="16">
        <v>131162.35999999999</v>
      </c>
      <c r="J17" s="17"/>
      <c r="K17" s="17"/>
      <c r="L17" s="17"/>
      <c r="M17" s="18" t="s">
        <v>27</v>
      </c>
      <c r="N17" s="19">
        <f t="shared" si="0"/>
        <v>0</v>
      </c>
      <c r="O17" s="19">
        <f t="shared" si="1"/>
        <v>1</v>
      </c>
      <c r="P17" s="20">
        <f t="shared" si="2"/>
        <v>0</v>
      </c>
      <c r="Q17" s="21">
        <f t="shared" si="3"/>
        <v>0</v>
      </c>
    </row>
    <row r="18" spans="1:17" ht="20.399999999999999" x14ac:dyDescent="0.2">
      <c r="A18" s="14" t="s">
        <v>79</v>
      </c>
      <c r="B18" s="15" t="s">
        <v>80</v>
      </c>
      <c r="C18" s="15" t="s">
        <v>40</v>
      </c>
      <c r="D18" s="15" t="s">
        <v>24</v>
      </c>
      <c r="E18" s="15" t="s">
        <v>41</v>
      </c>
      <c r="F18" s="15" t="s">
        <v>42</v>
      </c>
      <c r="G18" s="16">
        <v>0</v>
      </c>
      <c r="H18" s="16">
        <v>1320</v>
      </c>
      <c r="I18" s="16">
        <v>0</v>
      </c>
      <c r="J18" s="17"/>
      <c r="K18" s="17"/>
      <c r="L18" s="17"/>
      <c r="M18" s="18" t="s">
        <v>27</v>
      </c>
      <c r="N18" s="19">
        <f t="shared" si="0"/>
        <v>0</v>
      </c>
      <c r="O18" s="19">
        <f t="shared" si="1"/>
        <v>0</v>
      </c>
      <c r="P18" s="20">
        <f t="shared" si="2"/>
        <v>0</v>
      </c>
      <c r="Q18" s="21">
        <f t="shared" si="3"/>
        <v>0</v>
      </c>
    </row>
    <row r="19" spans="1:17" ht="20.399999999999999" x14ac:dyDescent="0.2">
      <c r="A19" s="14" t="s">
        <v>82</v>
      </c>
      <c r="B19" s="15" t="s">
        <v>83</v>
      </c>
      <c r="C19" s="15" t="s">
        <v>81</v>
      </c>
      <c r="D19" s="15" t="s">
        <v>24</v>
      </c>
      <c r="E19" s="15" t="s">
        <v>84</v>
      </c>
      <c r="F19" s="15" t="s">
        <v>85</v>
      </c>
      <c r="G19" s="16">
        <v>0</v>
      </c>
      <c r="H19" s="16">
        <v>304641</v>
      </c>
      <c r="I19" s="16">
        <v>304641</v>
      </c>
      <c r="J19" s="17"/>
      <c r="K19" s="17"/>
      <c r="L19" s="17"/>
      <c r="M19" s="18" t="s">
        <v>27</v>
      </c>
      <c r="N19" s="19">
        <f t="shared" si="0"/>
        <v>0</v>
      </c>
      <c r="O19" s="19">
        <f t="shared" si="1"/>
        <v>1</v>
      </c>
      <c r="P19" s="20">
        <f t="shared" si="2"/>
        <v>0</v>
      </c>
      <c r="Q19" s="21">
        <f t="shared" si="3"/>
        <v>0</v>
      </c>
    </row>
    <row r="20" spans="1:17" ht="20.399999999999999" x14ac:dyDescent="0.2">
      <c r="A20" s="14" t="s">
        <v>86</v>
      </c>
      <c r="B20" s="15" t="s">
        <v>87</v>
      </c>
      <c r="C20" s="15" t="s">
        <v>30</v>
      </c>
      <c r="D20" s="15" t="s">
        <v>24</v>
      </c>
      <c r="E20" s="15" t="s">
        <v>84</v>
      </c>
      <c r="F20" s="15" t="s">
        <v>85</v>
      </c>
      <c r="G20" s="16">
        <v>7000000</v>
      </c>
      <c r="H20" s="16">
        <v>7000000</v>
      </c>
      <c r="I20" s="16">
        <v>0</v>
      </c>
      <c r="J20" s="17"/>
      <c r="K20" s="17"/>
      <c r="L20" s="17"/>
      <c r="M20" s="18" t="s">
        <v>27</v>
      </c>
      <c r="N20" s="19">
        <f t="shared" si="0"/>
        <v>0</v>
      </c>
      <c r="O20" s="19">
        <f t="shared" si="1"/>
        <v>0</v>
      </c>
      <c r="P20" s="20">
        <f t="shared" si="2"/>
        <v>0</v>
      </c>
      <c r="Q20" s="21">
        <f t="shared" si="3"/>
        <v>0</v>
      </c>
    </row>
    <row r="21" spans="1:17" ht="20.399999999999999" x14ac:dyDescent="0.2">
      <c r="A21" s="14" t="s">
        <v>88</v>
      </c>
      <c r="B21" s="15" t="s">
        <v>89</v>
      </c>
      <c r="C21" s="15" t="s">
        <v>81</v>
      </c>
      <c r="D21" s="15" t="s">
        <v>24</v>
      </c>
      <c r="E21" s="15" t="s">
        <v>90</v>
      </c>
      <c r="F21" s="15" t="s">
        <v>91</v>
      </c>
      <c r="G21" s="16">
        <v>0</v>
      </c>
      <c r="H21" s="16">
        <v>27800</v>
      </c>
      <c r="I21" s="16">
        <v>27800</v>
      </c>
      <c r="J21" s="17"/>
      <c r="K21" s="17"/>
      <c r="L21" s="17"/>
      <c r="M21" s="18" t="s">
        <v>27</v>
      </c>
      <c r="N21" s="19">
        <f t="shared" si="0"/>
        <v>0</v>
      </c>
      <c r="O21" s="19">
        <f t="shared" si="1"/>
        <v>1</v>
      </c>
      <c r="P21" s="20">
        <f t="shared" si="2"/>
        <v>0</v>
      </c>
      <c r="Q21" s="21">
        <f t="shared" si="3"/>
        <v>0</v>
      </c>
    </row>
    <row r="22" spans="1:17" ht="20.399999999999999" x14ac:dyDescent="0.2">
      <c r="A22" s="14" t="s">
        <v>92</v>
      </c>
      <c r="B22" s="15" t="s">
        <v>93</v>
      </c>
      <c r="C22" s="15" t="s">
        <v>94</v>
      </c>
      <c r="D22" s="15" t="s">
        <v>24</v>
      </c>
      <c r="E22" s="15" t="s">
        <v>95</v>
      </c>
      <c r="F22" s="15" t="s">
        <v>96</v>
      </c>
      <c r="G22" s="16">
        <v>0</v>
      </c>
      <c r="H22" s="16">
        <v>138995.95000000001</v>
      </c>
      <c r="I22" s="16">
        <v>138995.95000000001</v>
      </c>
      <c r="J22" s="17"/>
      <c r="K22" s="17"/>
      <c r="L22" s="17"/>
      <c r="M22" s="18" t="s">
        <v>27</v>
      </c>
      <c r="N22" s="19">
        <f t="shared" si="0"/>
        <v>0</v>
      </c>
      <c r="O22" s="19">
        <f t="shared" si="1"/>
        <v>1</v>
      </c>
      <c r="P22" s="20">
        <f t="shared" si="2"/>
        <v>0</v>
      </c>
      <c r="Q22" s="21">
        <f t="shared" si="3"/>
        <v>0</v>
      </c>
    </row>
    <row r="23" spans="1:17" ht="20.399999999999999" x14ac:dyDescent="0.2">
      <c r="A23" s="14" t="s">
        <v>97</v>
      </c>
      <c r="B23" s="15" t="s">
        <v>98</v>
      </c>
      <c r="C23" s="15" t="s">
        <v>81</v>
      </c>
      <c r="D23" s="15" t="s">
        <v>24</v>
      </c>
      <c r="E23" s="15" t="s">
        <v>95</v>
      </c>
      <c r="F23" s="15" t="s">
        <v>96</v>
      </c>
      <c r="G23" s="16">
        <v>0</v>
      </c>
      <c r="H23" s="16">
        <v>1387022.29</v>
      </c>
      <c r="I23" s="16">
        <v>0</v>
      </c>
      <c r="J23" s="17"/>
      <c r="K23" s="17"/>
      <c r="L23" s="17"/>
      <c r="M23" s="18" t="s">
        <v>27</v>
      </c>
      <c r="N23" s="19">
        <f t="shared" si="0"/>
        <v>0</v>
      </c>
      <c r="O23" s="19">
        <f t="shared" si="1"/>
        <v>0</v>
      </c>
      <c r="P23" s="20">
        <f t="shared" si="2"/>
        <v>0</v>
      </c>
      <c r="Q23" s="21">
        <f t="shared" si="3"/>
        <v>0</v>
      </c>
    </row>
    <row r="24" spans="1:17" ht="20.399999999999999" x14ac:dyDescent="0.2">
      <c r="A24" s="14" t="s">
        <v>97</v>
      </c>
      <c r="B24" s="15" t="s">
        <v>98</v>
      </c>
      <c r="C24" s="15" t="s">
        <v>99</v>
      </c>
      <c r="D24" s="15" t="s">
        <v>24</v>
      </c>
      <c r="E24" s="15" t="s">
        <v>95</v>
      </c>
      <c r="F24" s="15" t="s">
        <v>96</v>
      </c>
      <c r="G24" s="16">
        <v>0</v>
      </c>
      <c r="H24" s="16">
        <v>70216.710000000006</v>
      </c>
      <c r="I24" s="16">
        <v>0</v>
      </c>
      <c r="J24" s="17"/>
      <c r="K24" s="17"/>
      <c r="L24" s="17"/>
      <c r="M24" s="18" t="s">
        <v>27</v>
      </c>
      <c r="N24" s="19">
        <f t="shared" si="0"/>
        <v>0</v>
      </c>
      <c r="O24" s="19">
        <f t="shared" si="1"/>
        <v>0</v>
      </c>
      <c r="P24" s="20">
        <f t="shared" si="2"/>
        <v>0</v>
      </c>
      <c r="Q24" s="21">
        <f t="shared" si="3"/>
        <v>0</v>
      </c>
    </row>
    <row r="25" spans="1:17" ht="20.399999999999999" x14ac:dyDescent="0.2">
      <c r="A25" s="14" t="s">
        <v>100</v>
      </c>
      <c r="B25" s="15" t="s">
        <v>101</v>
      </c>
      <c r="C25" s="15" t="s">
        <v>81</v>
      </c>
      <c r="D25" s="15" t="s">
        <v>24</v>
      </c>
      <c r="E25" s="15" t="s">
        <v>102</v>
      </c>
      <c r="F25" s="15" t="s">
        <v>103</v>
      </c>
      <c r="G25" s="16">
        <v>0</v>
      </c>
      <c r="H25" s="16">
        <v>227500</v>
      </c>
      <c r="I25" s="16">
        <v>227500</v>
      </c>
      <c r="J25" s="17"/>
      <c r="K25" s="17"/>
      <c r="L25" s="17"/>
      <c r="M25" s="18" t="s">
        <v>27</v>
      </c>
      <c r="N25" s="19">
        <f t="shared" si="0"/>
        <v>0</v>
      </c>
      <c r="O25" s="19">
        <f t="shared" si="1"/>
        <v>1</v>
      </c>
      <c r="P25" s="20">
        <f t="shared" si="2"/>
        <v>0</v>
      </c>
      <c r="Q25" s="21">
        <f t="shared" si="3"/>
        <v>0</v>
      </c>
    </row>
    <row r="26" spans="1:17" ht="20.399999999999999" x14ac:dyDescent="0.2">
      <c r="A26" s="14" t="s">
        <v>104</v>
      </c>
      <c r="B26" s="15" t="s">
        <v>105</v>
      </c>
      <c r="C26" s="15" t="s">
        <v>81</v>
      </c>
      <c r="D26" s="15" t="s">
        <v>24</v>
      </c>
      <c r="E26" s="15" t="s">
        <v>36</v>
      </c>
      <c r="F26" s="15" t="s">
        <v>37</v>
      </c>
      <c r="G26" s="16">
        <v>0</v>
      </c>
      <c r="H26" s="16">
        <v>7920.33</v>
      </c>
      <c r="I26" s="16">
        <v>7920.33</v>
      </c>
      <c r="J26" s="17"/>
      <c r="K26" s="17"/>
      <c r="L26" s="17"/>
      <c r="M26" s="18" t="s">
        <v>27</v>
      </c>
      <c r="N26" s="19">
        <f t="shared" si="0"/>
        <v>0</v>
      </c>
      <c r="O26" s="19">
        <f t="shared" si="1"/>
        <v>1</v>
      </c>
      <c r="P26" s="20">
        <f t="shared" si="2"/>
        <v>0</v>
      </c>
      <c r="Q26" s="21">
        <f t="shared" si="3"/>
        <v>0</v>
      </c>
    </row>
    <row r="27" spans="1:17" s="30" customFormat="1" ht="10.8" thickBot="1" x14ac:dyDescent="0.25">
      <c r="A27" s="22"/>
      <c r="B27" s="23"/>
      <c r="C27" s="23"/>
      <c r="D27" s="23"/>
      <c r="E27" s="23"/>
      <c r="F27" s="23"/>
      <c r="G27" s="24"/>
      <c r="H27" s="24"/>
      <c r="I27" s="24"/>
      <c r="J27" s="25"/>
      <c r="K27" s="25"/>
      <c r="L27" s="25"/>
      <c r="M27" s="26"/>
      <c r="N27" s="27"/>
      <c r="O27" s="27"/>
      <c r="P27" s="28"/>
      <c r="Q27" s="29"/>
    </row>
    <row r="28" spans="1:17" s="38" customFormat="1" ht="15" thickBot="1" x14ac:dyDescent="0.35">
      <c r="A28" s="31" t="s">
        <v>106</v>
      </c>
      <c r="B28" s="32"/>
      <c r="C28" s="32"/>
      <c r="D28" s="32"/>
      <c r="E28" s="32"/>
      <c r="F28" s="32"/>
      <c r="G28" s="33">
        <f>SUM(G4:G27)</f>
        <v>7000000</v>
      </c>
      <c r="H28" s="34">
        <f>SUM(H4:H27)</f>
        <v>240169640.27000004</v>
      </c>
      <c r="I28" s="35">
        <f>SUM(I4:I27)</f>
        <v>5891398.9900000002</v>
      </c>
      <c r="J28" s="36"/>
      <c r="K28" s="36"/>
      <c r="L28" s="36"/>
      <c r="M28" s="36"/>
      <c r="N28" s="36"/>
      <c r="O28" s="36"/>
      <c r="P28" s="37">
        <f t="shared" ref="P28" si="4">IF(J28=0,0,L28/J28)</f>
        <v>0</v>
      </c>
      <c r="Q28" s="37">
        <f t="shared" ref="Q28" si="5">IF(L28=0,0,L28/K28)</f>
        <v>0</v>
      </c>
    </row>
    <row r="29" spans="1:17" s="30" customFormat="1" x14ac:dyDescent="0.2">
      <c r="P29" s="38"/>
      <c r="Q29" s="38"/>
    </row>
    <row r="30" spans="1:17" s="30" customFormat="1" x14ac:dyDescent="0.2">
      <c r="P30" s="38"/>
      <c r="Q30" s="38"/>
    </row>
    <row r="31" spans="1:17" s="30" customFormat="1" x14ac:dyDescent="0.2">
      <c r="P31" s="38"/>
      <c r="Q31" s="38"/>
    </row>
    <row r="32" spans="1:17" s="30" customFormat="1" x14ac:dyDescent="0.2">
      <c r="P32" s="38"/>
      <c r="Q32" s="38"/>
    </row>
    <row r="33" spans="16:17" s="30" customFormat="1" x14ac:dyDescent="0.2">
      <c r="P33" s="38"/>
      <c r="Q33" s="38"/>
    </row>
    <row r="34" spans="16:17" s="30" customFormat="1" x14ac:dyDescent="0.2">
      <c r="P34" s="38"/>
      <c r="Q34" s="38"/>
    </row>
    <row r="35" spans="16:17" s="30" customFormat="1" x14ac:dyDescent="0.2"/>
    <row r="36" spans="16:17" s="30" customFormat="1" x14ac:dyDescent="0.2"/>
    <row r="37" spans="16:17" s="30" customFormat="1" x14ac:dyDescent="0.2"/>
    <row r="38" spans="16:17" s="30" customFormat="1" x14ac:dyDescent="0.2"/>
    <row r="39" spans="16:17" s="30" customFormat="1" x14ac:dyDescent="0.2"/>
    <row r="40" spans="16:17" s="30" customFormat="1" x14ac:dyDescent="0.2"/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4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 SIRET</vt:lpstr>
      <vt:lpstr>'PPI SIRET'!Área_de_impresión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2025-04-29T18:03:16Z</cp:lastPrinted>
  <dcterms:created xsi:type="dcterms:W3CDTF">2025-04-29T18:03:02Z</dcterms:created>
  <dcterms:modified xsi:type="dcterms:W3CDTF">2025-04-29T18:03:23Z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