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CONTABLE\"/>
    </mc:Choice>
  </mc:AlternateContent>
  <bookViews>
    <workbookView xWindow="0" yWindow="0" windowWidth="11910" windowHeight="3945" tabRatio="786"/>
  </bookViews>
  <sheets>
    <sheet name="Notas a los Edos Financieros" sheetId="1" r:id="rId1"/>
    <sheet name="Notas ACT" sheetId="2" r:id="rId2"/>
    <sheet name="N ESF" sheetId="3" r:id="rId3"/>
    <sheet name="Notas VHP" sheetId="4" r:id="rId4"/>
    <sheet name="Notas EFE" sheetId="5" r:id="rId5"/>
    <sheet name="Conciliacion_Ig" sheetId="6" r:id="rId6"/>
    <sheet name="Conciliacion_Eg" sheetId="7" r:id="rId7"/>
    <sheet name="Notas 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 localSheetId="4">[1]ECABR!#REF!</definedName>
    <definedName name="A">[1]ECABR!#REF!</definedName>
    <definedName name="A_impresión_IM" localSheetId="4">[1]ECABR!#REF!</definedName>
    <definedName name="A_impresión_IM">[1]ECABR!#REF!</definedName>
    <definedName name="abc" localSheetId="4">[2]TOTAL!#REF!</definedName>
    <definedName name="abc">[2]TOTAL!#REF!</definedName>
    <definedName name="ALFONSO" localSheetId="4">[1]ECABR!#REF!</definedName>
    <definedName name="ALFONSO">[1]ECABR!#REF!</definedName>
    <definedName name="_xlnm.Extract" localSheetId="4">[3]EGRESOS!#REF!</definedName>
    <definedName name="_xlnm.Extract">[3]EGRESOS!#REF!</definedName>
    <definedName name="_xlnm.Print_Area" localSheetId="6">Conciliacion_Eg!$A$1:$C$42</definedName>
    <definedName name="_xlnm.Print_Area" localSheetId="5">Conciliacion_Ig!$A$1:$C$23</definedName>
    <definedName name="_xlnm.Print_Area" localSheetId="2">'N ESF'!$A$1:$J$172</definedName>
    <definedName name="_xlnm.Print_Area" localSheetId="0">'Notas a los Edos Financieros'!$A$1:$F$46</definedName>
    <definedName name="_xlnm.Print_Area" localSheetId="1">'Notas ACT'!$A$1:$E$219</definedName>
    <definedName name="_xlnm.Print_Area" localSheetId="4">'Notas EFE'!$A$1:$E$149</definedName>
    <definedName name="B" localSheetId="4">[3]EGRESOS!#REF!</definedName>
    <definedName name="B">[3]EGRESOS!#REF!</definedName>
    <definedName name="BASE" localSheetId="4">#REF!</definedName>
    <definedName name="BASE">#REF!</definedName>
    <definedName name="_xlnm.Database" localSheetId="4">[5]REPORTO!#REF!</definedName>
    <definedName name="_xlnm.Database">[5]REPORTO!#REF!</definedName>
    <definedName name="cba" localSheetId="4">[2]TOTAL!#REF!</definedName>
    <definedName name="cba">[2]TOTAL!#REF!</definedName>
    <definedName name="cie" localSheetId="4">[1]ECABR!#REF!</definedName>
    <definedName name="cie">[1]ECABR!#REF!</definedName>
    <definedName name="ELOY" localSheetId="4">#REF!</definedName>
    <definedName name="ELOY">#REF!</definedName>
    <definedName name="ESF" localSheetId="4">#REF!</definedName>
    <definedName name="ESF">#REF!</definedName>
    <definedName name="Fecha" localSheetId="4">#REF!</definedName>
    <definedName name="Fecha">#REF!</definedName>
    <definedName name="HF">[6]T1705HF!$B$20:$B$20</definedName>
    <definedName name="Instituto" localSheetId="4">#REF!</definedName>
    <definedName name="Instituto">#REF!</definedName>
    <definedName name="ju" localSheetId="4">[5]REPORTO!#REF!</definedName>
    <definedName name="ju">[5]REPORTO!#REF!</definedName>
    <definedName name="mao" localSheetId="4">[1]ECABR!#REF!</definedName>
    <definedName name="mao">[1]ECABR!#REF!</definedName>
    <definedName name="N" localSheetId="4">#REF!</definedName>
    <definedName name="N">#REF!</definedName>
    <definedName name="NDM" localSheetId="4">[5]REPORTO!#REF!</definedName>
    <definedName name="NDM">[5]REPORTO!#REF!</definedName>
    <definedName name="REPORTO" localSheetId="4">#REF!</definedName>
    <definedName name="REPORTO">#REF!</definedName>
    <definedName name="TCAIE">[7]CH1902!$B$20:$B$20</definedName>
    <definedName name="TCFEEIS" localSheetId="4">#REF!</definedName>
    <definedName name="TCFEEIS">#REF!</definedName>
    <definedName name="_xlnm.Print_Titles" localSheetId="2">'N ESF'!$1:$4</definedName>
    <definedName name="_xlnm.Print_Titles" localSheetId="1">'Notas ACT'!$1:$3</definedName>
    <definedName name="_xlnm.Print_Titles" localSheetId="4">'Notas EFE'!$1:$3</definedName>
    <definedName name="TRASP" localSheetId="4">#REF!</definedName>
    <definedName name="TRASP">#REF!</definedName>
    <definedName name="U" localSheetId="4">#REF!</definedName>
    <definedName name="U">#REF!</definedName>
    <definedName name="x" localSheetId="4">#REF!</definedName>
    <definedName name="x">#REF!</definedName>
    <definedName name="Z" localSheetId="4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C8" i="7"/>
  <c r="C31" i="7"/>
  <c r="C40" i="7"/>
  <c r="C8" i="6"/>
  <c r="C16" i="6"/>
  <c r="C21" i="6"/>
  <c r="E2" i="5"/>
  <c r="C16" i="5"/>
  <c r="D16" i="5"/>
  <c r="C21" i="5"/>
  <c r="D21" i="5"/>
  <c r="C29" i="5"/>
  <c r="D29" i="5"/>
  <c r="C38" i="5"/>
  <c r="D38" i="5"/>
  <c r="C51" i="5"/>
  <c r="C50" i="5" s="1"/>
  <c r="D51" i="5"/>
  <c r="D50" i="5" s="1"/>
  <c r="C55" i="5"/>
  <c r="D55" i="5"/>
  <c r="C57" i="5"/>
  <c r="D57" i="5"/>
  <c r="C59" i="5"/>
  <c r="D59" i="5"/>
  <c r="C63" i="5"/>
  <c r="C62" i="5" s="1"/>
  <c r="D63" i="5"/>
  <c r="D62" i="5" s="1"/>
  <c r="C72" i="5"/>
  <c r="C76" i="5"/>
  <c r="C75" i="5" s="1"/>
  <c r="D76" i="5"/>
  <c r="D75" i="5" s="1"/>
  <c r="C80" i="5"/>
  <c r="C81" i="5"/>
  <c r="D81" i="5"/>
  <c r="C93" i="5"/>
  <c r="D93" i="5"/>
  <c r="D103" i="5"/>
  <c r="C104" i="5"/>
  <c r="C103" i="5" s="1"/>
  <c r="C110" i="5"/>
  <c r="C109" i="5" s="1"/>
  <c r="D110" i="5"/>
  <c r="D109" i="5" s="1"/>
  <c r="C113" i="5"/>
  <c r="C112" i="5" s="1"/>
  <c r="C114" i="5"/>
  <c r="D114" i="5"/>
  <c r="C117" i="5"/>
  <c r="D117" i="5"/>
  <c r="C123" i="5"/>
  <c r="D123" i="5"/>
  <c r="C125" i="5"/>
  <c r="D127" i="5"/>
  <c r="D125" i="5" s="1"/>
  <c r="D113" i="5" s="1"/>
  <c r="D112" i="5" s="1"/>
  <c r="C135" i="5"/>
  <c r="D135" i="5"/>
  <c r="C17" i="4"/>
  <c r="C22" i="4"/>
  <c r="C26" i="4"/>
  <c r="G14" i="3"/>
  <c r="C32" i="3"/>
  <c r="C56" i="3"/>
  <c r="D56" i="3"/>
  <c r="E56" i="3"/>
  <c r="C64" i="3"/>
  <c r="D64" i="3"/>
  <c r="E64" i="3"/>
  <c r="C110" i="3"/>
  <c r="E110" i="3"/>
  <c r="F110" i="3"/>
  <c r="G110" i="3"/>
  <c r="D111" i="3"/>
  <c r="D112" i="3"/>
  <c r="D113" i="3"/>
  <c r="D114" i="3"/>
  <c r="D115" i="3"/>
  <c r="D116" i="3"/>
  <c r="D117" i="3"/>
  <c r="D118" i="3"/>
  <c r="D119" i="3"/>
  <c r="C120" i="3"/>
  <c r="D120" i="3"/>
  <c r="E120" i="3"/>
  <c r="F120" i="3"/>
  <c r="G120" i="3"/>
  <c r="D121" i="3"/>
  <c r="D122" i="3"/>
  <c r="D123" i="3"/>
  <c r="C167" i="3"/>
  <c r="E2" i="2"/>
  <c r="C11" i="2"/>
  <c r="D11" i="2"/>
  <c r="D12" i="2"/>
  <c r="D13" i="2"/>
  <c r="D14" i="2"/>
  <c r="D15" i="2"/>
  <c r="D16" i="2"/>
  <c r="D17" i="2"/>
  <c r="D18" i="2"/>
  <c r="D19" i="2"/>
  <c r="D20" i="2"/>
  <c r="C21" i="2"/>
  <c r="D24" i="2" s="1"/>
  <c r="D21" i="2"/>
  <c r="D22" i="2"/>
  <c r="D23" i="2"/>
  <c r="D26" i="2"/>
  <c r="C27" i="2"/>
  <c r="D27" i="2"/>
  <c r="D28" i="2"/>
  <c r="D29" i="2"/>
  <c r="C30" i="2"/>
  <c r="D30" i="2"/>
  <c r="D31" i="2"/>
  <c r="D32" i="2"/>
  <c r="D33" i="2"/>
  <c r="D34" i="2"/>
  <c r="D35" i="2"/>
  <c r="C36" i="2"/>
  <c r="C39" i="2"/>
  <c r="D40" i="2" s="1"/>
  <c r="D39" i="2"/>
  <c r="D43" i="2"/>
  <c r="D44" i="2"/>
  <c r="D45" i="2"/>
  <c r="D46" i="2"/>
  <c r="D47" i="2"/>
  <c r="C48" i="2"/>
  <c r="D54" i="2" s="1"/>
  <c r="D48" i="2"/>
  <c r="D49" i="2"/>
  <c r="D50" i="2"/>
  <c r="D51" i="2"/>
  <c r="D52" i="2"/>
  <c r="D53" i="2"/>
  <c r="C58" i="2"/>
  <c r="C57" i="2" s="1"/>
  <c r="D61" i="2"/>
  <c r="D62" i="2"/>
  <c r="D63" i="2"/>
  <c r="C64" i="2"/>
  <c r="D64" i="2"/>
  <c r="D65" i="2"/>
  <c r="D66" i="2"/>
  <c r="D67" i="2"/>
  <c r="D68" i="2"/>
  <c r="C70" i="2"/>
  <c r="D70" i="2"/>
  <c r="C73" i="2"/>
  <c r="D75" i="2" s="1"/>
  <c r="D73" i="2"/>
  <c r="D74" i="2"/>
  <c r="D77" i="2"/>
  <c r="D78" i="2"/>
  <c r="C79" i="2"/>
  <c r="D79" i="2"/>
  <c r="D80" i="2"/>
  <c r="C81" i="2"/>
  <c r="D81" i="2"/>
  <c r="D82" i="2"/>
  <c r="C83" i="2"/>
  <c r="D83" i="2"/>
  <c r="D84" i="2"/>
  <c r="D85" i="2"/>
  <c r="D86" i="2"/>
  <c r="C96" i="2"/>
  <c r="C95" i="2" s="1"/>
  <c r="C103" i="2"/>
  <c r="C113" i="2"/>
  <c r="C124" i="2"/>
  <c r="C127" i="2"/>
  <c r="C130" i="2"/>
  <c r="C133" i="2"/>
  <c r="C138" i="2"/>
  <c r="C142" i="2"/>
  <c r="C145" i="2"/>
  <c r="C147" i="2"/>
  <c r="C153" i="2"/>
  <c r="C157" i="2"/>
  <c r="C156" i="2" s="1"/>
  <c r="C160" i="2"/>
  <c r="C163" i="2"/>
  <c r="C167" i="2"/>
  <c r="C166" i="2" s="1"/>
  <c r="C170" i="2"/>
  <c r="C173" i="2"/>
  <c r="C176" i="2"/>
  <c r="C178" i="2"/>
  <c r="C181" i="2"/>
  <c r="C182" i="2"/>
  <c r="C191" i="2"/>
  <c r="C194" i="2"/>
  <c r="C200" i="2"/>
  <c r="C211" i="2"/>
  <c r="C210" i="2" s="1"/>
  <c r="D49" i="5" l="1"/>
  <c r="D147" i="5" s="1"/>
  <c r="D36" i="2"/>
  <c r="D37" i="2"/>
  <c r="D38" i="2"/>
  <c r="D87" i="2"/>
  <c r="D88" i="2"/>
  <c r="D89" i="2"/>
  <c r="D90" i="2"/>
  <c r="D44" i="5"/>
  <c r="C44" i="5"/>
  <c r="D110" i="3"/>
  <c r="C123" i="2"/>
  <c r="C10" i="2"/>
  <c r="C9" i="2" s="1"/>
  <c r="D71" i="2"/>
  <c r="D72" i="2"/>
  <c r="C69" i="2"/>
  <c r="C49" i="5"/>
  <c r="C147" i="5" s="1"/>
  <c r="D60" i="2"/>
  <c r="D42" i="2"/>
  <c r="D76" i="2"/>
  <c r="D59" i="2"/>
  <c r="D41" i="2"/>
  <c r="D25" i="2"/>
  <c r="D58" i="2"/>
  <c r="D56" i="2"/>
  <c r="D55" i="2"/>
  <c r="C94" i="2" l="1"/>
  <c r="D107" i="2" l="1"/>
  <c r="D140" i="2"/>
  <c r="D184" i="2"/>
  <c r="D201" i="2"/>
  <c r="D108" i="2"/>
  <c r="D125" i="2"/>
  <c r="D141" i="2"/>
  <c r="D170" i="2"/>
  <c r="D185" i="2"/>
  <c r="D202" i="2"/>
  <c r="D109" i="2"/>
  <c r="D126" i="2"/>
  <c r="D171" i="2"/>
  <c r="D186" i="2"/>
  <c r="D203" i="2"/>
  <c r="D110" i="2"/>
  <c r="D142" i="2"/>
  <c r="D157" i="2"/>
  <c r="D172" i="2"/>
  <c r="D187" i="2"/>
  <c r="D204" i="2"/>
  <c r="D111" i="2"/>
  <c r="D127" i="2"/>
  <c r="D143" i="2"/>
  <c r="D158" i="2"/>
  <c r="D188" i="2"/>
  <c r="D205" i="2"/>
  <c r="D96" i="2"/>
  <c r="D130" i="2"/>
  <c r="D161" i="2"/>
  <c r="D191" i="2"/>
  <c r="D97" i="2"/>
  <c r="D176" i="2"/>
  <c r="D98" i="2"/>
  <c r="D132" i="2"/>
  <c r="D193" i="2"/>
  <c r="D99" i="2"/>
  <c r="D148" i="2"/>
  <c r="D163" i="2"/>
  <c r="D100" i="2"/>
  <c r="D118" i="2"/>
  <c r="D133" i="2"/>
  <c r="D149" i="2"/>
  <c r="D164" i="2"/>
  <c r="D178" i="2"/>
  <c r="D194" i="2"/>
  <c r="D211" i="2"/>
  <c r="D119" i="2"/>
  <c r="D134" i="2"/>
  <c r="D150" i="2"/>
  <c r="D165" i="2"/>
  <c r="D195" i="2"/>
  <c r="D212" i="2"/>
  <c r="D120" i="2"/>
  <c r="D151" i="2"/>
  <c r="D180" i="2"/>
  <c r="D112" i="2"/>
  <c r="D128" i="2"/>
  <c r="D144" i="2"/>
  <c r="D159" i="2"/>
  <c r="D189" i="2"/>
  <c r="D206" i="2"/>
  <c r="D129" i="2"/>
  <c r="D174" i="2"/>
  <c r="D190" i="2"/>
  <c r="D207" i="2"/>
  <c r="D113" i="2"/>
  <c r="D145" i="2"/>
  <c r="D160" i="2"/>
  <c r="D175" i="2"/>
  <c r="D208" i="2"/>
  <c r="D114" i="2"/>
  <c r="D146" i="2"/>
  <c r="D209" i="2"/>
  <c r="D115" i="2"/>
  <c r="D131" i="2"/>
  <c r="D162" i="2"/>
  <c r="D192" i="2"/>
  <c r="D116" i="2"/>
  <c r="D147" i="2"/>
  <c r="D177" i="2"/>
  <c r="D117" i="2"/>
  <c r="D101" i="2"/>
  <c r="D179" i="2"/>
  <c r="D102" i="2"/>
  <c r="D135" i="2"/>
  <c r="D103" i="2"/>
  <c r="D104" i="2"/>
  <c r="D152" i="2"/>
  <c r="D182" i="2"/>
  <c r="D105" i="2"/>
  <c r="D183" i="2"/>
  <c r="D106" i="2"/>
  <c r="D153" i="2"/>
  <c r="D154" i="2"/>
  <c r="D121" i="2"/>
  <c r="D155" i="2"/>
  <c r="D196" i="2"/>
  <c r="D122" i="2"/>
  <c r="D197" i="2"/>
  <c r="D198" i="2"/>
  <c r="D199" i="2"/>
  <c r="D167" i="2"/>
  <c r="D168" i="2"/>
  <c r="D136" i="2"/>
  <c r="D169" i="2"/>
  <c r="D137" i="2"/>
  <c r="D138" i="2"/>
  <c r="D139" i="2"/>
  <c r="D200" i="2"/>
  <c r="D181" i="2"/>
  <c r="D156" i="2"/>
  <c r="D166" i="2"/>
  <c r="D95" i="2"/>
  <c r="D173" i="2"/>
  <c r="D210" i="2"/>
  <c r="D124" i="2"/>
  <c r="D123" i="2"/>
</calcChain>
</file>

<file path=xl/sharedStrings.xml><?xml version="1.0" encoding="utf-8"?>
<sst xmlns="http://schemas.openxmlformats.org/spreadsheetml/2006/main" count="868" uniqueCount="602">
  <si>
    <t>Bajo protesta de decir verdad declaramos que los Estados Financieros y sus notas, son razonablemente correctos y son responsabilidad del emisor.</t>
  </si>
  <si>
    <t>EGRESOS</t>
  </si>
  <si>
    <t>INGRESOS</t>
  </si>
  <si>
    <t>PRESUPUESTARIAS</t>
  </si>
  <si>
    <t>CONTABLES</t>
  </si>
  <si>
    <t>Memoria</t>
  </si>
  <si>
    <t>II. DE MEMORIA (DE ORDEN):</t>
  </si>
  <si>
    <t>CONCILIACIÓN ENTRE LOS EGRESOS PRESUPUESTARIOS Y LOS GASTOS CONTABLES</t>
  </si>
  <si>
    <t>Conciliacion_Eg</t>
  </si>
  <si>
    <t>CONCILIACIÓN ENTRE LOS INGRESOS PRESUPUESTARIOS Y CONTABLES</t>
  </si>
  <si>
    <t>Conciliacion_Ig</t>
  </si>
  <si>
    <t>CONCILIACION DE FLUJOS DE EFECTIVO NETOS</t>
  </si>
  <si>
    <t>EFE-03</t>
  </si>
  <si>
    <t>ADS. DE ACT. DE INVERSIÓN EFECTIVAMENTE PAGADAS</t>
  </si>
  <si>
    <t>EFE-02</t>
  </si>
  <si>
    <t>EFECTIVO Y EQUIVALENTES</t>
  </si>
  <si>
    <t>EFE-01</t>
  </si>
  <si>
    <t>PATRIMONIO GENERADO</t>
  </si>
  <si>
    <t>VHP-02</t>
  </si>
  <si>
    <t>PATRIMONIO CONTRIBUIDO</t>
  </si>
  <si>
    <t>VHP-01</t>
  </si>
  <si>
    <t>OTROS PASIVOS</t>
  </si>
  <si>
    <t>ESF-16</t>
  </si>
  <si>
    <t>PROVISIONES</t>
  </si>
  <si>
    <t>ESF-15</t>
  </si>
  <si>
    <t>PASIVOS DIFERIDOS</t>
  </si>
  <si>
    <t>ESF-14</t>
  </si>
  <si>
    <t>FONDOS Y BIENES DE TERCEROS</t>
  </si>
  <si>
    <t>ESF-13</t>
  </si>
  <si>
    <t>CUENTAS Y DOCUMENTOS POR PAGAR</t>
  </si>
  <si>
    <t>ESF-12</t>
  </si>
  <si>
    <t>OTROS ACTIVOS</t>
  </si>
  <si>
    <t>ESF-11</t>
  </si>
  <si>
    <t>ESTIMACIONES Y DETERIOROS</t>
  </si>
  <si>
    <t>ESF-10</t>
  </si>
  <si>
    <t>INTANGIBLES Y DIFERIDOS</t>
  </si>
  <si>
    <t>ESF-09</t>
  </si>
  <si>
    <t>BIENES MUEBLES E INMUEBLES</t>
  </si>
  <si>
    <t>ESF-08</t>
  </si>
  <si>
    <t>PARTICIPACIONES Y APORTACIONES DE CAPITAL</t>
  </si>
  <si>
    <t>ESF-07</t>
  </si>
  <si>
    <t>FIDEICOMISOS, MANDATOS Y CONTRATOS ANÁLOGOS</t>
  </si>
  <si>
    <t>ESF-06</t>
  </si>
  <si>
    <t xml:space="preserve">ALMACENES </t>
  </si>
  <si>
    <t>ESF-05</t>
  </si>
  <si>
    <t>BIENES DISPONIBLES PARA SU TRANSFORMACIÓN ESTIMACIONES Y DETERIOROS (INVENTARIOS)</t>
  </si>
  <si>
    <t>ESF-04</t>
  </si>
  <si>
    <t>CONTRIBUCIONES POR RECUPERAR CORTO PLAZO</t>
  </si>
  <si>
    <t>ESF-03</t>
  </si>
  <si>
    <t>CONTRIBUCIONES POR RECUPERAR</t>
  </si>
  <si>
    <t>ESF-02</t>
  </si>
  <si>
    <t>FONDOS CON AFECTACION ESPECIFICA E INVERSIONES FINANCIERAS</t>
  </si>
  <si>
    <t>ESF-01</t>
  </si>
  <si>
    <t>GASTOS Y OTRAS PERDIDAS</t>
  </si>
  <si>
    <t>ACT-03</t>
  </si>
  <si>
    <t>INGRESOS Y OTROS BENEFICIOS</t>
  </si>
  <si>
    <t>ACT-01</t>
  </si>
  <si>
    <t>INFORMACION CONTABLE</t>
  </si>
  <si>
    <t>I. NOTAS DE DESGLOSE:</t>
  </si>
  <si>
    <t>DESCRIPCIÓN</t>
  </si>
  <si>
    <t>NOTAS</t>
  </si>
  <si>
    <t>(Cifras en Pesos)</t>
  </si>
  <si>
    <t>Corte</t>
  </si>
  <si>
    <t>Del 1 de Enero al 30 de Septiembre de 2025</t>
  </si>
  <si>
    <t>Trimestral</t>
  </si>
  <si>
    <t>Periodicidad</t>
  </si>
  <si>
    <t>Notas de Desglose y Memoria</t>
  </si>
  <si>
    <t>Ejercicio</t>
  </si>
  <si>
    <t>INSTITUTO DE SALUD PÚBLICA DEL ESTADO DE GUANAJUATO</t>
  </si>
  <si>
    <t>Construcción en Bienes no Capitalizable</t>
  </si>
  <si>
    <t>Inversión Pública no Capitalizable</t>
  </si>
  <si>
    <t>INVERSIÓN PÚBLICA</t>
  </si>
  <si>
    <t>Otros Gastos Varios</t>
  </si>
  <si>
    <t>Diferencias por Reestructuración de Deuda Pública Negativas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</si>
  <si>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</si>
  <si>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</si>
  <si>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</si>
  <si>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</t>
  </si>
  <si>
    <t>Bonificaciones y Descuentos Otorgados</t>
  </si>
  <si>
    <t>Pérdidas por Responsabilidades</t>
  </si>
  <si>
    <t>Gastos de Ejercicios Anteriores</t>
  </si>
  <si>
    <t>Otros Gastos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</si>
  <si>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</si>
  <si>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</si>
  <si>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</si>
  <si>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</si>
  <si>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</si>
  <si>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</si>
  <si>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</si>
  <si>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</si>
  <si>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</si>
  <si>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</si>
  <si>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</si>
  <si>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</si>
  <si>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</si>
  <si>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</si>
  <si>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</si>
  <si>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</si>
  <si>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</si>
  <si>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Estimaciones, Depreciaciones, Deterioros, Obsolescencia y Amortizaciones</t>
  </si>
  <si>
    <t>OTROS GASTOS Y PERDIDAS EXTRAORDINARIAS</t>
  </si>
  <si>
    <t>Apoyo Financieros a Ahorradores y Deudores del Sistema Financiero Nacional</t>
  </si>
  <si>
    <t>Apoyos Financieros a Intermediarios</t>
  </si>
  <si>
    <t>Apoyos Financieros</t>
  </si>
  <si>
    <t>Costo por Coberturas</t>
  </si>
  <si>
    <t>Gastos de la Deuda Pública Externa</t>
  </si>
  <si>
    <t>Gastos de la Deuda Pública Interna</t>
  </si>
  <si>
    <t>Gastos de la Deuda Pública</t>
  </si>
  <si>
    <t>Comisiones de la Deuda Pública Externa</t>
  </si>
  <si>
    <t>Comisiones de la Deuda Pública Interna</t>
  </si>
  <si>
    <t>Comisiones de la Deuda Pública</t>
  </si>
  <si>
    <t>Intereses de la Deuda Pública Externa</t>
  </si>
  <si>
    <t>Intereses de la Deuda Pública Interna</t>
  </si>
  <si>
    <t>Intereses de la Deuda Pública</t>
  </si>
  <si>
    <t>INTERESES, COMISIONES Y OTROS GASTOS DE LA DEUDA PUBLICA</t>
  </si>
  <si>
    <t>Convenios de Descentralización y Otros</t>
  </si>
  <si>
    <t>Convenios de Reasignación</t>
  </si>
  <si>
    <t>Convenios</t>
  </si>
  <si>
    <t>Aportaciones de las Entidades Federativas a los Municipios</t>
  </si>
  <si>
    <t>Aportaciones de la Federación a Entidades Federativas y Municipios</t>
  </si>
  <si>
    <t>Aportaciones</t>
  </si>
  <si>
    <t>Participaciones de las Entidades Federativas a los Municipios</t>
  </si>
  <si>
    <t>Participaciones de la Federación a Entidades Federativas y Municipios</t>
  </si>
  <si>
    <t>Participaciones</t>
  </si>
  <si>
    <t>PARTICIPACIONES Y APORTACIONES</t>
  </si>
  <si>
    <t>Transferencias al Sector Privado Externo</t>
  </si>
  <si>
    <t>Transferencias al Exterior a Gobiernos Extranjeros y Organismos Internacionales</t>
  </si>
  <si>
    <t>Transferencias al Exterior</t>
  </si>
  <si>
    <t>Donativos Internacionales</t>
  </si>
  <si>
    <t>Donativos a Fideicomiso, Mandatos y Contratos Análogos Estatales</t>
  </si>
  <si>
    <t>Donativos a Fideicomiso, Mandatos y Contratos Análogos Privados</t>
  </si>
  <si>
    <t>Donativos a Entidades Federativas y Municipios</t>
  </si>
  <si>
    <t>Donativos a Instituciones sin Fines de Lucro</t>
  </si>
  <si>
    <t>Donativos</t>
  </si>
  <si>
    <t>Transferencias por Obligaciones de Ley</t>
  </si>
  <si>
    <t>Transferencias a la Seguridad Social</t>
  </si>
  <si>
    <t>Transferencias a Fideicomisos, Mandatos y Contratos Análogos a Entidades Paraestatales</t>
  </si>
  <si>
    <t>Transferencias a Fideicomisos, Mandatos y Contratos Análogos al Gobierno</t>
  </si>
  <si>
    <t>Transferencias a Fideicomisos, Mandatos y Contratos Análogos</t>
  </si>
  <si>
    <t>Otras Pensiones y Jubilaciones</t>
  </si>
  <si>
    <t>Jubilaciones</t>
  </si>
  <si>
    <t>Pensiones</t>
  </si>
  <si>
    <t>Pensiones y Jubilaciones</t>
  </si>
  <si>
    <t>Ayudas Sociales por Desastres Naturales y Otros Siniestros</t>
  </si>
  <si>
    <t>Ayudas Sociales a Instituciones</t>
  </si>
  <si>
    <t>Becas</t>
  </si>
  <si>
    <t>Ayudas Sociales a Personas</t>
  </si>
  <si>
    <t>Ayudas Sociales</t>
  </si>
  <si>
    <t>Subvenciones</t>
  </si>
  <si>
    <t>Subsidios</t>
  </si>
  <si>
    <t>Subsidios y Subvenciones</t>
  </si>
  <si>
    <t>Transferencias a Entidades Federativas y Municipios</t>
  </si>
  <si>
    <t>Transferencias a Entidades Paraestatales</t>
  </si>
  <si>
    <t>Transferencias al Resto del Sector Público</t>
  </si>
  <si>
    <t>Transferencias Internas al Sector Público</t>
  </si>
  <si>
    <t>Asignaciones al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</si>
  <si>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</si>
  <si>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</si>
  <si>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</si>
  <si>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</si>
  <si>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</si>
  <si>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</si>
  <si>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</si>
  <si>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</si>
  <si>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 y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</si>
  <si>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</si>
  <si>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</si>
  <si>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</si>
  <si>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</si>
  <si>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</si>
  <si>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</si>
  <si>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</si>
  <si>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</si>
  <si>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</si>
  <si>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</si>
  <si>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</si>
  <si>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</si>
  <si>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</si>
  <si>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</si>
  <si>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</si>
  <si>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</si>
  <si>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</si>
  <si>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</si>
  <si>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</si>
  <si>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</si>
  <si>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GASTOS DE FUNCIONAMIENTO</t>
  </si>
  <si>
    <t>Explicación</t>
  </si>
  <si>
    <t>%</t>
  </si>
  <si>
    <t>Monto</t>
  </si>
  <si>
    <t>Nombre de la Cuenta</t>
  </si>
  <si>
    <t>Cuenta</t>
  </si>
  <si>
    <t>ACT-02 GASTOS Y OTRAS PERDIDAS</t>
  </si>
  <si>
    <t>Otros Ingresos y Beneficios Varios</t>
  </si>
  <si>
    <t>Diferencias por Reestructuración de Deuda Pública a Favor</t>
  </si>
  <si>
    <t>Utilidades por Participación Patrimonial</t>
  </si>
  <si>
    <t>Diferencias de Cotizaciones a Favor en Valores Negociables</t>
  </si>
  <si>
    <t>Diferencias por Tipo de Cambio a Favor</t>
  </si>
  <si>
    <t>Bonificaciones y Descuentos Obtenidos</t>
  </si>
  <si>
    <t>Disminución del Exceso de Provisiones</t>
  </si>
  <si>
    <t>Disminución del Exceso de Estimaciones por Pérdida o Deterioro u Obsolescencia</t>
  </si>
  <si>
    <t>Incremento por Variación de Almacén de Materias Primas, Materiales y Suministros de Consumo</t>
  </si>
  <si>
    <t>Incremento por Variación de Inventarios de Materias Primas, Materiales y Suministros para Producción</t>
  </si>
  <si>
    <t>Incremento por Variación de Inventarios de Mercancías en Proceso de Elaboración</t>
  </si>
  <si>
    <t>Incremento por Variación de Inventarios de Mercancías Terminadas</t>
  </si>
  <si>
    <t>Incremento por Variación de Inventarios de Mercancías para Venta</t>
  </si>
  <si>
    <t>Incremento por Variación de Inventarios</t>
  </si>
  <si>
    <t>Otros Ingresos Financieros</t>
  </si>
  <si>
    <t>Intereses Ganados de Títulos, Valores y demás Instrumentos Financieros</t>
  </si>
  <si>
    <t>Ingresos Financieros</t>
  </si>
  <si>
    <t>OTROS INGRESOS Y BENEFICIOS</t>
  </si>
  <si>
    <t>Transferencias del Fondo Mexicano del Petróleo para la Estabilización y el Desarrollo</t>
  </si>
  <si>
    <t>Transferencias Internas y Asignaciones del Sector Público</t>
  </si>
  <si>
    <t>Transferencias, Asignaciones, Subsidios y Otras ayudas</t>
  </si>
  <si>
    <t>Fondos Distintos de Aportaciones</t>
  </si>
  <si>
    <t>Incentivos derivados de la Colaboración Fiscal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</si>
  <si>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</si>
  <si>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</si>
  <si>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</si>
  <si>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</si>
  <si>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</si>
  <si>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</si>
  <si>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</si>
  <si>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</si>
  <si>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</si>
  <si>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</si>
  <si>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Ingresos por Venta de Bienes y Prestación de Servicios</t>
  </si>
  <si>
    <t>Otros Aprovechamientos</t>
  </si>
  <si>
    <t>Accesorios de Aprovechamientos</t>
  </si>
  <si>
    <t>Aprovechamientos no Comprendidos en la Ley de Ingresos Vigente, Causados en Ejercicios Fiscales Anteriores Pendientes de Liquidación o Pago</t>
  </si>
  <si>
    <t>Aprovechamientos Provenientes de Obras Públicas</t>
  </si>
  <si>
    <t>Reintegros</t>
  </si>
  <si>
    <t>Indemnizaciones</t>
  </si>
  <si>
    <t>Multas</t>
  </si>
  <si>
    <t>Incentivos Derivados de la Colaboración Fiscal</t>
  </si>
  <si>
    <t>Aprovechamientos</t>
  </si>
  <si>
    <t>Productos no Comprendidos en la Ley de Ingresos Vigente, Causados en Ejercicios Fiscales Anteriores Pendientes de Liquidación o Pago</t>
  </si>
  <si>
    <t>Productos</t>
  </si>
  <si>
    <t>Otros Derechos</t>
  </si>
  <si>
    <t>Derechos no Comprendidos en la Ley de Ingresos Vigente, Causados en Ejercicios Fiscales Anteriores Pendientes de Liquidación o Pago</t>
  </si>
  <si>
    <t>Accesorios de Derechos</t>
  </si>
  <si>
    <t>Derechos por Prestación de Servicios</t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</si>
  <si>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</si>
  <si>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</si>
  <si>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</si>
  <si>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</si>
  <si>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</si>
  <si>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Otras Cuotas y Aportaciones para la Seguridad Social</t>
  </si>
  <si>
    <t>Accesorios de Cuotas y Aportaciones de Seguridad Social</t>
  </si>
  <si>
    <t>Cuotas de Ahorro para el Retiro</t>
  </si>
  <si>
    <t>Cuotas para la Seguridad Social</t>
  </si>
  <si>
    <t>Aportaciones para Fondos de Vivienda</t>
  </si>
  <si>
    <t>Cuotas y Aportaciones de Seguridad Social</t>
  </si>
  <si>
    <t>Otros Impuestos</t>
  </si>
  <si>
    <t>Impuestos no Comprendidos en la Ley de Ingresos Vigente, Causados en Ejercicios Fiscales Anteriores Pendientes de Liquidación o Pago</t>
  </si>
  <si>
    <t>Accesorios de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</si>
  <si>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</si>
  <si>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</si>
  <si>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</si>
  <si>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</si>
  <si>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</si>
  <si>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</si>
  <si>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</si>
  <si>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GESTION</t>
  </si>
  <si>
    <t>ACT-01 INGRESOS y OTROS BENEFICIOS</t>
  </si>
  <si>
    <t>Notas</t>
  </si>
  <si>
    <t>Corte:</t>
  </si>
  <si>
    <t>Periodicidad:</t>
  </si>
  <si>
    <t>Notas de Desglose Estado de Actividades</t>
  </si>
  <si>
    <t>Ejercicio:</t>
  </si>
  <si>
    <t>Otros Pasivos Circulantes</t>
  </si>
  <si>
    <t>Recaudación por Participar</t>
  </si>
  <si>
    <t>Ingresos por Clasificar</t>
  </si>
  <si>
    <t>Otros Pasivos a Corto Plazo</t>
  </si>
  <si>
    <t>Característica</t>
  </si>
  <si>
    <t>Naturaleza</t>
  </si>
  <si>
    <t>ESF-16 OTROS PASIVOS</t>
  </si>
  <si>
    <t>SIIN INFORMACIÓN POR REVELAR</t>
  </si>
  <si>
    <t>Otras Provisiones a Largo Plazo</t>
  </si>
  <si>
    <t>Provisión para Contingencias a Largo Plazo</t>
  </si>
  <si>
    <t>Provisión para Pensiones a Largo Plazo</t>
  </si>
  <si>
    <t>Provisión para Demandas y Juicios a Largo Plazo</t>
  </si>
  <si>
    <t>Provisiones a Largo Plazo</t>
  </si>
  <si>
    <t>Otras Provisiones a Corto Plazo</t>
  </si>
  <si>
    <t>Provisión para contingencias a Corto Plazo</t>
  </si>
  <si>
    <t>Provisión para Demandas y Juicios a Corto Plazo</t>
  </si>
  <si>
    <t>Provisiones a Corto Plazo</t>
  </si>
  <si>
    <t>ESF-15 PROVISIONES</t>
  </si>
  <si>
    <t>SIN INFORMACIÓN POR REVELAR</t>
  </si>
  <si>
    <t>Otros Pasivos Diferidos a Largo Plazo</t>
  </si>
  <si>
    <t>Intereses Cobrados por Adelantado a Largo Plazo</t>
  </si>
  <si>
    <t>Créditos Diferidos a Largo Plazo</t>
  </si>
  <si>
    <t>Pasivos Diferidos a Largo Plazo</t>
  </si>
  <si>
    <t>Otros Pasivos Diferidos a Corto Plazo</t>
  </si>
  <si>
    <t>Intereses Cobrados por Adelantado a Corto Plazo</t>
  </si>
  <si>
    <t>Ingresos Cobrados por Adelantado a Corto Plazo</t>
  </si>
  <si>
    <t>Pasivos Diferidos a Corto Plazo</t>
  </si>
  <si>
    <t>ESF-14 PASIVOS DIFERIDOS</t>
  </si>
  <si>
    <t>Valores y Bienes en Garantía a Largo Plazo</t>
  </si>
  <si>
    <t>Otros Fondos de Terceros en Garantía y/o Administración a Largo Plazo</t>
  </si>
  <si>
    <t>Fondos de Fideicomisos, Mandatos y Contratos Análogos a Largo Plazo</t>
  </si>
  <si>
    <t>Fondos Contingentes a Largo Plazo</t>
  </si>
  <si>
    <t>Fondos en Administración a Largo Plazo</t>
  </si>
  <si>
    <t>Fondos en Garantía a Largo Plazo</t>
  </si>
  <si>
    <t>Fondos y Bienes de Terceros en Garantía y/o Administración a Largo Plazo</t>
  </si>
  <si>
    <t>Valores y Bienes en Garantía a Corto Plazo</t>
  </si>
  <si>
    <t>Otros Fondos de Terceros en Garantía y/o Administración a Corto Plazo</t>
  </si>
  <si>
    <t>Fondos de Fideicomisos, Mandatos y Contratos Análogos a Corto Plazo</t>
  </si>
  <si>
    <t>Fondos Contingentes a Corto Plazo</t>
  </si>
  <si>
    <t>Fondos en Administración a Corto Plazo</t>
  </si>
  <si>
    <t>Fondos en Garantía a Corto Plazo</t>
  </si>
  <si>
    <t>Fondos y Bienes de Terceros en Garantía y/o Administración a Corto Plazo</t>
  </si>
  <si>
    <t>ESF-13 FONDOS Y BIENES DE TERCEROS</t>
  </si>
  <si>
    <t>Otros Documentos por Pagar a Corto Plazo</t>
  </si>
  <si>
    <t>Documentos con Contratistas por Obras Públicas por Pagar a Corto Plazo</t>
  </si>
  <si>
    <t>Documentos Comerciales por Pagar a Corto Plazo</t>
  </si>
  <si>
    <t>Documentos por Pagar a Corto Plazo</t>
  </si>
  <si>
    <t>Otras Cuentas por Pagar a Corto Plazo</t>
  </si>
  <si>
    <t>Devoluciones de la Ley de Ingresos por Pagar a Corto Plazo</t>
  </si>
  <si>
    <t>Retenciones y Contribuciones por Pagar a Corto Plazo</t>
  </si>
  <si>
    <t>Intereses, Comisiones y Otros Gastos de la Deuda Pública por Pagar a Corto Plazo</t>
  </si>
  <si>
    <t>Transferencias Otorgadas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</si>
  <si>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</si>
  <si>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</si>
  <si>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</si>
  <si>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</si>
  <si>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</si>
  <si>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Caracteristicas</t>
  </si>
  <si>
    <t>Más 365 Días</t>
  </si>
  <si>
    <t>A 365 Días</t>
  </si>
  <si>
    <t>A 180 Días</t>
  </si>
  <si>
    <t>A 90 Días</t>
  </si>
  <si>
    <t>ESF-12 CUENTAS Y DOCUMENTOS POR PAGAR</t>
  </si>
  <si>
    <t>Bienes en Comodato</t>
  </si>
  <si>
    <t>Bienes en Arrendamiento Financiero</t>
  </si>
  <si>
    <t>Bienes en Concesión</t>
  </si>
  <si>
    <t>Otros Activos no Circulantes</t>
  </si>
  <si>
    <t>Adquisición con Fondos de Terceros</t>
  </si>
  <si>
    <t>Bienes derivados de embargos, decomisos, aseguramientos y dación en pago</t>
  </si>
  <si>
    <t>Bienes en Garantía (excluye depósitos de fondos)</t>
  </si>
  <si>
    <t>Valores en Garantía</t>
  </si>
  <si>
    <t>Otros Activos Circulantes</t>
  </si>
  <si>
    <t>ESF-11 OTROS ACTIVOS</t>
  </si>
  <si>
    <t>Estimación por Deterioro de Inventarios</t>
  </si>
  <si>
    <t>Estimaciones para Cuentas Incobrables por Derechos a Recibir Efectivo o Equivalentes</t>
  </si>
  <si>
    <t>Estimación por Pérdida o Deterioro de Activos Circulantes</t>
  </si>
  <si>
    <t>Criterios</t>
  </si>
  <si>
    <t>ESF-10 ESTIMACIONES Y DETERIOROS</t>
  </si>
  <si>
    <t>Otros Activos Diferidos</t>
  </si>
  <si>
    <t>Beneficios al Retiro de Empleados Pagados por Adelantado</t>
  </si>
  <si>
    <t>Anticipos a Largo Plazo</t>
  </si>
  <si>
    <t>Gastos Pagados por Adelantado a Largo Plazo</t>
  </si>
  <si>
    <t>Derechos Sobre Bienes en Régimen de Arrendamiento Financiero</t>
  </si>
  <si>
    <t>Estudios, Formulación y Evaluación de Proyectos</t>
  </si>
  <si>
    <t>Activos Diferidos</t>
  </si>
  <si>
    <t>Otros Activos Intangibles</t>
  </si>
  <si>
    <t>Licencias</t>
  </si>
  <si>
    <t>Concesiones y Franquicias</t>
  </si>
  <si>
    <t>Patentes, Marcas y Derechos</t>
  </si>
  <si>
    <t>Software</t>
  </si>
  <si>
    <t>Activos Intangibles</t>
  </si>
  <si>
    <t>Tasas Aplicada</t>
  </si>
  <si>
    <t>Métodos aplicados</t>
  </si>
  <si>
    <t>Amort. Acum</t>
  </si>
  <si>
    <t>Amort. Gasto</t>
  </si>
  <si>
    <t>ESF-09 INTANGIBLES Y DIFERIDOS</t>
  </si>
  <si>
    <t>Activos Biológicos</t>
  </si>
  <si>
    <t>Colecciones, Obras de Arte y Objetos Valiosos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</si>
  <si>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</si>
  <si>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</si>
  <si>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</si>
  <si>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</si>
  <si>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</si>
  <si>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</si>
  <si>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</t>
  </si>
  <si>
    <t>Otros Bienes Inmuebles</t>
  </si>
  <si>
    <t>Construcciones en Proceso en Bienes Propios</t>
  </si>
  <si>
    <t>Construcciones en Proceso en Bienes de Dominio Público</t>
  </si>
  <si>
    <t>Infraestructura</t>
  </si>
  <si>
    <t>Edificios no Habitacionales</t>
  </si>
  <si>
    <t>Viviendas</t>
  </si>
  <si>
    <t>Terrenos</t>
  </si>
  <si>
    <t>Bienes Inmuebles, Infraestructura y Construcciones en Proceso</t>
  </si>
  <si>
    <t>Características</t>
  </si>
  <si>
    <t>Estado del bien</t>
  </si>
  <si>
    <t>Tasas determinada</t>
  </si>
  <si>
    <t>Método de depreciación</t>
  </si>
  <si>
    <t>Dep. Acumulada</t>
  </si>
  <si>
    <t>Dep. Gasto</t>
  </si>
  <si>
    <t>ESF-08 BIENES MUEBLES E INMUEBLES</t>
  </si>
  <si>
    <t>Participaciones y Aportaciones de Capital</t>
  </si>
  <si>
    <t>Títulos y Valores a Largo Plazo</t>
  </si>
  <si>
    <t>Inversiones a Largo Plazo</t>
  </si>
  <si>
    <t>ESF-07 PARTICIPACIONES Y APORTACIONES DE CAPITAL</t>
  </si>
  <si>
    <t>Fideicomisos, Mandatos y Contratos Análogos</t>
  </si>
  <si>
    <t>Tipo</t>
  </si>
  <si>
    <t>ESF-06 FIDEICOMISOS, MANDATOS Y CONTRATOS ANÁLOGOS</t>
  </si>
  <si>
    <t>Almacén de Materiales y Suministros de Consumo</t>
  </si>
  <si>
    <t>Almacenes</t>
  </si>
  <si>
    <t>Impacto de Información Financiera</t>
  </si>
  <si>
    <t>Conveniencia de Aplicación</t>
  </si>
  <si>
    <t>Método de Valuación</t>
  </si>
  <si>
    <t>ESF-05 ALMACENES</t>
  </si>
  <si>
    <t>Bienes en Tránsito</t>
  </si>
  <si>
    <t>Inventario de Materias Primas, Materiales y Suministros para Producción</t>
  </si>
  <si>
    <t>Inventario de Mercancías en Proceso de Elaboración</t>
  </si>
  <si>
    <t>Inventario de Mercancías Terminadas</t>
  </si>
  <si>
    <t>Inventario de Mercancías para Venta</t>
  </si>
  <si>
    <t>Inventarios</t>
  </si>
  <si>
    <t>Sistema de Costeo</t>
  </si>
  <si>
    <t>ESF-04 BIENES DISPONIBLES PARA SU TRANSFORMACIÓN ESTIMACIONES Y DETERIOROS (INVENTARIOS)</t>
  </si>
  <si>
    <t>Otros Derechos a Recibir Bienes o Servicios a Corto Plazo</t>
  </si>
  <si>
    <t>Anticipo a Contratistas por Obras Públicas a Corto Plazo</t>
  </si>
  <si>
    <t>Anticipo a Proveedores por Adquisición de Bienes Intangibles a Corto Plazo</t>
  </si>
  <si>
    <t>Anticipo a Proveedores por Adquisición de Bienes Inmuebles y Muebles a Corto Plazo</t>
  </si>
  <si>
    <t>Anticipo a Proveedores por Adquisición de Bienes y Prestación de Servicios a Corto Plazo</t>
  </si>
  <si>
    <t>Otros Derechos a Recibir Efectivo o Equivalentes a Corto Plazo</t>
  </si>
  <si>
    <t>Préstamos Otorgados a Corto Plazo</t>
  </si>
  <si>
    <t>Deudores por Anticipos de la Tesorería a Corto Plazo</t>
  </si>
  <si>
    <t>Deudores Diversos por Cobrar a Corto Plazo</t>
  </si>
  <si>
    <t>+ 365 Días</t>
  </si>
  <si>
    <t>ESF-03 CONTRIBUCIONES POR RECUPERAR CORTO PLAZO</t>
  </si>
  <si>
    <t>Ingresos por Recuperar a Corto Plazo</t>
  </si>
  <si>
    <t>Cuentas por Cobrar a Corto Plazo</t>
  </si>
  <si>
    <t>Factibilidad de Cobro</t>
  </si>
  <si>
    <t>ESF-02 CONTRIBUCIONES POR RECUPERAR</t>
  </si>
  <si>
    <t>Inversiones Financieras de Corto Plazo</t>
  </si>
  <si>
    <t>Fondos con Afectación Específica</t>
  </si>
  <si>
    <t>Inversiones Temporales (Hasta 3 meses)</t>
  </si>
  <si>
    <t>ESF-01 FONDOS CON AFECTACIÓN ESPECÍFICA E INVERSIONES FINANCIERAS</t>
  </si>
  <si>
    <t>Correspondiente del 1 de Enero al 30 de Septiembre de 2025</t>
  </si>
  <si>
    <t>Notas de Desglose Estado de Situación Financiera</t>
  </si>
  <si>
    <t>Cambios en Estimaciones Contables</t>
  </si>
  <si>
    <t>Cambios por Errores Contables</t>
  </si>
  <si>
    <t>Cambios en Políticas Contables</t>
  </si>
  <si>
    <t>Rectificaciones de Resultados de Ejercicios Anteriores</t>
  </si>
  <si>
    <t>Reservas por Contingencias</t>
  </si>
  <si>
    <t>Reservas Territoriales</t>
  </si>
  <si>
    <t>Reservas de Patrimonio</t>
  </si>
  <si>
    <t>Reservas</t>
  </si>
  <si>
    <t>Otros Revalúos</t>
  </si>
  <si>
    <t>Revalúo de Bienes Intangibles</t>
  </si>
  <si>
    <t>Revalúo de Bienes Muebles</t>
  </si>
  <si>
    <t>Revalúo de Bienes Inmuebles</t>
  </si>
  <si>
    <t>Revalúos</t>
  </si>
  <si>
    <t>Resultados de Ejercicios Anteriores</t>
  </si>
  <si>
    <t>Resultado del Ejercicio (Ahorro/ Desahorro)</t>
  </si>
  <si>
    <t>Procedencia</t>
  </si>
  <si>
    <t>VHP-02 PATRIMONIO GENERADO</t>
  </si>
  <si>
    <t>Actualización de la Hacienda Pública/Patrimonio</t>
  </si>
  <si>
    <t>Donaciones de Capital</t>
  </si>
  <si>
    <t>VHP-01 PATRIMONIO CONTRIBUIDO</t>
  </si>
  <si>
    <t>Notas de Desglose Estado de Variación en la Hacienda Pública</t>
  </si>
  <si>
    <t>= Flujos de Efectivo Netos de las Actividades de Operación</t>
  </si>
  <si>
    <t>Enajenaciones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</si>
  <si>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</si>
  <si>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</si>
  <si>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</si>
  <si>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</si>
  <si>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</si>
  <si>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</si>
  <si>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</si>
  <si>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</si>
  <si>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</si>
  <si>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</si>
  <si>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>(-) Movimientos de partidas (o rubros) que afectan al efectivo</t>
  </si>
  <si>
    <t>Gastos pagados por anticipado LP</t>
  </si>
  <si>
    <t>(-) Movimientos de partidas (o rubros) que afectan al efectivo (gasto)</t>
  </si>
  <si>
    <t>Aportaciones Federales</t>
  </si>
  <si>
    <t>Convenio Federal</t>
  </si>
  <si>
    <t>Municipal</t>
  </si>
  <si>
    <t xml:space="preserve">Estatal </t>
  </si>
  <si>
    <t>Ingresos (Patrimonio Capital)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</si>
  <si>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</si>
  <si>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</si>
  <si>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</si>
  <si>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</si>
  <si>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</si>
  <si>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</si>
  <si>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Diferencias por Tipo de Cambio Negativas en Efectivo y Equivalentes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</si>
  <si>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</si>
  <si>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</si>
  <si>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</si>
  <si>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</si>
  <si>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</si>
  <si>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(+) Movimientos de partidas (o rubros) que no afectan al efectivo</t>
  </si>
  <si>
    <t>Resultados del Ejercicio Ahorro/Desahorro</t>
  </si>
  <si>
    <t>EFE-03 CONCILIACION DE FLUJOS DE EFECTIVO NETOS</t>
  </si>
  <si>
    <t>Total de Aplicación de efectivo por Actividades de Inversión</t>
  </si>
  <si>
    <t>EFE-02 ADQ. DE ACT. DE INVERSIÓN EFECTIVAMENTE PAGADAS</t>
  </si>
  <si>
    <t>Total de Efectivo y Equivalentes</t>
  </si>
  <si>
    <t>Otros Efectivos y Equivalentes</t>
  </si>
  <si>
    <t>Depósitos de Fondos de Terceros en Garantía y/o Administración</t>
  </si>
  <si>
    <t>Bancos/Dependencias y Otros</t>
  </si>
  <si>
    <t>Bancos/Tesorería</t>
  </si>
  <si>
    <t>Efectivo</t>
  </si>
  <si>
    <t>EFE-01 EFECTIVO Y EQUIVALENTES</t>
  </si>
  <si>
    <t>Notas de Desglose Estado de Flujos de Efectivo</t>
  </si>
  <si>
    <t>4. Total de Ingresos Contables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</si>
  <si>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</si>
  <si>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</si>
  <si>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</si>
  <si>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</si>
  <si>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</si>
  <si>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2.6</t>
  </si>
  <si>
    <t>2.5</t>
  </si>
  <si>
    <t>2.4</t>
  </si>
  <si>
    <t>2.3</t>
  </si>
  <si>
    <t>Incremento por Variación de inventarios</t>
  </si>
  <si>
    <t>2.2</t>
  </si>
  <si>
    <t>2.1</t>
  </si>
  <si>
    <t>2. Más Ingresos Contables No Presupuestarios</t>
  </si>
  <si>
    <t>1. Total de Ingresos Presupuestarios</t>
  </si>
  <si>
    <t>Concepto</t>
  </si>
  <si>
    <t>(Cifras en pesos)</t>
  </si>
  <si>
    <t>Conciliación entre los Ingresos Presupuestarios y Contables</t>
  </si>
  <si>
    <t>4. Total de Gastos Contables</t>
  </si>
  <si>
    <t>Otros Gastos Contables No Presupuestarios</t>
  </si>
  <si>
    <t>3.7</t>
  </si>
  <si>
    <t>Materiales y Suministros (consumos)</t>
  </si>
  <si>
    <t>3.6</t>
  </si>
  <si>
    <t>3.5</t>
  </si>
  <si>
    <t>3.4</t>
  </si>
  <si>
    <t>3.3</t>
  </si>
  <si>
    <t>3.2</t>
  </si>
  <si>
    <t>3.1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</si>
  <si>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</si>
  <si>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</si>
  <si>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</si>
  <si>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</si>
  <si>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</si>
  <si>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</si>
  <si>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</si>
  <si>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</si>
  <si>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</si>
  <si>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</si>
  <si>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</si>
  <si>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</si>
  <si>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</si>
  <si>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</si>
  <si>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</si>
  <si>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</si>
  <si>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</si>
  <si>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</si>
  <si>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</si>
  <si>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</si>
  <si>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</si>
  <si>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2.11</t>
  </si>
  <si>
    <t>Bienes Inmuebles</t>
  </si>
  <si>
    <t>2.10</t>
  </si>
  <si>
    <t>2. Menos Egresos Presupuestarios No Contables</t>
  </si>
  <si>
    <t>1. Total de Egresos Presupuestarios</t>
  </si>
  <si>
    <t>Conciliación entre los Egresos Presupuestarios y los Gastos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</si>
  <si>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</si>
  <si>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</si>
  <si>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</si>
  <si>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</si>
  <si>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</si>
  <si>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</si>
  <si>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</si>
  <si>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</si>
  <si>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</si>
  <si>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</si>
  <si>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</si>
  <si>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</si>
  <si>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</si>
  <si>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</si>
  <si>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PRESUPUESTARIO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</si>
  <si>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</si>
  <si>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</si>
  <si>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</si>
  <si>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</si>
  <si>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</si>
  <si>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</si>
  <si>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</si>
  <si>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Judiciales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</si>
  <si>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</si>
  <si>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</si>
  <si>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</si>
  <si>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</si>
  <si>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</si>
  <si>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</si>
  <si>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</si>
  <si>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</si>
  <si>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</si>
  <si>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</si>
  <si>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</si>
  <si>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</si>
  <si>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</si>
  <si>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</si>
  <si>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</si>
  <si>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</si>
  <si>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</si>
  <si>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</si>
  <si>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</si>
  <si>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</si>
  <si>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</si>
  <si>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</si>
  <si>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</si>
  <si>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</si>
  <si>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</si>
  <si>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</si>
  <si>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Notas de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</si>
</sst>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7"/>
      <color theme="1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D8D8D8"/>
        <bgColor rgb="FFD8D8D8"/>
      </patternFill>
    </fill>
    <fill>
      <patternFill patternType="solid">
        <fgColor rgb="FF471406"/>
        <bgColor rgb="FF471406"/>
      </patternFill>
    </fill>
    <fill>
      <patternFill patternType="solid">
        <fgColor rgb="FFA5A5A5"/>
        <bgColor rgb="FFA5A5A5"/>
      </patternFill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212">
    <xf numFmtId="0" fontId="0" fillId="0" borderId="0" xfId="0"/>
    <xf numFmtId="0" fontId="3" fillId="0" borderId="0" xfId="1" applyFont="1" applyProtection="1">
      <protection locked="0"/>
    </xf>
    <xf numFmtId="0" fontId="3" fillId="2" borderId="0" xfId="1" applyFont="1" applyFill="1" applyProtection="1">
      <protection locked="0"/>
    </xf>
    <xf numFmtId="0" fontId="3" fillId="0" borderId="3" xfId="0" applyFont="1" applyBorder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7" fillId="0" borderId="5" xfId="3" applyFont="1" applyFill="1" applyBorder="1" applyProtection="1"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8" fillId="0" borderId="7" xfId="4" applyFont="1" applyBorder="1" applyAlignment="1">
      <alignment horizontal="left"/>
    </xf>
    <xf numFmtId="0" fontId="5" fillId="0" borderId="5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Protection="1">
      <protection locked="0"/>
    </xf>
    <xf numFmtId="0" fontId="7" fillId="0" borderId="6" xfId="3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left" indent="1"/>
      <protection locked="0"/>
    </xf>
    <xf numFmtId="0" fontId="7" fillId="0" borderId="8" xfId="4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2" borderId="0" xfId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11" fillId="4" borderId="3" xfId="5" applyFont="1" applyFill="1" applyBorder="1" applyAlignment="1">
      <alignment horizontal="center" vertical="center"/>
    </xf>
    <xf numFmtId="0" fontId="11" fillId="4" borderId="13" xfId="5" applyFont="1" applyFill="1" applyBorder="1" applyAlignment="1">
      <alignment horizontal="center" vertical="center"/>
    </xf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left" vertical="center"/>
    </xf>
    <xf numFmtId="0" fontId="9" fillId="4" borderId="0" xfId="5" applyFont="1" applyFill="1" applyBorder="1" applyAlignment="1">
      <alignment horizontal="right" vertical="center"/>
    </xf>
    <xf numFmtId="0" fontId="11" fillId="4" borderId="0" xfId="5" applyFont="1" applyFill="1" applyBorder="1" applyAlignment="1">
      <alignment vertical="center"/>
    </xf>
    <xf numFmtId="0" fontId="11" fillId="4" borderId="0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vertical="center"/>
    </xf>
    <xf numFmtId="0" fontId="9" fillId="4" borderId="0" xfId="5" applyFont="1" applyFill="1" applyBorder="1" applyAlignment="1">
      <alignment vertical="center"/>
    </xf>
    <xf numFmtId="0" fontId="9" fillId="4" borderId="0" xfId="5" applyFont="1" applyFill="1" applyBorder="1" applyAlignment="1">
      <alignment horizontal="center" vertical="center"/>
    </xf>
    <xf numFmtId="0" fontId="9" fillId="4" borderId="6" xfId="5" applyFont="1" applyFill="1" applyBorder="1" applyAlignment="1">
      <alignment horizontal="center" vertical="center"/>
    </xf>
    <xf numFmtId="0" fontId="11" fillId="4" borderId="14" xfId="5" applyFont="1" applyFill="1" applyBorder="1" applyAlignment="1">
      <alignment horizontal="left" vertical="center"/>
    </xf>
    <xf numFmtId="0" fontId="9" fillId="4" borderId="15" xfId="5" applyFont="1" applyFill="1" applyBorder="1" applyAlignment="1">
      <alignment horizontal="right" vertical="center"/>
    </xf>
    <xf numFmtId="0" fontId="11" fillId="4" borderId="15" xfId="5" applyFont="1" applyFill="1" applyBorder="1" applyAlignment="1">
      <alignment vertical="center"/>
    </xf>
    <xf numFmtId="0" fontId="11" fillId="4" borderId="15" xfId="5" applyFont="1" applyFill="1" applyBorder="1" applyAlignment="1">
      <alignment horizontal="center" vertical="center"/>
    </xf>
    <xf numFmtId="0" fontId="11" fillId="4" borderId="16" xfId="5" applyFont="1" applyFill="1" applyBorder="1" applyAlignment="1">
      <alignment horizontal="center" vertical="center"/>
    </xf>
    <xf numFmtId="0" fontId="12" fillId="0" borderId="0" xfId="5" applyFont="1"/>
    <xf numFmtId="0" fontId="3" fillId="0" borderId="0" xfId="6" applyFont="1"/>
    <xf numFmtId="9" fontId="3" fillId="0" borderId="0" xfId="6" applyNumberFormat="1" applyFont="1"/>
    <xf numFmtId="3" fontId="3" fillId="0" borderId="0" xfId="6" applyNumberFormat="1" applyFont="1"/>
    <xf numFmtId="0" fontId="3" fillId="0" borderId="0" xfId="6" applyFont="1" applyFill="1"/>
    <xf numFmtId="0" fontId="3" fillId="0" borderId="0" xfId="6" applyFont="1" applyFill="1" applyAlignment="1">
      <alignment horizontal="center"/>
    </xf>
    <xf numFmtId="0" fontId="12" fillId="0" borderId="0" xfId="0" applyFont="1"/>
    <xf numFmtId="10" fontId="1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9" fontId="5" fillId="0" borderId="0" xfId="6" applyNumberFormat="1" applyFont="1"/>
    <xf numFmtId="3" fontId="5" fillId="0" borderId="0" xfId="6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5" borderId="0" xfId="0" applyFont="1" applyFill="1" applyBorder="1" applyAlignment="1">
      <alignment horizontal="center"/>
    </xf>
    <xf numFmtId="10" fontId="14" fillId="5" borderId="0" xfId="0" applyNumberFormat="1" applyFont="1" applyFill="1" applyBorder="1" applyAlignment="1">
      <alignment horizontal="center"/>
    </xf>
    <xf numFmtId="0" fontId="14" fillId="5" borderId="0" xfId="0" applyFont="1" applyFill="1" applyBorder="1"/>
    <xf numFmtId="0" fontId="11" fillId="6" borderId="0" xfId="0" applyFont="1" applyFill="1" applyBorder="1"/>
    <xf numFmtId="10" fontId="11" fillId="6" borderId="0" xfId="0" applyNumberFormat="1" applyFont="1" applyFill="1" applyBorder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1" fillId="6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vertical="center"/>
    </xf>
    <xf numFmtId="0" fontId="15" fillId="0" borderId="0" xfId="0" applyFont="1" applyBorder="1" applyAlignment="1"/>
    <xf numFmtId="0" fontId="9" fillId="7" borderId="0" xfId="0" applyFont="1" applyFill="1" applyBorder="1" applyAlignment="1">
      <alignment horizontal="center" vertical="center"/>
    </xf>
    <xf numFmtId="0" fontId="12" fillId="0" borderId="0" xfId="5" applyFont="1" applyAlignment="1">
      <alignment vertical="center"/>
    </xf>
    <xf numFmtId="0" fontId="13" fillId="7" borderId="0" xfId="0" applyFont="1" applyFill="1" applyBorder="1" applyAlignment="1">
      <alignment horizontal="left" vertical="center"/>
    </xf>
    <xf numFmtId="10" fontId="9" fillId="7" borderId="0" xfId="0" applyNumberFormat="1" applyFont="1" applyFill="1" applyBorder="1" applyAlignment="1">
      <alignment horizontal="right" vertical="center"/>
    </xf>
    <xf numFmtId="0" fontId="12" fillId="0" borderId="0" xfId="5" applyFont="1" applyAlignment="1">
      <alignment horizontal="center" vertic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4" fillId="8" borderId="0" xfId="0" applyFont="1" applyFill="1" applyBorder="1"/>
    <xf numFmtId="4" fontId="12" fillId="0" borderId="0" xfId="0" applyNumberFormat="1" applyFont="1"/>
    <xf numFmtId="3" fontId="12" fillId="0" borderId="0" xfId="5" applyNumberFormat="1" applyFont="1"/>
    <xf numFmtId="4" fontId="12" fillId="9" borderId="0" xfId="0" applyNumberFormat="1" applyFont="1" applyFill="1" applyBorder="1"/>
    <xf numFmtId="0" fontId="5" fillId="4" borderId="0" xfId="5" applyFont="1" applyFill="1" applyAlignment="1">
      <alignment horizontal="left" vertical="center"/>
    </xf>
    <xf numFmtId="0" fontId="9" fillId="4" borderId="0" xfId="5" applyFont="1" applyFill="1" applyAlignment="1">
      <alignment horizontal="right" vertical="center"/>
    </xf>
    <xf numFmtId="0" fontId="5" fillId="4" borderId="0" xfId="5" applyFont="1" applyFill="1" applyAlignment="1">
      <alignment vertical="center"/>
    </xf>
    <xf numFmtId="0" fontId="5" fillId="4" borderId="0" xfId="5" applyFont="1" applyFill="1" applyAlignment="1">
      <alignment horizontal="center" vertical="center"/>
    </xf>
    <xf numFmtId="0" fontId="12" fillId="0" borderId="0" xfId="7" applyFont="1"/>
    <xf numFmtId="3" fontId="12" fillId="0" borderId="0" xfId="7" applyNumberFormat="1" applyFont="1"/>
    <xf numFmtId="0" fontId="12" fillId="0" borderId="0" xfId="7" applyFont="1" applyFill="1"/>
    <xf numFmtId="3" fontId="12" fillId="0" borderId="0" xfId="7" applyNumberFormat="1" applyFont="1" applyFill="1"/>
    <xf numFmtId="0" fontId="12" fillId="0" borderId="0" xfId="7" applyFont="1" applyFill="1" applyAlignment="1">
      <alignment horizontal="center"/>
    </xf>
    <xf numFmtId="0" fontId="12" fillId="0" borderId="0" xfId="7" applyFont="1" applyAlignment="1">
      <alignment horizontal="center"/>
    </xf>
    <xf numFmtId="0" fontId="14" fillId="10" borderId="0" xfId="7" applyFont="1" applyFill="1"/>
    <xf numFmtId="0" fontId="11" fillId="11" borderId="0" xfId="7" applyFont="1" applyFill="1"/>
    <xf numFmtId="0" fontId="11" fillId="11" borderId="0" xfId="7" applyFont="1" applyFill="1" applyAlignment="1">
      <alignment horizontal="center" vertical="center"/>
    </xf>
    <xf numFmtId="0" fontId="5" fillId="4" borderId="0" xfId="7" applyFont="1" applyFill="1" applyAlignment="1">
      <alignment horizontal="left" vertical="center"/>
    </xf>
    <xf numFmtId="0" fontId="9" fillId="4" borderId="0" xfId="7" applyFont="1" applyFill="1" applyAlignment="1">
      <alignment horizontal="right" vertical="center"/>
    </xf>
    <xf numFmtId="0" fontId="9" fillId="4" borderId="0" xfId="7" applyFont="1" applyFill="1" applyAlignment="1">
      <alignment horizontal="center" vertical="center"/>
    </xf>
    <xf numFmtId="0" fontId="9" fillId="4" borderId="0" xfId="7" applyFont="1" applyFill="1" applyAlignment="1">
      <alignment horizontal="center" vertical="center"/>
    </xf>
    <xf numFmtId="4" fontId="12" fillId="0" borderId="0" xfId="7" applyNumberFormat="1" applyFont="1"/>
    <xf numFmtId="3" fontId="9" fillId="0" borderId="0" xfId="7" applyNumberFormat="1" applyFont="1"/>
    <xf numFmtId="0" fontId="9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3" fontId="4" fillId="0" borderId="0" xfId="8" applyNumberFormat="1" applyFont="1" applyAlignment="1" applyProtection="1">
      <alignment vertical="top"/>
      <protection locked="0"/>
    </xf>
    <xf numFmtId="0" fontId="13" fillId="0" borderId="0" xfId="0" applyFont="1"/>
    <xf numFmtId="3" fontId="12" fillId="0" borderId="0" xfId="2" applyNumberFormat="1" applyFont="1" applyFill="1"/>
    <xf numFmtId="3" fontId="4" fillId="0" borderId="0" xfId="0" applyNumberFormat="1" applyFont="1"/>
    <xf numFmtId="0" fontId="12" fillId="0" borderId="0" xfId="0" applyFont="1" applyAlignment="1">
      <alignment horizontal="left"/>
    </xf>
    <xf numFmtId="3" fontId="13" fillId="0" borderId="0" xfId="0" applyNumberFormat="1" applyFont="1"/>
    <xf numFmtId="3" fontId="12" fillId="0" borderId="0" xfId="8" applyNumberFormat="1" applyFont="1"/>
    <xf numFmtId="0" fontId="9" fillId="0" borderId="0" xfId="0" applyFont="1" applyAlignment="1">
      <alignment horizontal="left"/>
    </xf>
    <xf numFmtId="3" fontId="9" fillId="0" borderId="0" xfId="2" applyNumberFormat="1" applyFont="1" applyFill="1"/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3" fontId="9" fillId="0" borderId="0" xfId="8" applyNumberFormat="1" applyFont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3" fontId="9" fillId="0" borderId="0" xfId="9" applyNumberFormat="1" applyFont="1"/>
    <xf numFmtId="3" fontId="12" fillId="0" borderId="0" xfId="9" applyNumberFormat="1" applyFont="1"/>
    <xf numFmtId="3" fontId="9" fillId="0" borderId="0" xfId="0" applyNumberFormat="1" applyFont="1"/>
    <xf numFmtId="0" fontId="12" fillId="0" borderId="0" xfId="7" applyFont="1" applyAlignment="1">
      <alignment vertical="center"/>
    </xf>
    <xf numFmtId="0" fontId="4" fillId="0" borderId="0" xfId="10" applyFont="1"/>
    <xf numFmtId="0" fontId="0" fillId="0" borderId="0" xfId="10" applyFont="1"/>
    <xf numFmtId="4" fontId="4" fillId="0" borderId="0" xfId="0" applyNumberFormat="1" applyFont="1"/>
    <xf numFmtId="3" fontId="4" fillId="0" borderId="0" xfId="10" applyNumberFormat="1" applyFont="1"/>
    <xf numFmtId="4" fontId="4" fillId="0" borderId="0" xfId="10" applyNumberFormat="1" applyFont="1"/>
    <xf numFmtId="0" fontId="4" fillId="0" borderId="0" xfId="10" applyFont="1" applyAlignment="1">
      <alignment horizontal="left" vertical="center" wrapText="1"/>
    </xf>
    <xf numFmtId="164" fontId="4" fillId="0" borderId="0" xfId="10" applyNumberFormat="1" applyFont="1"/>
    <xf numFmtId="3" fontId="9" fillId="12" borderId="17" xfId="10" applyNumberFormat="1" applyFont="1" applyFill="1" applyBorder="1" applyAlignment="1">
      <alignment horizontal="right" vertical="center" wrapText="1" indent="1"/>
    </xf>
    <xf numFmtId="0" fontId="9" fillId="12" borderId="17" xfId="10" applyFont="1" applyFill="1" applyBorder="1" applyAlignment="1">
      <alignment vertical="center"/>
    </xf>
    <xf numFmtId="4" fontId="12" fillId="0" borderId="1" xfId="10" applyNumberFormat="1" applyFont="1" applyBorder="1" applyAlignment="1">
      <alignment horizontal="right" vertical="center" indent="1"/>
    </xf>
    <xf numFmtId="0" fontId="12" fillId="0" borderId="18" xfId="10" applyFont="1" applyFill="1" applyBorder="1" applyAlignment="1">
      <alignment horizontal="left" vertical="center"/>
    </xf>
    <xf numFmtId="3" fontId="12" fillId="0" borderId="17" xfId="10" applyNumberFormat="1" applyFont="1" applyBorder="1" applyAlignment="1">
      <alignment horizontal="right" vertical="center" indent="1"/>
    </xf>
    <xf numFmtId="0" fontId="12" fillId="0" borderId="18" xfId="10" applyFont="1" applyFill="1" applyBorder="1" applyAlignment="1">
      <alignment horizontal="left" vertical="center" indent="1"/>
    </xf>
    <xf numFmtId="0" fontId="3" fillId="0" borderId="19" xfId="10" applyFont="1" applyBorder="1" applyAlignment="1">
      <alignment horizontal="left"/>
    </xf>
    <xf numFmtId="3" fontId="12" fillId="0" borderId="17" xfId="10" applyNumberFormat="1" applyFont="1" applyBorder="1" applyAlignment="1">
      <alignment horizontal="right" vertical="center" wrapText="1" indent="1"/>
    </xf>
    <xf numFmtId="0" fontId="12" fillId="0" borderId="20" xfId="10" applyFont="1" applyFill="1" applyBorder="1" applyAlignment="1">
      <alignment horizontal="left" vertical="center" wrapText="1" indent="1"/>
    </xf>
    <xf numFmtId="0" fontId="3" fillId="0" borderId="19" xfId="10" applyFont="1" applyFill="1" applyBorder="1" applyAlignment="1">
      <alignment horizontal="left" vertical="center"/>
    </xf>
    <xf numFmtId="3" fontId="9" fillId="0" borderId="17" xfId="10" applyNumberFormat="1" applyFont="1" applyBorder="1" applyAlignment="1">
      <alignment horizontal="right" vertical="center" wrapText="1" indent="1"/>
    </xf>
    <xf numFmtId="0" fontId="9" fillId="0" borderId="18" xfId="10" applyFont="1" applyFill="1" applyBorder="1" applyAlignment="1">
      <alignment vertical="center"/>
    </xf>
    <xf numFmtId="0" fontId="9" fillId="0" borderId="19" xfId="10" applyFont="1" applyFill="1" applyBorder="1" applyAlignment="1">
      <alignment vertical="center"/>
    </xf>
    <xf numFmtId="4" fontId="12" fillId="0" borderId="18" xfId="10" applyNumberFormat="1" applyFont="1" applyBorder="1" applyAlignment="1">
      <alignment horizontal="right" vertical="center" wrapText="1" indent="1"/>
    </xf>
    <xf numFmtId="0" fontId="12" fillId="0" borderId="18" xfId="10" applyFont="1" applyFill="1" applyBorder="1" applyAlignment="1">
      <alignment horizontal="left" vertical="center" wrapText="1"/>
    </xf>
    <xf numFmtId="0" fontId="4" fillId="0" borderId="0" xfId="10" applyFont="1" applyFill="1" applyBorder="1"/>
    <xf numFmtId="0" fontId="12" fillId="0" borderId="19" xfId="10" applyFont="1" applyFill="1" applyBorder="1" applyAlignment="1">
      <alignment horizontal="left" vertical="center"/>
    </xf>
    <xf numFmtId="0" fontId="4" fillId="0" borderId="19" xfId="10" applyFont="1" applyBorder="1"/>
    <xf numFmtId="0" fontId="3" fillId="0" borderId="18" xfId="10" applyFont="1" applyFill="1" applyBorder="1" applyAlignment="1">
      <alignment horizontal="left" vertical="center" indent="1"/>
    </xf>
    <xf numFmtId="0" fontId="3" fillId="0" borderId="19" xfId="10" applyFont="1" applyFill="1" applyBorder="1" applyAlignment="1">
      <alignment vertical="center"/>
    </xf>
    <xf numFmtId="0" fontId="9" fillId="0" borderId="18" xfId="10" applyFont="1" applyBorder="1" applyAlignment="1">
      <alignment horizontal="right" vertical="center"/>
    </xf>
    <xf numFmtId="0" fontId="4" fillId="0" borderId="0" xfId="10" applyFont="1" applyFill="1"/>
    <xf numFmtId="0" fontId="0" fillId="0" borderId="0" xfId="10" applyFont="1" applyFill="1"/>
    <xf numFmtId="0" fontId="9" fillId="12" borderId="19" xfId="10" applyFont="1" applyFill="1" applyBorder="1" applyAlignment="1">
      <alignment vertical="center"/>
    </xf>
    <xf numFmtId="0" fontId="13" fillId="0" borderId="0" xfId="10" applyFont="1" applyBorder="1"/>
    <xf numFmtId="0" fontId="13" fillId="12" borderId="17" xfId="10" applyFont="1" applyFill="1" applyBorder="1" applyAlignment="1">
      <alignment horizontal="center" vertical="center"/>
    </xf>
    <xf numFmtId="0" fontId="13" fillId="12" borderId="2" xfId="10" applyFont="1" applyFill="1" applyBorder="1" applyAlignment="1">
      <alignment horizontal="center" vertical="center"/>
    </xf>
    <xf numFmtId="0" fontId="13" fillId="12" borderId="21" xfId="10" applyFont="1" applyFill="1" applyBorder="1" applyAlignment="1">
      <alignment horizontal="center" vertical="center"/>
    </xf>
    <xf numFmtId="0" fontId="13" fillId="12" borderId="22" xfId="10" applyFont="1" applyFill="1" applyBorder="1" applyAlignment="1">
      <alignment horizontal="center" vertical="center"/>
    </xf>
    <xf numFmtId="0" fontId="13" fillId="12" borderId="2" xfId="10" applyFont="1" applyFill="1" applyBorder="1" applyAlignment="1">
      <alignment horizontal="center" vertical="center"/>
    </xf>
    <xf numFmtId="0" fontId="13" fillId="12" borderId="21" xfId="10" applyFont="1" applyFill="1" applyBorder="1" applyAlignment="1">
      <alignment horizontal="center" vertical="center"/>
    </xf>
    <xf numFmtId="0" fontId="4" fillId="0" borderId="0" xfId="10" applyFont="1" applyBorder="1" applyAlignment="1">
      <alignment vertical="center"/>
    </xf>
    <xf numFmtId="0" fontId="13" fillId="12" borderId="23" xfId="10" applyFont="1" applyFill="1" applyBorder="1" applyAlignment="1">
      <alignment horizontal="center" vertical="center"/>
    </xf>
    <xf numFmtId="0" fontId="13" fillId="12" borderId="0" xfId="10" applyFont="1" applyFill="1" applyBorder="1" applyAlignment="1">
      <alignment horizontal="center" vertical="center"/>
    </xf>
    <xf numFmtId="0" fontId="13" fillId="12" borderId="24" xfId="10" applyFont="1" applyFill="1" applyBorder="1" applyAlignment="1">
      <alignment horizontal="center" vertical="center"/>
    </xf>
    <xf numFmtId="0" fontId="13" fillId="12" borderId="0" xfId="10" applyFont="1" applyFill="1" applyAlignment="1">
      <alignment horizontal="center" vertical="center"/>
    </xf>
    <xf numFmtId="0" fontId="13" fillId="12" borderId="25" xfId="10" applyFont="1" applyFill="1" applyBorder="1" applyAlignment="1">
      <alignment horizontal="center" vertical="center"/>
    </xf>
    <xf numFmtId="0" fontId="13" fillId="12" borderId="1" xfId="10" applyFont="1" applyFill="1" applyBorder="1" applyAlignment="1">
      <alignment horizontal="center" vertical="center"/>
    </xf>
    <xf numFmtId="0" fontId="13" fillId="12" borderId="26" xfId="10" applyFont="1" applyFill="1" applyBorder="1" applyAlignment="1">
      <alignment horizontal="center" vertical="center"/>
    </xf>
    <xf numFmtId="0" fontId="4" fillId="0" borderId="0" xfId="10" applyFont="1" applyAlignment="1">
      <alignment horizontal="left" wrapText="1"/>
    </xf>
    <xf numFmtId="0" fontId="9" fillId="3" borderId="19" xfId="10" applyFont="1" applyFill="1" applyBorder="1" applyAlignment="1">
      <alignment vertical="center"/>
    </xf>
    <xf numFmtId="4" fontId="12" fillId="0" borderId="18" xfId="10" applyNumberFormat="1" applyFont="1" applyBorder="1" applyAlignment="1">
      <alignment horizontal="right" vertical="center"/>
    </xf>
    <xf numFmtId="0" fontId="12" fillId="0" borderId="18" xfId="10" applyFont="1" applyFill="1" applyBorder="1" applyAlignment="1">
      <alignment vertical="center"/>
    </xf>
    <xf numFmtId="0" fontId="4" fillId="0" borderId="18" xfId="10" applyFont="1" applyBorder="1"/>
    <xf numFmtId="3" fontId="3" fillId="0" borderId="17" xfId="10" applyNumberFormat="1" applyFont="1" applyBorder="1" applyAlignment="1">
      <alignment horizontal="right" vertical="center" indent="1"/>
    </xf>
    <xf numFmtId="0" fontId="3" fillId="0" borderId="20" xfId="10" applyFont="1" applyFill="1" applyBorder="1" applyAlignment="1">
      <alignment horizontal="left" vertical="center" indent="1"/>
    </xf>
    <xf numFmtId="49" fontId="3" fillId="0" borderId="19" xfId="10" applyNumberFormat="1" applyFont="1" applyFill="1" applyBorder="1"/>
    <xf numFmtId="3" fontId="3" fillId="0" borderId="17" xfId="10" applyNumberFormat="1" applyFont="1" applyBorder="1" applyAlignment="1">
      <alignment horizontal="right" vertical="center" wrapText="1" indent="1"/>
    </xf>
    <xf numFmtId="0" fontId="3" fillId="0" borderId="20" xfId="10" applyFont="1" applyFill="1" applyBorder="1" applyAlignment="1">
      <alignment horizontal="left" vertical="center" wrapText="1" indent="1"/>
    </xf>
    <xf numFmtId="49" fontId="4" fillId="0" borderId="27" xfId="0" applyNumberFormat="1" applyFont="1" applyBorder="1"/>
    <xf numFmtId="3" fontId="5" fillId="0" borderId="17" xfId="10" applyNumberFormat="1" applyFont="1" applyBorder="1" applyAlignment="1">
      <alignment horizontal="right" vertical="center" wrapText="1" indent="1"/>
    </xf>
    <xf numFmtId="0" fontId="5" fillId="0" borderId="20" xfId="10" applyFont="1" applyFill="1" applyBorder="1" applyAlignment="1">
      <alignment vertical="center"/>
    </xf>
    <xf numFmtId="0" fontId="5" fillId="0" borderId="19" xfId="10" applyFont="1" applyFill="1" applyBorder="1" applyAlignment="1">
      <alignment vertical="center"/>
    </xf>
    <xf numFmtId="4" fontId="3" fillId="0" borderId="18" xfId="10" applyNumberFormat="1" applyFont="1" applyBorder="1" applyAlignment="1">
      <alignment horizontal="right" vertical="center"/>
    </xf>
    <xf numFmtId="0" fontId="3" fillId="0" borderId="18" xfId="10" applyFont="1" applyFill="1" applyBorder="1" applyAlignment="1">
      <alignment vertical="center"/>
    </xf>
    <xf numFmtId="0" fontId="3" fillId="0" borderId="18" xfId="10" applyFont="1" applyFill="1" applyBorder="1"/>
    <xf numFmtId="49" fontId="3" fillId="0" borderId="19" xfId="10" applyNumberFormat="1" applyFont="1" applyFill="1" applyBorder="1" applyAlignment="1">
      <alignment vertical="center"/>
    </xf>
    <xf numFmtId="0" fontId="9" fillId="0" borderId="20" xfId="10" applyFont="1" applyFill="1" applyBorder="1" applyAlignment="1">
      <alignment vertical="center"/>
    </xf>
    <xf numFmtId="4" fontId="9" fillId="0" borderId="18" xfId="10" applyNumberFormat="1" applyFont="1" applyBorder="1" applyAlignment="1">
      <alignment horizontal="right" vertical="center"/>
    </xf>
    <xf numFmtId="3" fontId="9" fillId="12" borderId="17" xfId="10" applyNumberFormat="1" applyFont="1" applyFill="1" applyBorder="1" applyAlignment="1">
      <alignment horizontal="right" vertical="center"/>
    </xf>
    <xf numFmtId="0" fontId="9" fillId="12" borderId="21" xfId="10" applyFont="1" applyFill="1" applyBorder="1" applyAlignment="1">
      <alignment vertical="center"/>
    </xf>
    <xf numFmtId="0" fontId="13" fillId="12" borderId="22" xfId="10" applyFont="1" applyFill="1" applyBorder="1" applyAlignment="1">
      <alignment horizontal="center" vertical="center"/>
    </xf>
    <xf numFmtId="0" fontId="4" fillId="0" borderId="0" xfId="10" applyFont="1" applyBorder="1" applyAlignment="1">
      <alignment horizontal="center" vertical="center"/>
    </xf>
    <xf numFmtId="0" fontId="5" fillId="12" borderId="23" xfId="10" applyFont="1" applyFill="1" applyBorder="1" applyAlignment="1" applyProtection="1">
      <alignment horizontal="center" vertical="center" wrapText="1"/>
      <protection locked="0"/>
    </xf>
    <xf numFmtId="0" fontId="5" fillId="12" borderId="0" xfId="10" applyFont="1" applyFill="1" applyBorder="1" applyAlignment="1" applyProtection="1">
      <alignment horizontal="center" vertical="center" wrapText="1"/>
      <protection locked="0"/>
    </xf>
    <xf numFmtId="0" fontId="5" fillId="12" borderId="24" xfId="10" applyFont="1" applyFill="1" applyBorder="1" applyAlignment="1" applyProtection="1">
      <alignment horizontal="center" vertical="center" wrapText="1"/>
      <protection locked="0"/>
    </xf>
    <xf numFmtId="0" fontId="5" fillId="12" borderId="0" xfId="10" applyFont="1" applyFill="1" applyAlignment="1" applyProtection="1">
      <alignment horizontal="center" vertical="center" wrapText="1"/>
      <protection locked="0"/>
    </xf>
    <xf numFmtId="0" fontId="5" fillId="12" borderId="25" xfId="10" applyFont="1" applyFill="1" applyBorder="1" applyAlignment="1" applyProtection="1">
      <alignment horizontal="center" vertical="center" wrapText="1"/>
      <protection locked="0"/>
    </xf>
    <xf numFmtId="0" fontId="5" fillId="12" borderId="1" xfId="10" applyFont="1" applyFill="1" applyBorder="1" applyAlignment="1" applyProtection="1">
      <alignment horizontal="center" vertical="center" wrapText="1"/>
      <protection locked="0"/>
    </xf>
    <xf numFmtId="0" fontId="5" fillId="12" borderId="26" xfId="10" applyFont="1" applyFill="1" applyBorder="1" applyAlignment="1" applyProtection="1">
      <alignment horizontal="center" vertical="center" wrapText="1"/>
      <protection locked="0"/>
    </xf>
    <xf numFmtId="3" fontId="12" fillId="0" borderId="28" xfId="10" applyNumberFormat="1" applyFont="1" applyBorder="1" applyAlignment="1">
      <alignment horizontal="right" vertical="center" wrapText="1" indent="1"/>
    </xf>
    <xf numFmtId="0" fontId="4" fillId="0" borderId="29" xfId="0" applyFont="1" applyBorder="1" applyAlignment="1">
      <alignment horizontal="left" vertical="center" wrapText="1"/>
    </xf>
    <xf numFmtId="3" fontId="12" fillId="0" borderId="30" xfId="10" applyNumberFormat="1" applyFont="1" applyBorder="1" applyAlignment="1">
      <alignment horizontal="right" vertical="center" wrapText="1" indent="1"/>
    </xf>
    <xf numFmtId="0" fontId="4" fillId="0" borderId="31" xfId="0" applyFont="1" applyBorder="1" applyAlignment="1">
      <alignment horizontal="left" vertical="center" wrapText="1"/>
    </xf>
    <xf numFmtId="3" fontId="12" fillId="0" borderId="32" xfId="10" applyNumberFormat="1" applyFont="1" applyBorder="1" applyAlignment="1">
      <alignment horizontal="right" vertical="center" wrapText="1" indent="1"/>
    </xf>
    <xf numFmtId="0" fontId="4" fillId="0" borderId="33" xfId="0" applyFont="1" applyBorder="1" applyAlignment="1">
      <alignment horizontal="left" vertical="center" wrapText="1"/>
    </xf>
    <xf numFmtId="0" fontId="16" fillId="13" borderId="34" xfId="0" applyFont="1" applyFill="1" applyBorder="1" applyAlignment="1">
      <alignment horizontal="center" vertical="center" wrapText="1"/>
    </xf>
    <xf numFmtId="0" fontId="16" fillId="13" borderId="29" xfId="0" applyFont="1" applyFill="1" applyBorder="1" applyAlignment="1">
      <alignment horizontal="center" vertical="center" wrapText="1"/>
    </xf>
    <xf numFmtId="0" fontId="15" fillId="0" borderId="35" xfId="0" applyFont="1" applyBorder="1" applyAlignment="1"/>
    <xf numFmtId="0" fontId="16" fillId="13" borderId="36" xfId="0" applyFont="1" applyFill="1" applyBorder="1" applyAlignment="1">
      <alignment horizontal="center" vertical="center" wrapText="1"/>
    </xf>
    <xf numFmtId="3" fontId="12" fillId="0" borderId="37" xfId="10" applyNumberFormat="1" applyFont="1" applyBorder="1" applyAlignment="1">
      <alignment horizontal="right" vertical="center" wrapText="1" indent="1"/>
    </xf>
    <xf numFmtId="3" fontId="12" fillId="0" borderId="38" xfId="10" applyNumberFormat="1" applyFont="1" applyBorder="1" applyAlignment="1">
      <alignment horizontal="right" vertical="center" wrapText="1" indent="1"/>
    </xf>
    <xf numFmtId="3" fontId="12" fillId="0" borderId="11" xfId="10" applyNumberFormat="1" applyFont="1" applyBorder="1" applyAlignment="1">
      <alignment horizontal="right" vertical="center" wrapText="1" indent="1"/>
    </xf>
    <xf numFmtId="0" fontId="9" fillId="0" borderId="0" xfId="7" applyFont="1"/>
    <xf numFmtId="0" fontId="12" fillId="0" borderId="14" xfId="0" applyFont="1" applyBorder="1"/>
    <xf numFmtId="0" fontId="12" fillId="0" borderId="16" xfId="0" applyFont="1" applyBorder="1"/>
    <xf numFmtId="0" fontId="14" fillId="10" borderId="0" xfId="7" applyFont="1" applyFill="1" applyAlignment="1">
      <alignment horizontal="center"/>
    </xf>
    <xf numFmtId="0" fontId="9" fillId="4" borderId="0" xfId="7" applyFont="1" applyFill="1"/>
    <xf numFmtId="0" fontId="9" fillId="4" borderId="0" xfId="7" applyFont="1" applyFill="1" applyAlignment="1">
      <alignment horizontal="center"/>
    </xf>
    <xf numFmtId="0" fontId="9" fillId="4" borderId="0" xfId="7" applyFont="1" applyFill="1" applyAlignment="1">
      <alignment vertical="center"/>
    </xf>
    <xf numFmtId="0" fontId="0" fillId="0" borderId="0" xfId="0" applyFill="1"/>
  </cellXfs>
  <cellStyles count="11">
    <cellStyle name="Hipervínculo" xfId="4" builtinId="8"/>
    <cellStyle name="Hipervínculo 2" xfId="3"/>
    <cellStyle name="Millares 3 17 2" xfId="2"/>
    <cellStyle name="Normal" xfId="0" builtinId="0"/>
    <cellStyle name="Normal 2 3 11" xfId="9"/>
    <cellStyle name="Normal 2 3 13" xfId="7"/>
    <cellStyle name="Normal 2 56" xfId="8"/>
    <cellStyle name="Normal 3 2 2 11" xfId="10"/>
    <cellStyle name="Normal 3 23" xfId="5"/>
    <cellStyle name="Normal 3 3 3" xfId="6"/>
    <cellStyle name="Normal 7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0319_NDM_CodigoSujeto_CodigoEntidad_CodigoPeriodo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ers\Usuario\Downloads\0319_NDM_CodigoSujeto_CodigoEntidad_CodigoPeriod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 (2)"/>
      <sheetName val="EAI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D1">
            <v>2024</v>
          </cell>
        </row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 refreshError="1">
        <row r="1">
          <cell r="D1">
            <v>2023</v>
          </cell>
        </row>
        <row r="2">
          <cell r="D2" t="str">
            <v>Trimestral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AB71"/>
  <sheetViews>
    <sheetView tabSelected="1" zoomScaleNormal="100" zoomScaleSheetLayoutView="100" workbookViewId="0">
      <pane ySplit="5" topLeftCell="A6" activePane="bottomLeft" state="frozen"/>
      <selection activeCell="E47" sqref="E47:E48"/>
      <selection pane="bottomLeft" activeCell="G2" sqref="G2:I3"/>
    </sheetView>
  </sheetViews>
  <sheetFormatPr baseColWidth="10" defaultColWidth="15" defaultRowHeight="11.25" x14ac:dyDescent="0.2"/>
  <cols>
    <col min="1" max="1" width="17.1640625" style="1" customWidth="1"/>
    <col min="2" max="2" width="86.1640625" style="1" bestFit="1" customWidth="1"/>
    <col min="3" max="3" width="9.33203125" style="1" customWidth="1"/>
    <col min="4" max="5" width="15" style="1"/>
    <col min="6" max="28" width="15" style="2"/>
    <col min="29" max="16384" width="15" style="1"/>
  </cols>
  <sheetData>
    <row r="1" spans="1:14" ht="18.95" customHeight="1" x14ac:dyDescent="0.2">
      <c r="A1" s="35" t="s">
        <v>68</v>
      </c>
      <c r="B1" s="34"/>
      <c r="C1" s="33"/>
      <c r="D1" s="32" t="s">
        <v>67</v>
      </c>
      <c r="E1" s="31">
        <v>2025</v>
      </c>
    </row>
    <row r="2" spans="1:14" ht="18.95" customHeight="1" x14ac:dyDescent="0.2">
      <c r="A2" s="30" t="s">
        <v>66</v>
      </c>
      <c r="B2" s="29"/>
      <c r="C2" s="28"/>
      <c r="D2" s="23" t="s">
        <v>65</v>
      </c>
      <c r="E2" s="27" t="s">
        <v>64</v>
      </c>
    </row>
    <row r="3" spans="1:14" ht="18.95" customHeight="1" x14ac:dyDescent="0.2">
      <c r="A3" s="26" t="s">
        <v>63</v>
      </c>
      <c r="B3" s="25"/>
      <c r="C3" s="24"/>
      <c r="D3" s="23" t="s">
        <v>62</v>
      </c>
      <c r="E3" s="22">
        <v>3</v>
      </c>
    </row>
    <row r="4" spans="1:14" ht="18.95" customHeight="1" thickBot="1" x14ac:dyDescent="0.25">
      <c r="A4" s="21" t="s">
        <v>61</v>
      </c>
      <c r="B4" s="20"/>
      <c r="C4" s="20"/>
      <c r="D4" s="20"/>
      <c r="E4" s="19"/>
    </row>
    <row r="5" spans="1:14" ht="15" customHeight="1" x14ac:dyDescent="0.2">
      <c r="A5" s="18" t="s">
        <v>60</v>
      </c>
      <c r="B5" s="17" t="s">
        <v>59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2" customFormat="1" x14ac:dyDescent="0.2">
      <c r="A6" s="16"/>
      <c r="B6" s="15"/>
      <c r="C6" s="14"/>
    </row>
    <row r="7" spans="1:14" s="2" customFormat="1" x14ac:dyDescent="0.2">
      <c r="A7" s="6"/>
      <c r="B7" s="8" t="s">
        <v>58</v>
      </c>
    </row>
    <row r="8" spans="1:14" s="2" customFormat="1" x14ac:dyDescent="0.2">
      <c r="A8" s="6"/>
      <c r="B8" s="8"/>
    </row>
    <row r="9" spans="1:14" s="2" customFormat="1" x14ac:dyDescent="0.2">
      <c r="A9" s="13"/>
      <c r="B9" s="11" t="s">
        <v>57</v>
      </c>
    </row>
    <row r="10" spans="1:14" s="2" customFormat="1" x14ac:dyDescent="0.2">
      <c r="A10" s="12" t="s">
        <v>56</v>
      </c>
      <c r="B10" s="5" t="s">
        <v>55</v>
      </c>
    </row>
    <row r="11" spans="1:14" s="2" customFormat="1" x14ac:dyDescent="0.2">
      <c r="A11" s="12" t="s">
        <v>54</v>
      </c>
      <c r="B11" s="5" t="s">
        <v>53</v>
      </c>
    </row>
    <row r="12" spans="1:14" s="2" customFormat="1" x14ac:dyDescent="0.2">
      <c r="A12" s="12" t="s">
        <v>52</v>
      </c>
      <c r="B12" s="5" t="s">
        <v>51</v>
      </c>
    </row>
    <row r="13" spans="1:14" s="2" customFormat="1" x14ac:dyDescent="0.2">
      <c r="A13" s="12" t="s">
        <v>50</v>
      </c>
      <c r="B13" s="5" t="s">
        <v>49</v>
      </c>
    </row>
    <row r="14" spans="1:14" s="2" customFormat="1" x14ac:dyDescent="0.2">
      <c r="A14" s="12" t="s">
        <v>48</v>
      </c>
      <c r="B14" s="5" t="s">
        <v>47</v>
      </c>
    </row>
    <row r="15" spans="1:14" s="2" customFormat="1" x14ac:dyDescent="0.2">
      <c r="A15" s="12" t="s">
        <v>46</v>
      </c>
      <c r="B15" s="5" t="s">
        <v>45</v>
      </c>
    </row>
    <row r="16" spans="1:14" s="2" customFormat="1" x14ac:dyDescent="0.2">
      <c r="A16" s="12" t="s">
        <v>44</v>
      </c>
      <c r="B16" s="5" t="s">
        <v>43</v>
      </c>
    </row>
    <row r="17" spans="1:2" s="2" customFormat="1" x14ac:dyDescent="0.2">
      <c r="A17" s="12" t="s">
        <v>42</v>
      </c>
      <c r="B17" s="5" t="s">
        <v>41</v>
      </c>
    </row>
    <row r="18" spans="1:2" s="2" customFormat="1" x14ac:dyDescent="0.2">
      <c r="A18" s="12" t="s">
        <v>40</v>
      </c>
      <c r="B18" s="5" t="s">
        <v>39</v>
      </c>
    </row>
    <row r="19" spans="1:2" s="2" customFormat="1" x14ac:dyDescent="0.2">
      <c r="A19" s="12" t="s">
        <v>38</v>
      </c>
      <c r="B19" s="5" t="s">
        <v>37</v>
      </c>
    </row>
    <row r="20" spans="1:2" s="2" customFormat="1" x14ac:dyDescent="0.2">
      <c r="A20" s="12" t="s">
        <v>36</v>
      </c>
      <c r="B20" s="5" t="s">
        <v>35</v>
      </c>
    </row>
    <row r="21" spans="1:2" s="2" customFormat="1" x14ac:dyDescent="0.2">
      <c r="A21" s="12" t="s">
        <v>34</v>
      </c>
      <c r="B21" s="5" t="s">
        <v>33</v>
      </c>
    </row>
    <row r="22" spans="1:2" s="2" customFormat="1" x14ac:dyDescent="0.2">
      <c r="A22" s="12" t="s">
        <v>32</v>
      </c>
      <c r="B22" s="5" t="s">
        <v>31</v>
      </c>
    </row>
    <row r="23" spans="1:2" s="2" customFormat="1" x14ac:dyDescent="0.2">
      <c r="A23" s="12" t="s">
        <v>30</v>
      </c>
      <c r="B23" s="5" t="s">
        <v>29</v>
      </c>
    </row>
    <row r="24" spans="1:2" s="2" customFormat="1" x14ac:dyDescent="0.2">
      <c r="A24" s="12" t="s">
        <v>28</v>
      </c>
      <c r="B24" s="5" t="s">
        <v>27</v>
      </c>
    </row>
    <row r="25" spans="1:2" s="2" customFormat="1" x14ac:dyDescent="0.2">
      <c r="A25" s="12" t="s">
        <v>26</v>
      </c>
      <c r="B25" s="5" t="s">
        <v>25</v>
      </c>
    </row>
    <row r="26" spans="1:2" s="2" customFormat="1" x14ac:dyDescent="0.2">
      <c r="A26" s="12" t="s">
        <v>24</v>
      </c>
      <c r="B26" s="5" t="s">
        <v>23</v>
      </c>
    </row>
    <row r="27" spans="1:2" s="2" customFormat="1" x14ac:dyDescent="0.2">
      <c r="A27" s="12" t="s">
        <v>22</v>
      </c>
      <c r="B27" s="5" t="s">
        <v>21</v>
      </c>
    </row>
    <row r="28" spans="1:2" s="2" customFormat="1" x14ac:dyDescent="0.2">
      <c r="A28" s="12" t="s">
        <v>20</v>
      </c>
      <c r="B28" s="5" t="s">
        <v>19</v>
      </c>
    </row>
    <row r="29" spans="1:2" s="2" customFormat="1" x14ac:dyDescent="0.2">
      <c r="A29" s="12" t="s">
        <v>18</v>
      </c>
      <c r="B29" s="5" t="s">
        <v>17</v>
      </c>
    </row>
    <row r="30" spans="1:2" s="2" customFormat="1" x14ac:dyDescent="0.2">
      <c r="A30" s="12" t="s">
        <v>16</v>
      </c>
      <c r="B30" s="5" t="s">
        <v>15</v>
      </c>
    </row>
    <row r="31" spans="1:2" s="2" customFormat="1" x14ac:dyDescent="0.2">
      <c r="A31" s="12" t="s">
        <v>14</v>
      </c>
      <c r="B31" s="5" t="s">
        <v>13</v>
      </c>
    </row>
    <row r="32" spans="1:2" s="2" customFormat="1" x14ac:dyDescent="0.2">
      <c r="A32" s="12" t="s">
        <v>12</v>
      </c>
      <c r="B32" s="5" t="s">
        <v>11</v>
      </c>
    </row>
    <row r="33" spans="1:2" s="2" customFormat="1" x14ac:dyDescent="0.2">
      <c r="A33" s="6"/>
      <c r="B33" s="11"/>
    </row>
    <row r="34" spans="1:2" s="2" customFormat="1" x14ac:dyDescent="0.2">
      <c r="A34" s="10" t="s">
        <v>10</v>
      </c>
      <c r="B34" s="5" t="s">
        <v>9</v>
      </c>
    </row>
    <row r="35" spans="1:2" s="2" customFormat="1" x14ac:dyDescent="0.2">
      <c r="A35" s="10" t="s">
        <v>8</v>
      </c>
      <c r="B35" s="5" t="s">
        <v>7</v>
      </c>
    </row>
    <row r="36" spans="1:2" s="2" customFormat="1" x14ac:dyDescent="0.2">
      <c r="A36" s="6"/>
      <c r="B36" s="9"/>
    </row>
    <row r="37" spans="1:2" s="2" customFormat="1" x14ac:dyDescent="0.2">
      <c r="A37" s="6"/>
      <c r="B37" s="8" t="s">
        <v>6</v>
      </c>
    </row>
    <row r="38" spans="1:2" s="2" customFormat="1" x14ac:dyDescent="0.2">
      <c r="A38" s="6" t="s">
        <v>5</v>
      </c>
      <c r="B38" s="5" t="s">
        <v>4</v>
      </c>
    </row>
    <row r="39" spans="1:2" s="2" customFormat="1" x14ac:dyDescent="0.2">
      <c r="A39" s="6"/>
      <c r="B39" s="5" t="s">
        <v>3</v>
      </c>
    </row>
    <row r="40" spans="1:2" s="2" customFormat="1" x14ac:dyDescent="0.2">
      <c r="A40" s="6"/>
      <c r="B40" s="7" t="s">
        <v>2</v>
      </c>
    </row>
    <row r="41" spans="1:2" s="2" customFormat="1" x14ac:dyDescent="0.2">
      <c r="A41" s="6"/>
      <c r="B41" s="7" t="s">
        <v>1</v>
      </c>
    </row>
    <row r="42" spans="1:2" s="2" customFormat="1" x14ac:dyDescent="0.2">
      <c r="A42" s="6"/>
      <c r="B42" s="5"/>
    </row>
    <row r="43" spans="1:2" s="2" customFormat="1" ht="12" thickBot="1" x14ac:dyDescent="0.25">
      <c r="A43" s="4"/>
      <c r="B43" s="3"/>
    </row>
    <row r="44" spans="1:2" s="2" customFormat="1" x14ac:dyDescent="0.2"/>
    <row r="45" spans="1:2" s="2" customFormat="1" x14ac:dyDescent="0.2">
      <c r="A45" s="2" t="s">
        <v>0</v>
      </c>
    </row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pans="1:2" s="2" customFormat="1" x14ac:dyDescent="0.2"/>
    <row r="66" spans="1:2" s="2" customFormat="1" x14ac:dyDescent="0.2"/>
    <row r="67" spans="1:2" s="2" customFormat="1" x14ac:dyDescent="0.2"/>
    <row r="68" spans="1:2" s="2" customFormat="1" x14ac:dyDescent="0.2"/>
    <row r="69" spans="1:2" s="2" customFormat="1" x14ac:dyDescent="0.2"/>
    <row r="70" spans="1:2" s="2" customFormat="1" x14ac:dyDescent="0.2"/>
    <row r="71" spans="1:2" s="2" customFormat="1" x14ac:dyDescent="0.2">
      <c r="A71" s="1"/>
      <c r="B71" s="1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  <hyperlink ref="B10" location="ACT!A8" display="INGRESOS DE GESTION"/>
    <hyperlink ref="A10" location="ACT!A6" display="ACT!A6"/>
    <hyperlink ref="A11" location="ACT!A91" display="ACT!A91"/>
    <hyperlink ref="A12" location="ESF!A6" display="ESF!A6"/>
    <hyperlink ref="A13" location="ESF!A12" display="ESF!A12"/>
    <hyperlink ref="A14" location="ESF!A17" display="ESF!A17"/>
    <hyperlink ref="A15" location="ESF!A29" display="ESF!A29"/>
    <hyperlink ref="A16" location="ESF!A38" display="ESF!A38"/>
    <hyperlink ref="A17" location="ESF!A43" display="ESF!A43"/>
    <hyperlink ref="A18" location="ESF!A47" display="ESF!A47"/>
    <hyperlink ref="A19" location="ESF!A53" display="ESF!A53"/>
    <hyperlink ref="A20" location="ESF!A76" display="ESF!A76"/>
    <hyperlink ref="A21" location="ESF!A92" display="ESF!A92"/>
    <hyperlink ref="A22" location="ESF!A98" display="ESF!A98"/>
    <hyperlink ref="A23" location="ESF!A109" display="ESF!A109"/>
    <hyperlink ref="A24" location="ESF!A126" display="ESF!A126"/>
    <hyperlink ref="A25" location="ESF!A143" display="ESF!A143"/>
    <hyperlink ref="A26" location="ESF!A151" display="ESF!A151"/>
    <hyperlink ref="A27" location="ESF!A156" display="ESF!A156"/>
    <hyperlink ref="A28" location="VHP!A6" display="VHP!A6"/>
    <hyperlink ref="A29" location="VHP!A12" display="VHP!A12"/>
    <hyperlink ref="A30" location="EFE!A6" display="EFE!A6"/>
    <hyperlink ref="A31" location="EFE!A18" display="EFE!A18"/>
    <hyperlink ref="A32" location="EFE!A45" display="EFE!A45"/>
    <hyperlink ref="B40" location="Memoria!B38" display="Memoria!B38"/>
    <hyperlink ref="B41" location="Memoria!B48" display="Memoria!B48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218"/>
  <sheetViews>
    <sheetView showGridLines="0" zoomScaleNormal="100" workbookViewId="0">
      <selection activeCell="E47" sqref="E47:E48"/>
    </sheetView>
  </sheetViews>
  <sheetFormatPr baseColWidth="10" defaultColWidth="10.6640625" defaultRowHeight="11.25" x14ac:dyDescent="0.2"/>
  <cols>
    <col min="1" max="1" width="11.6640625" style="36" customWidth="1"/>
    <col min="2" max="2" width="96.83203125" style="36" customWidth="1"/>
    <col min="3" max="3" width="21.6640625" style="36" customWidth="1"/>
    <col min="4" max="4" width="18.33203125" style="36" customWidth="1"/>
    <col min="5" max="5" width="13.83203125" style="36" bestFit="1" customWidth="1"/>
    <col min="6" max="16384" width="10.6640625" style="36"/>
  </cols>
  <sheetData>
    <row r="1" spans="1:5" s="67" customFormat="1" ht="11.25" customHeight="1" x14ac:dyDescent="0.25">
      <c r="A1" s="63" t="s">
        <v>68</v>
      </c>
      <c r="B1" s="62"/>
      <c r="C1" s="62"/>
      <c r="D1" s="66" t="s">
        <v>268</v>
      </c>
      <c r="E1" s="65">
        <v>2025</v>
      </c>
    </row>
    <row r="2" spans="1:5" s="64" customFormat="1" ht="11.25" customHeight="1" x14ac:dyDescent="0.25">
      <c r="A2" s="63" t="s">
        <v>267</v>
      </c>
      <c r="B2" s="62"/>
      <c r="C2" s="62"/>
      <c r="D2" s="66" t="s">
        <v>266</v>
      </c>
      <c r="E2" s="65" t="str">
        <f>'[8]Notas a los Edos Financieros'!D2</f>
        <v>Trimestral</v>
      </c>
    </row>
    <row r="3" spans="1:5" s="64" customFormat="1" ht="11.25" customHeight="1" x14ac:dyDescent="0.25">
      <c r="A3" s="63" t="s">
        <v>63</v>
      </c>
      <c r="B3" s="62"/>
      <c r="C3" s="62"/>
      <c r="D3" s="66" t="s">
        <v>265</v>
      </c>
      <c r="E3" s="65">
        <v>3</v>
      </c>
    </row>
    <row r="4" spans="1:5" ht="11.25" customHeight="1" x14ac:dyDescent="0.25">
      <c r="A4" s="63" t="s">
        <v>61</v>
      </c>
      <c r="B4" s="62"/>
      <c r="C4" s="62"/>
      <c r="D4" s="61"/>
      <c r="E4" s="61"/>
    </row>
    <row r="5" spans="1:5" x14ac:dyDescent="0.2">
      <c r="A5" s="60" t="s">
        <v>264</v>
      </c>
      <c r="B5" s="53"/>
      <c r="C5" s="53"/>
      <c r="D5" s="54"/>
      <c r="E5" s="53"/>
    </row>
    <row r="6" spans="1:5" ht="9.75" customHeight="1" x14ac:dyDescent="0.2">
      <c r="A6" s="42"/>
      <c r="B6" s="42"/>
      <c r="C6" s="42"/>
      <c r="D6" s="43"/>
      <c r="E6" s="42"/>
    </row>
    <row r="7" spans="1:5" ht="9.75" customHeight="1" x14ac:dyDescent="0.2">
      <c r="A7" s="53" t="s">
        <v>263</v>
      </c>
      <c r="B7" s="53"/>
      <c r="C7" s="53"/>
      <c r="D7" s="54"/>
      <c r="E7" s="53"/>
    </row>
    <row r="8" spans="1:5" ht="9.75" customHeight="1" x14ac:dyDescent="0.2">
      <c r="A8" s="52" t="s">
        <v>190</v>
      </c>
      <c r="B8" s="52" t="s">
        <v>189</v>
      </c>
      <c r="C8" s="50" t="s">
        <v>188</v>
      </c>
      <c r="D8" s="51" t="s">
        <v>187</v>
      </c>
      <c r="E8" s="50" t="s">
        <v>186</v>
      </c>
    </row>
    <row r="9" spans="1:5" ht="9.75" customHeight="1" x14ac:dyDescent="0.2">
      <c r="A9" s="57">
        <v>4000</v>
      </c>
      <c r="B9" s="48" t="s">
        <v>55</v>
      </c>
      <c r="C9" s="47">
        <f>SUM(C10+C57+C69)</f>
        <v>13797189862.469997</v>
      </c>
      <c r="D9" s="55"/>
      <c r="E9" s="42"/>
    </row>
    <row r="10" spans="1:5" ht="9.75" customHeight="1" x14ac:dyDescent="0.2">
      <c r="A10" s="57">
        <v>4100</v>
      </c>
      <c r="B10" s="48" t="s">
        <v>262</v>
      </c>
      <c r="C10" s="47">
        <f>SUM(C11+C21+C27+C30+C36+C39+C48)</f>
        <v>54749680.969999999</v>
      </c>
      <c r="D10" s="55"/>
      <c r="E10" s="42"/>
    </row>
    <row r="11" spans="1:5" ht="9.75" customHeight="1" x14ac:dyDescent="0.2">
      <c r="A11" s="57">
        <v>4110</v>
      </c>
      <c r="B11" s="48" t="s">
        <v>261</v>
      </c>
      <c r="C11" s="47">
        <f>SUM(C12:C20)</f>
        <v>0</v>
      </c>
      <c r="D11" s="55" t="str">
        <f>IFERROR(C11/$C$12,"")</f>
        <v/>
      </c>
      <c r="E11" s="42"/>
    </row>
    <row r="12" spans="1:5" ht="9.75" customHeight="1" x14ac:dyDescent="0.2">
      <c r="A12" s="56">
        <v>4111</v>
      </c>
      <c r="B12" s="44" t="s">
        <v>260</v>
      </c>
      <c r="C12" s="39">
        <v>0</v>
      </c>
      <c r="D12" s="55" t="str">
        <f>IFERROR(C12/$C$12,"")</f>
        <v/>
      </c>
      <c r="E12" s="42"/>
    </row>
    <row r="13" spans="1:5" ht="9.75" customHeight="1" x14ac:dyDescent="0.2">
      <c r="A13" s="56">
        <v>4112</v>
      </c>
      <c r="B13" s="44" t="s">
        <v>259</v>
      </c>
      <c r="C13" s="39">
        <v>0</v>
      </c>
      <c r="D13" s="55" t="str">
        <f>IFERROR(C13/$C$12,"")</f>
        <v/>
      </c>
      <c r="E13" s="42"/>
    </row>
    <row r="14" spans="1:5" ht="9.75" customHeight="1" x14ac:dyDescent="0.2">
      <c r="A14" s="56">
        <v>4113</v>
      </c>
      <c r="B14" s="44" t="s">
        <v>258</v>
      </c>
      <c r="C14" s="39">
        <v>0</v>
      </c>
      <c r="D14" s="55" t="str">
        <f>IFERROR(C14/$C$12,"")</f>
        <v/>
      </c>
      <c r="E14" s="42"/>
    </row>
    <row r="15" spans="1:5" ht="9.75" customHeight="1" x14ac:dyDescent="0.2">
      <c r="A15" s="56">
        <v>4114</v>
      </c>
      <c r="B15" s="44" t="s">
        <v>257</v>
      </c>
      <c r="C15" s="39">
        <v>0</v>
      </c>
      <c r="D15" s="55" t="str">
        <f>IFERROR(C15/$C$12,"")</f>
        <v/>
      </c>
      <c r="E15" s="42"/>
    </row>
    <row r="16" spans="1:5" ht="9.75" customHeight="1" x14ac:dyDescent="0.2">
      <c r="A16" s="56">
        <v>4115</v>
      </c>
      <c r="B16" s="44" t="s">
        <v>256</v>
      </c>
      <c r="C16" s="39">
        <v>0</v>
      </c>
      <c r="D16" s="55" t="str">
        <f>IFERROR(C16/$C$12,"")</f>
        <v/>
      </c>
      <c r="E16" s="42"/>
    </row>
    <row r="17" spans="1:5" ht="9.75" customHeight="1" x14ac:dyDescent="0.2">
      <c r="A17" s="56">
        <v>4116</v>
      </c>
      <c r="B17" s="44" t="s">
        <v>255</v>
      </c>
      <c r="C17" s="39">
        <v>0</v>
      </c>
      <c r="D17" s="55" t="str">
        <f>IFERROR(C17/$C$12,"")</f>
        <v/>
      </c>
      <c r="E17" s="42"/>
    </row>
    <row r="18" spans="1:5" ht="9.75" customHeight="1" x14ac:dyDescent="0.2">
      <c r="A18" s="56">
        <v>4117</v>
      </c>
      <c r="B18" s="44" t="s">
        <v>254</v>
      </c>
      <c r="C18" s="39">
        <v>0</v>
      </c>
      <c r="D18" s="55" t="str">
        <f>IFERROR(C18/$C$12,"")</f>
        <v/>
      </c>
      <c r="E18" s="42"/>
    </row>
    <row r="19" spans="1:5" ht="21" customHeight="1" x14ac:dyDescent="0.2">
      <c r="A19" s="56">
        <v>4118</v>
      </c>
      <c r="B19" s="59" t="s">
        <v>253</v>
      </c>
      <c r="C19" s="39">
        <v>0</v>
      </c>
      <c r="D19" s="55" t="str">
        <f>IFERROR(C19/$C$12,"")</f>
        <v/>
      </c>
      <c r="E19" s="42"/>
    </row>
    <row r="20" spans="1:5" ht="9.75" customHeight="1" x14ac:dyDescent="0.2">
      <c r="A20" s="56">
        <v>4119</v>
      </c>
      <c r="B20" s="44" t="s">
        <v>252</v>
      </c>
      <c r="C20" s="39">
        <v>0</v>
      </c>
      <c r="D20" s="55" t="str">
        <f>IFERROR(C20/$C$12,"")</f>
        <v/>
      </c>
      <c r="E20" s="42"/>
    </row>
    <row r="21" spans="1:5" ht="9.75" customHeight="1" x14ac:dyDescent="0.2">
      <c r="A21" s="57">
        <v>4120</v>
      </c>
      <c r="B21" s="48" t="s">
        <v>251</v>
      </c>
      <c r="C21" s="47">
        <f>SUM(C22:C26)</f>
        <v>0</v>
      </c>
      <c r="D21" s="55" t="str">
        <f>IFERROR(C21/$C$21,"")</f>
        <v/>
      </c>
      <c r="E21" s="42"/>
    </row>
    <row r="22" spans="1:5" ht="9.75" customHeight="1" x14ac:dyDescent="0.2">
      <c r="A22" s="56">
        <v>4121</v>
      </c>
      <c r="B22" s="44" t="s">
        <v>250</v>
      </c>
      <c r="C22" s="39">
        <v>0</v>
      </c>
      <c r="D22" s="55" t="str">
        <f>IFERROR(C22/$C$21,"")</f>
        <v/>
      </c>
      <c r="E22" s="42"/>
    </row>
    <row r="23" spans="1:5" ht="9.75" customHeight="1" x14ac:dyDescent="0.2">
      <c r="A23" s="56">
        <v>4122</v>
      </c>
      <c r="B23" s="44" t="s">
        <v>249</v>
      </c>
      <c r="C23" s="39">
        <v>0</v>
      </c>
      <c r="D23" s="55" t="str">
        <f>IFERROR(C23/$C$21,"")</f>
        <v/>
      </c>
      <c r="E23" s="42"/>
    </row>
    <row r="24" spans="1:5" ht="9.75" customHeight="1" x14ac:dyDescent="0.2">
      <c r="A24" s="56">
        <v>4123</v>
      </c>
      <c r="B24" s="44" t="s">
        <v>248</v>
      </c>
      <c r="C24" s="39">
        <v>0</v>
      </c>
      <c r="D24" s="55" t="str">
        <f>IFERROR(C24/$C$21,"")</f>
        <v/>
      </c>
      <c r="E24" s="42"/>
    </row>
    <row r="25" spans="1:5" ht="9.75" customHeight="1" x14ac:dyDescent="0.2">
      <c r="A25" s="56">
        <v>4124</v>
      </c>
      <c r="B25" s="44" t="s">
        <v>247</v>
      </c>
      <c r="C25" s="39">
        <v>0</v>
      </c>
      <c r="D25" s="55" t="str">
        <f>IFERROR(C25/$C$21,"")</f>
        <v/>
      </c>
      <c r="E25" s="42"/>
    </row>
    <row r="26" spans="1:5" ht="9.75" customHeight="1" x14ac:dyDescent="0.2">
      <c r="A26" s="56">
        <v>4129</v>
      </c>
      <c r="B26" s="44" t="s">
        <v>246</v>
      </c>
      <c r="C26" s="39">
        <v>0</v>
      </c>
      <c r="D26" s="55" t="str">
        <f>IFERROR(C26/$C$21,"")</f>
        <v/>
      </c>
      <c r="E26" s="42"/>
    </row>
    <row r="27" spans="1:5" ht="9.75" customHeight="1" x14ac:dyDescent="0.2">
      <c r="A27" s="57">
        <v>4130</v>
      </c>
      <c r="B27" s="48" t="s">
        <v>245</v>
      </c>
      <c r="C27" s="47">
        <f>SUM(C28:C29)</f>
        <v>0</v>
      </c>
      <c r="D27" s="55" t="str">
        <f>IFERROR(C27/$C$27,"")</f>
        <v/>
      </c>
      <c r="E27" s="42"/>
    </row>
    <row r="28" spans="1:5" ht="9.75" customHeight="1" x14ac:dyDescent="0.2">
      <c r="A28" s="56">
        <v>4131</v>
      </c>
      <c r="B28" s="44" t="s">
        <v>244</v>
      </c>
      <c r="C28" s="39">
        <v>0</v>
      </c>
      <c r="D28" s="55" t="str">
        <f>IFERROR(C28/$C$27,"")</f>
        <v/>
      </c>
      <c r="E28" s="42"/>
    </row>
    <row r="29" spans="1:5" ht="21" customHeight="1" x14ac:dyDescent="0.2">
      <c r="A29" s="56">
        <v>4132</v>
      </c>
      <c r="B29" s="59" t="s">
        <v>243</v>
      </c>
      <c r="C29" s="39">
        <v>0</v>
      </c>
      <c r="D29" s="55" t="str">
        <f>IFERROR(C29/$C$27,"")</f>
        <v/>
      </c>
      <c r="E29" s="42"/>
    </row>
    <row r="30" spans="1:5" ht="9.75" customHeight="1" x14ac:dyDescent="0.2">
      <c r="A30" s="57">
        <v>4140</v>
      </c>
      <c r="B30" s="48" t="s">
        <v>242</v>
      </c>
      <c r="C30" s="47">
        <f>SUM(C31:C35)</f>
        <v>0</v>
      </c>
      <c r="D30" s="55" t="str">
        <f>IFERROR(C30/$C$30,"")</f>
        <v/>
      </c>
      <c r="E30" s="42"/>
    </row>
    <row r="31" spans="1:5" ht="9.75" customHeight="1" x14ac:dyDescent="0.2">
      <c r="A31" s="56">
        <v>4141</v>
      </c>
      <c r="B31" s="44" t="s">
        <v>241</v>
      </c>
      <c r="C31" s="39">
        <v>0</v>
      </c>
      <c r="D31" s="55" t="str">
        <f>IFERROR(C31/$C$30,"")</f>
        <v/>
      </c>
      <c r="E31" s="42"/>
    </row>
    <row r="32" spans="1:5" ht="9.75" customHeight="1" x14ac:dyDescent="0.2">
      <c r="A32" s="56">
        <v>4143</v>
      </c>
      <c r="B32" s="44" t="s">
        <v>240</v>
      </c>
      <c r="C32" s="39">
        <v>0</v>
      </c>
      <c r="D32" s="55" t="str">
        <f>IFERROR(C32/$C$30,"")</f>
        <v/>
      </c>
      <c r="E32" s="42"/>
    </row>
    <row r="33" spans="1:5" ht="9.75" customHeight="1" x14ac:dyDescent="0.2">
      <c r="A33" s="56">
        <v>4144</v>
      </c>
      <c r="B33" s="44" t="s">
        <v>239</v>
      </c>
      <c r="C33" s="39">
        <v>0</v>
      </c>
      <c r="D33" s="55" t="str">
        <f>IFERROR(C33/$C$30,"")</f>
        <v/>
      </c>
      <c r="E33" s="42"/>
    </row>
    <row r="34" spans="1:5" ht="21.75" customHeight="1" x14ac:dyDescent="0.2">
      <c r="A34" s="56">
        <v>4145</v>
      </c>
      <c r="B34" s="59" t="s">
        <v>238</v>
      </c>
      <c r="C34" s="39">
        <v>0</v>
      </c>
      <c r="D34" s="55" t="str">
        <f>IFERROR(C34/$C$30,"")</f>
        <v/>
      </c>
      <c r="E34" s="42"/>
    </row>
    <row r="35" spans="1:5" ht="9.75" customHeight="1" x14ac:dyDescent="0.2">
      <c r="A35" s="56">
        <v>4149</v>
      </c>
      <c r="B35" s="44" t="s">
        <v>237</v>
      </c>
      <c r="C35" s="39">
        <v>0</v>
      </c>
      <c r="D35" s="55" t="str">
        <f>IFERROR(C35/$C$30,"")</f>
        <v/>
      </c>
      <c r="E35" s="42"/>
    </row>
    <row r="36" spans="1:5" ht="9.75" customHeight="1" x14ac:dyDescent="0.2">
      <c r="A36" s="57">
        <v>4150</v>
      </c>
      <c r="B36" s="48" t="s">
        <v>236</v>
      </c>
      <c r="C36" s="47">
        <f>SUM(C37:C38)</f>
        <v>0</v>
      </c>
      <c r="D36" s="55" t="str">
        <f>IFERROR(C36/$C$36,"")</f>
        <v/>
      </c>
      <c r="E36" s="42"/>
    </row>
    <row r="37" spans="1:5" ht="9.75" customHeight="1" x14ac:dyDescent="0.2">
      <c r="A37" s="56">
        <v>4151</v>
      </c>
      <c r="B37" s="44" t="s">
        <v>236</v>
      </c>
      <c r="C37" s="39">
        <v>0</v>
      </c>
      <c r="D37" s="55" t="str">
        <f>IFERROR(C37/$C$36,"")</f>
        <v/>
      </c>
      <c r="E37" s="42"/>
    </row>
    <row r="38" spans="1:5" ht="23.25" customHeight="1" x14ac:dyDescent="0.2">
      <c r="A38" s="56">
        <v>4154</v>
      </c>
      <c r="B38" s="59" t="s">
        <v>235</v>
      </c>
      <c r="C38" s="39">
        <v>0</v>
      </c>
      <c r="D38" s="55" t="str">
        <f>IFERROR(C38/$C$36,"")</f>
        <v/>
      </c>
      <c r="E38" s="42"/>
    </row>
    <row r="39" spans="1:5" ht="9.75" customHeight="1" x14ac:dyDescent="0.2">
      <c r="A39" s="57">
        <v>4160</v>
      </c>
      <c r="B39" s="48" t="s">
        <v>234</v>
      </c>
      <c r="C39" s="47">
        <f>SUM(C40:C47)</f>
        <v>0</v>
      </c>
      <c r="D39" s="55" t="str">
        <f>IFERROR(C39/$C$39,"")</f>
        <v/>
      </c>
      <c r="E39" s="42"/>
    </row>
    <row r="40" spans="1:5" ht="9.75" customHeight="1" x14ac:dyDescent="0.2">
      <c r="A40" s="56">
        <v>4161</v>
      </c>
      <c r="B40" s="44" t="s">
        <v>233</v>
      </c>
      <c r="C40" s="39">
        <v>0</v>
      </c>
      <c r="D40" s="55" t="str">
        <f>IFERROR(C40/$C$39,"")</f>
        <v/>
      </c>
      <c r="E40" s="42"/>
    </row>
    <row r="41" spans="1:5" ht="9.75" customHeight="1" x14ac:dyDescent="0.2">
      <c r="A41" s="56">
        <v>4162</v>
      </c>
      <c r="B41" s="44" t="s">
        <v>232</v>
      </c>
      <c r="C41" s="39">
        <v>0</v>
      </c>
      <c r="D41" s="55" t="str">
        <f>IFERROR(C41/$C$39,"")</f>
        <v/>
      </c>
      <c r="E41" s="42"/>
    </row>
    <row r="42" spans="1:5" ht="9.75" customHeight="1" x14ac:dyDescent="0.2">
      <c r="A42" s="56">
        <v>4163</v>
      </c>
      <c r="B42" s="44" t="s">
        <v>231</v>
      </c>
      <c r="C42" s="39">
        <v>0</v>
      </c>
      <c r="D42" s="55" t="str">
        <f>IFERROR(C42/$C$39,"")</f>
        <v/>
      </c>
      <c r="E42" s="42"/>
    </row>
    <row r="43" spans="1:5" ht="9.75" customHeight="1" x14ac:dyDescent="0.2">
      <c r="A43" s="56">
        <v>4164</v>
      </c>
      <c r="B43" s="44" t="s">
        <v>230</v>
      </c>
      <c r="C43" s="39">
        <v>0</v>
      </c>
      <c r="D43" s="55" t="str">
        <f>IFERROR(C43/$C$39,"")</f>
        <v/>
      </c>
      <c r="E43" s="42"/>
    </row>
    <row r="44" spans="1:5" ht="9.75" customHeight="1" x14ac:dyDescent="0.2">
      <c r="A44" s="56">
        <v>4165</v>
      </c>
      <c r="B44" s="44" t="s">
        <v>229</v>
      </c>
      <c r="C44" s="39">
        <v>0</v>
      </c>
      <c r="D44" s="55" t="str">
        <f>IFERROR(C44/$C$39,"")</f>
        <v/>
      </c>
      <c r="E44" s="42"/>
    </row>
    <row r="45" spans="1:5" ht="22.5" customHeight="1" x14ac:dyDescent="0.2">
      <c r="A45" s="56">
        <v>4166</v>
      </c>
      <c r="B45" s="59" t="s">
        <v>228</v>
      </c>
      <c r="C45" s="39">
        <v>0</v>
      </c>
      <c r="D45" s="55" t="str">
        <f>IFERROR(C45/$C$39,"")</f>
        <v/>
      </c>
      <c r="E45" s="42"/>
    </row>
    <row r="46" spans="1:5" ht="9.75" customHeight="1" x14ac:dyDescent="0.2">
      <c r="A46" s="56">
        <v>4168</v>
      </c>
      <c r="B46" s="44" t="s">
        <v>227</v>
      </c>
      <c r="C46" s="39">
        <v>0</v>
      </c>
      <c r="D46" s="55" t="str">
        <f>IFERROR(C46/$C$39,"")</f>
        <v/>
      </c>
      <c r="E46" s="42"/>
    </row>
    <row r="47" spans="1:5" ht="9.75" customHeight="1" x14ac:dyDescent="0.2">
      <c r="A47" s="56">
        <v>4169</v>
      </c>
      <c r="B47" s="44" t="s">
        <v>226</v>
      </c>
      <c r="C47" s="39">
        <v>0</v>
      </c>
      <c r="D47" s="55" t="str">
        <f>IFERROR(C47/$C$39,"")</f>
        <v/>
      </c>
      <c r="E47" s="42"/>
    </row>
    <row r="48" spans="1:5" ht="9.75" customHeight="1" x14ac:dyDescent="0.2">
      <c r="A48" s="57">
        <v>4170</v>
      </c>
      <c r="B48" s="48" t="s">
        <v>225</v>
      </c>
      <c r="C48" s="47">
        <f>SUM(C49:C56)</f>
        <v>54749680.969999999</v>
      </c>
      <c r="D48" s="55">
        <f>IFERROR(C48/$C$48,"")</f>
        <v>1</v>
      </c>
      <c r="E48" s="42"/>
    </row>
    <row r="49" spans="1:5" ht="9.75" customHeight="1" x14ac:dyDescent="0.2">
      <c r="A49" s="56">
        <v>4171</v>
      </c>
      <c r="B49" s="44" t="s">
        <v>224</v>
      </c>
      <c r="C49" s="39">
        <v>0</v>
      </c>
      <c r="D49" s="55">
        <f>IFERROR(C49/$C$48,"")</f>
        <v>0</v>
      </c>
      <c r="E49" s="42"/>
    </row>
    <row r="50" spans="1:5" ht="15" customHeight="1" x14ac:dyDescent="0.2">
      <c r="A50" s="56">
        <v>4172</v>
      </c>
      <c r="B50" s="44" t="s">
        <v>223</v>
      </c>
      <c r="C50" s="39">
        <v>0</v>
      </c>
      <c r="D50" s="55">
        <f>IFERROR(C50/$C$48,"")</f>
        <v>0</v>
      </c>
      <c r="E50" s="42"/>
    </row>
    <row r="51" spans="1:5" ht="22.5" customHeight="1" x14ac:dyDescent="0.2">
      <c r="A51" s="56">
        <v>4173</v>
      </c>
      <c r="B51" s="59" t="s">
        <v>222</v>
      </c>
      <c r="C51" s="39">
        <v>54749680.969999999</v>
      </c>
      <c r="D51" s="55">
        <f>IFERROR(C51/$C$48,"")</f>
        <v>1</v>
      </c>
      <c r="E51" s="42"/>
    </row>
    <row r="52" spans="1:5" ht="24.75" customHeight="1" x14ac:dyDescent="0.2">
      <c r="A52" s="56">
        <v>4174</v>
      </c>
      <c r="B52" s="59" t="s">
        <v>221</v>
      </c>
      <c r="C52" s="39">
        <v>0</v>
      </c>
      <c r="D52" s="55">
        <f>IFERROR(C52/$C$48,"")</f>
        <v>0</v>
      </c>
      <c r="E52" s="42"/>
    </row>
    <row r="53" spans="1:5" ht="23.25" customHeight="1" x14ac:dyDescent="0.2">
      <c r="A53" s="56">
        <v>4175</v>
      </c>
      <c r="B53" s="59" t="s">
        <v>220</v>
      </c>
      <c r="C53" s="39">
        <v>0</v>
      </c>
      <c r="D53" s="55">
        <f>IFERROR(C53/$C$48,"")</f>
        <v>0</v>
      </c>
      <c r="E53" s="42"/>
    </row>
    <row r="54" spans="1:5" ht="22.5" customHeight="1" x14ac:dyDescent="0.2">
      <c r="A54" s="56">
        <v>4176</v>
      </c>
      <c r="B54" s="59" t="s">
        <v>219</v>
      </c>
      <c r="C54" s="39">
        <v>0</v>
      </c>
      <c r="D54" s="55">
        <f>IFERROR(C54/$C$48,"")</f>
        <v>0</v>
      </c>
      <c r="E54" s="42"/>
    </row>
    <row r="55" spans="1:5" ht="20.25" customHeight="1" x14ac:dyDescent="0.2">
      <c r="A55" s="56">
        <v>4177</v>
      </c>
      <c r="B55" s="59" t="s">
        <v>218</v>
      </c>
      <c r="C55" s="39">
        <v>0</v>
      </c>
      <c r="D55" s="55">
        <f>IFERROR(C55/$C$48,"")</f>
        <v>0</v>
      </c>
      <c r="E55" s="42"/>
    </row>
    <row r="56" spans="1:5" ht="22.5" customHeight="1" x14ac:dyDescent="0.2">
      <c r="A56" s="56">
        <v>4178</v>
      </c>
      <c r="B56" s="59" t="s">
        <v>217</v>
      </c>
      <c r="C56" s="39">
        <v>0</v>
      </c>
      <c r="D56" s="55">
        <f>IFERROR(C56/$C$48,"")</f>
        <v>0</v>
      </c>
      <c r="E56" s="42"/>
    </row>
    <row r="57" spans="1:5" ht="33" customHeight="1" x14ac:dyDescent="0.2">
      <c r="A57" s="57">
        <v>4200</v>
      </c>
      <c r="B57" s="58" t="s">
        <v>216</v>
      </c>
      <c r="C57" s="47">
        <f>+C58+C64</f>
        <v>13740077103.189999</v>
      </c>
      <c r="D57" s="55"/>
      <c r="E57" s="42"/>
    </row>
    <row r="58" spans="1:5" ht="22.5" customHeight="1" x14ac:dyDescent="0.2">
      <c r="A58" s="57">
        <v>4210</v>
      </c>
      <c r="B58" s="58" t="s">
        <v>215</v>
      </c>
      <c r="C58" s="47">
        <f>SUM(C59:C63)</f>
        <v>6761144032</v>
      </c>
      <c r="D58" s="55">
        <f>IFERROR(C58/$C$58,"")</f>
        <v>1</v>
      </c>
      <c r="E58" s="42"/>
    </row>
    <row r="59" spans="1:5" ht="9.75" customHeight="1" x14ac:dyDescent="0.2">
      <c r="A59" s="56">
        <v>4211</v>
      </c>
      <c r="B59" s="44" t="s">
        <v>123</v>
      </c>
      <c r="C59" s="39">
        <v>0</v>
      </c>
      <c r="D59" s="55">
        <f>IFERROR(C59/$C$58,"")</f>
        <v>0</v>
      </c>
      <c r="E59" s="42"/>
    </row>
    <row r="60" spans="1:5" ht="9.75" customHeight="1" x14ac:dyDescent="0.2">
      <c r="A60" s="56">
        <v>4212</v>
      </c>
      <c r="B60" s="44" t="s">
        <v>120</v>
      </c>
      <c r="C60" s="39">
        <v>3147200745.9000001</v>
      </c>
      <c r="D60" s="55">
        <f>IFERROR(C60/$C$58,"")</f>
        <v>0.46548346418957048</v>
      </c>
      <c r="E60" s="42"/>
    </row>
    <row r="61" spans="1:5" ht="9.75" customHeight="1" x14ac:dyDescent="0.2">
      <c r="A61" s="56">
        <v>4213</v>
      </c>
      <c r="B61" s="44" t="s">
        <v>117</v>
      </c>
      <c r="C61" s="39">
        <v>3613943286.0999999</v>
      </c>
      <c r="D61" s="55">
        <f>IFERROR(C61/$C$58,"")</f>
        <v>0.53451653581042957</v>
      </c>
      <c r="E61" s="42"/>
    </row>
    <row r="62" spans="1:5" ht="9.75" customHeight="1" x14ac:dyDescent="0.2">
      <c r="A62" s="56">
        <v>4214</v>
      </c>
      <c r="B62" s="44" t="s">
        <v>214</v>
      </c>
      <c r="C62" s="39">
        <v>0</v>
      </c>
      <c r="D62" s="55">
        <f>IFERROR(C62/$C$58,"")</f>
        <v>0</v>
      </c>
      <c r="E62" s="42"/>
    </row>
    <row r="63" spans="1:5" ht="9.75" customHeight="1" x14ac:dyDescent="0.2">
      <c r="A63" s="56">
        <v>4215</v>
      </c>
      <c r="B63" s="44" t="s">
        <v>213</v>
      </c>
      <c r="C63" s="39">
        <v>0</v>
      </c>
      <c r="D63" s="55">
        <f>IFERROR(C63/$C$58,"")</f>
        <v>0</v>
      </c>
      <c r="E63" s="42"/>
    </row>
    <row r="64" spans="1:5" ht="9.75" customHeight="1" x14ac:dyDescent="0.2">
      <c r="A64" s="57">
        <v>4220</v>
      </c>
      <c r="B64" s="48" t="s">
        <v>212</v>
      </c>
      <c r="C64" s="47">
        <f>SUM(C65:C68)</f>
        <v>6978933071.1899996</v>
      </c>
      <c r="D64" s="55">
        <f>IFERROR(C64/$C$64,"")</f>
        <v>1</v>
      </c>
      <c r="E64" s="42"/>
    </row>
    <row r="65" spans="1:5" ht="9.75" customHeight="1" x14ac:dyDescent="0.2">
      <c r="A65" s="56">
        <v>4221</v>
      </c>
      <c r="B65" s="44" t="s">
        <v>211</v>
      </c>
      <c r="C65" s="39">
        <v>6978933071.1899996</v>
      </c>
      <c r="D65" s="55">
        <f>IFERROR(C65/$C$64,"")</f>
        <v>1</v>
      </c>
      <c r="E65" s="42"/>
    </row>
    <row r="66" spans="1:5" ht="9.75" customHeight="1" x14ac:dyDescent="0.2">
      <c r="A66" s="56">
        <v>4223</v>
      </c>
      <c r="B66" s="44" t="s">
        <v>150</v>
      </c>
      <c r="C66" s="39">
        <v>0</v>
      </c>
      <c r="D66" s="55">
        <f>IFERROR(C66/$C$64,"")</f>
        <v>0</v>
      </c>
      <c r="E66" s="42"/>
    </row>
    <row r="67" spans="1:5" ht="9.75" customHeight="1" x14ac:dyDescent="0.2">
      <c r="A67" s="56">
        <v>4225</v>
      </c>
      <c r="B67" s="44" t="s">
        <v>142</v>
      </c>
      <c r="C67" s="39">
        <v>0</v>
      </c>
      <c r="D67" s="55">
        <f>IFERROR(C67/$C$64,"")</f>
        <v>0</v>
      </c>
      <c r="E67" s="42"/>
    </row>
    <row r="68" spans="1:5" ht="9.75" customHeight="1" x14ac:dyDescent="0.2">
      <c r="A68" s="56">
        <v>4227</v>
      </c>
      <c r="B68" s="44" t="s">
        <v>210</v>
      </c>
      <c r="C68" s="39">
        <v>0</v>
      </c>
      <c r="D68" s="55">
        <f>IFERROR(C68/$C$64,"")</f>
        <v>0</v>
      </c>
      <c r="E68" s="42"/>
    </row>
    <row r="69" spans="1:5" ht="9.75" customHeight="1" x14ac:dyDescent="0.2">
      <c r="A69" s="49">
        <v>4300</v>
      </c>
      <c r="B69" s="48" t="s">
        <v>209</v>
      </c>
      <c r="C69" s="47">
        <f>C70+C73+C79+C81+C83</f>
        <v>2363078.31</v>
      </c>
      <c r="D69" s="55"/>
      <c r="E69" s="44"/>
    </row>
    <row r="70" spans="1:5" ht="9.75" customHeight="1" x14ac:dyDescent="0.2">
      <c r="A70" s="49">
        <v>4310</v>
      </c>
      <c r="B70" s="48" t="s">
        <v>208</v>
      </c>
      <c r="C70" s="47">
        <f>SUM(C71:C72)</f>
        <v>0</v>
      </c>
      <c r="D70" s="55" t="str">
        <f>IFERROR(C70/$C$70,"")</f>
        <v/>
      </c>
      <c r="E70" s="44"/>
    </row>
    <row r="71" spans="1:5" ht="9.75" customHeight="1" x14ac:dyDescent="0.2">
      <c r="A71" s="45">
        <v>4311</v>
      </c>
      <c r="B71" s="44" t="s">
        <v>207</v>
      </c>
      <c r="C71" s="39">
        <v>0</v>
      </c>
      <c r="D71" s="55" t="str">
        <f>IFERROR(C71/$C$70,"")</f>
        <v/>
      </c>
      <c r="E71" s="44"/>
    </row>
    <row r="72" spans="1:5" ht="9.75" customHeight="1" x14ac:dyDescent="0.2">
      <c r="A72" s="45">
        <v>4319</v>
      </c>
      <c r="B72" s="44" t="s">
        <v>206</v>
      </c>
      <c r="C72" s="39">
        <v>0</v>
      </c>
      <c r="D72" s="55" t="str">
        <f>IFERROR(C72/$C$70,"")</f>
        <v/>
      </c>
      <c r="E72" s="44"/>
    </row>
    <row r="73" spans="1:5" ht="9.75" customHeight="1" x14ac:dyDescent="0.2">
      <c r="A73" s="49">
        <v>4320</v>
      </c>
      <c r="B73" s="48" t="s">
        <v>205</v>
      </c>
      <c r="C73" s="47">
        <f>SUM(C74:C78)</f>
        <v>0</v>
      </c>
      <c r="D73" s="55" t="str">
        <f>IFERROR(C73/$C$73,"")</f>
        <v/>
      </c>
      <c r="E73" s="44"/>
    </row>
    <row r="74" spans="1:5" ht="9.75" customHeight="1" x14ac:dyDescent="0.2">
      <c r="A74" s="45">
        <v>4321</v>
      </c>
      <c r="B74" s="44" t="s">
        <v>204</v>
      </c>
      <c r="C74" s="39">
        <v>0</v>
      </c>
      <c r="D74" s="55" t="str">
        <f>IFERROR(C74/$C$73,"")</f>
        <v/>
      </c>
      <c r="E74" s="44"/>
    </row>
    <row r="75" spans="1:5" ht="9.75" customHeight="1" x14ac:dyDescent="0.2">
      <c r="A75" s="45">
        <v>4322</v>
      </c>
      <c r="B75" s="44" t="s">
        <v>203</v>
      </c>
      <c r="C75" s="39">
        <v>0</v>
      </c>
      <c r="D75" s="55" t="str">
        <f>IFERROR(C75/$C$73,"")</f>
        <v/>
      </c>
      <c r="E75" s="44"/>
    </row>
    <row r="76" spans="1:5" ht="9.75" customHeight="1" x14ac:dyDescent="0.2">
      <c r="A76" s="45">
        <v>4323</v>
      </c>
      <c r="B76" s="44" t="s">
        <v>202</v>
      </c>
      <c r="C76" s="39">
        <v>0</v>
      </c>
      <c r="D76" s="55" t="str">
        <f>IFERROR(C76/$C$73,"")</f>
        <v/>
      </c>
      <c r="E76" s="44"/>
    </row>
    <row r="77" spans="1:5" ht="9.75" customHeight="1" x14ac:dyDescent="0.2">
      <c r="A77" s="45">
        <v>4324</v>
      </c>
      <c r="B77" s="44" t="s">
        <v>201</v>
      </c>
      <c r="C77" s="39">
        <v>0</v>
      </c>
      <c r="D77" s="55" t="str">
        <f>IFERROR(C77/$C$73,"")</f>
        <v/>
      </c>
      <c r="E77" s="44"/>
    </row>
    <row r="78" spans="1:5" ht="9.75" customHeight="1" x14ac:dyDescent="0.2">
      <c r="A78" s="45">
        <v>4325</v>
      </c>
      <c r="B78" s="44" t="s">
        <v>200</v>
      </c>
      <c r="C78" s="39">
        <v>0</v>
      </c>
      <c r="D78" s="55" t="str">
        <f>IFERROR(C78/$C$73,"")</f>
        <v/>
      </c>
      <c r="E78" s="44"/>
    </row>
    <row r="79" spans="1:5" ht="9.75" customHeight="1" x14ac:dyDescent="0.2">
      <c r="A79" s="49">
        <v>4330</v>
      </c>
      <c r="B79" s="48" t="s">
        <v>199</v>
      </c>
      <c r="C79" s="47">
        <f>SUM(C80)</f>
        <v>0</v>
      </c>
      <c r="D79" s="55" t="str">
        <f>IFERROR(C79/$C$79,"")</f>
        <v/>
      </c>
      <c r="E79" s="44"/>
    </row>
    <row r="80" spans="1:5" ht="9.75" customHeight="1" x14ac:dyDescent="0.2">
      <c r="A80" s="45">
        <v>4331</v>
      </c>
      <c r="B80" s="44" t="s">
        <v>199</v>
      </c>
      <c r="C80" s="39">
        <v>0</v>
      </c>
      <c r="D80" s="55" t="str">
        <f>IFERROR(C80/$C$79,"")</f>
        <v/>
      </c>
      <c r="E80" s="44"/>
    </row>
    <row r="81" spans="1:5" ht="9.75" customHeight="1" x14ac:dyDescent="0.2">
      <c r="A81" s="49">
        <v>4340</v>
      </c>
      <c r="B81" s="48" t="s">
        <v>198</v>
      </c>
      <c r="C81" s="47">
        <f>SUM(C82)</f>
        <v>0</v>
      </c>
      <c r="D81" s="55" t="str">
        <f>IFERROR(C81/$C$81,"")</f>
        <v/>
      </c>
      <c r="E81" s="44"/>
    </row>
    <row r="82" spans="1:5" ht="9.75" customHeight="1" x14ac:dyDescent="0.2">
      <c r="A82" s="45">
        <v>4341</v>
      </c>
      <c r="B82" s="44" t="s">
        <v>198</v>
      </c>
      <c r="C82" s="39">
        <v>0</v>
      </c>
      <c r="D82" s="55" t="str">
        <f>IFERROR(C82/$C$81,"")</f>
        <v/>
      </c>
      <c r="E82" s="44"/>
    </row>
    <row r="83" spans="1:5" ht="9.75" customHeight="1" x14ac:dyDescent="0.2">
      <c r="A83" s="49">
        <v>4390</v>
      </c>
      <c r="B83" s="48" t="s">
        <v>192</v>
      </c>
      <c r="C83" s="47">
        <f>SUM(C84:C90)</f>
        <v>2363078.31</v>
      </c>
      <c r="D83" s="55">
        <f>IFERROR(C83/$C$83,"")</f>
        <v>1</v>
      </c>
      <c r="E83" s="44"/>
    </row>
    <row r="84" spans="1:5" ht="9.75" customHeight="1" x14ac:dyDescent="0.2">
      <c r="A84" s="45">
        <v>4392</v>
      </c>
      <c r="B84" s="44" t="s">
        <v>197</v>
      </c>
      <c r="C84" s="39">
        <v>0</v>
      </c>
      <c r="D84" s="55">
        <f>IFERROR(C84/$C$83,"")</f>
        <v>0</v>
      </c>
      <c r="E84" s="44"/>
    </row>
    <row r="85" spans="1:5" ht="9.75" customHeight="1" x14ac:dyDescent="0.2">
      <c r="A85" s="45">
        <v>4393</v>
      </c>
      <c r="B85" s="44" t="s">
        <v>196</v>
      </c>
      <c r="C85" s="39">
        <v>0</v>
      </c>
      <c r="D85" s="55">
        <f>IFERROR(C85/$C$83,"")</f>
        <v>0</v>
      </c>
      <c r="E85" s="44"/>
    </row>
    <row r="86" spans="1:5" ht="9.75" customHeight="1" x14ac:dyDescent="0.2">
      <c r="A86" s="45">
        <v>4394</v>
      </c>
      <c r="B86" s="44" t="s">
        <v>195</v>
      </c>
      <c r="C86" s="39">
        <v>0</v>
      </c>
      <c r="D86" s="55">
        <f>IFERROR(C86/$C$83,"")</f>
        <v>0</v>
      </c>
      <c r="E86" s="44"/>
    </row>
    <row r="87" spans="1:5" ht="9.75" customHeight="1" x14ac:dyDescent="0.2">
      <c r="A87" s="45">
        <v>4395</v>
      </c>
      <c r="B87" s="44" t="s">
        <v>75</v>
      </c>
      <c r="C87" s="39">
        <v>0</v>
      </c>
      <c r="D87" s="55">
        <f>IFERROR(C87/$C$83,"")</f>
        <v>0</v>
      </c>
      <c r="E87" s="44"/>
    </row>
    <row r="88" spans="1:5" ht="9.75" customHeight="1" x14ac:dyDescent="0.2">
      <c r="A88" s="45">
        <v>4396</v>
      </c>
      <c r="B88" s="44" t="s">
        <v>194</v>
      </c>
      <c r="C88" s="39">
        <v>0</v>
      </c>
      <c r="D88" s="55">
        <f>IFERROR(C88/$C$83,"")</f>
        <v>0</v>
      </c>
      <c r="E88" s="44"/>
    </row>
    <row r="89" spans="1:5" ht="9.75" customHeight="1" x14ac:dyDescent="0.2">
      <c r="A89" s="45">
        <v>4397</v>
      </c>
      <c r="B89" s="44" t="s">
        <v>193</v>
      </c>
      <c r="C89" s="39">
        <v>0</v>
      </c>
      <c r="D89" s="55">
        <f>IFERROR(C89/$C$83,"")</f>
        <v>0</v>
      </c>
      <c r="E89" s="44"/>
    </row>
    <row r="90" spans="1:5" ht="9.75" customHeight="1" x14ac:dyDescent="0.2">
      <c r="A90" s="45">
        <v>4399</v>
      </c>
      <c r="B90" s="44" t="s">
        <v>192</v>
      </c>
      <c r="C90" s="39">
        <v>2363078.31</v>
      </c>
      <c r="D90" s="55">
        <f>IFERROR(C90/$C$83,"")</f>
        <v>1</v>
      </c>
      <c r="E90" s="44"/>
    </row>
    <row r="91" spans="1:5" ht="9.75" customHeight="1" x14ac:dyDescent="0.2">
      <c r="A91" s="42"/>
      <c r="B91" s="42"/>
      <c r="C91" s="42"/>
      <c r="D91" s="43"/>
      <c r="E91" s="42"/>
    </row>
    <row r="92" spans="1:5" ht="9.75" customHeight="1" x14ac:dyDescent="0.2">
      <c r="A92" s="53" t="s">
        <v>191</v>
      </c>
      <c r="B92" s="53"/>
      <c r="C92" s="53"/>
      <c r="D92" s="54"/>
      <c r="E92" s="53"/>
    </row>
    <row r="93" spans="1:5" ht="9.75" customHeight="1" x14ac:dyDescent="0.2">
      <c r="A93" s="52" t="s">
        <v>190</v>
      </c>
      <c r="B93" s="52" t="s">
        <v>189</v>
      </c>
      <c r="C93" s="50" t="s">
        <v>188</v>
      </c>
      <c r="D93" s="51" t="s">
        <v>187</v>
      </c>
      <c r="E93" s="50" t="s">
        <v>186</v>
      </c>
    </row>
    <row r="94" spans="1:5" ht="9.75" customHeight="1" x14ac:dyDescent="0.2">
      <c r="A94" s="49">
        <v>5000</v>
      </c>
      <c r="B94" s="48" t="s">
        <v>53</v>
      </c>
      <c r="C94" s="47">
        <f>C95+C123+C156+C166+C181+C210</f>
        <v>11844371859.940001</v>
      </c>
      <c r="D94" s="46">
        <v>1</v>
      </c>
      <c r="E94" s="44"/>
    </row>
    <row r="95" spans="1:5" ht="9.75" customHeight="1" x14ac:dyDescent="0.2">
      <c r="A95" s="49">
        <v>5100</v>
      </c>
      <c r="B95" s="48" t="s">
        <v>185</v>
      </c>
      <c r="C95" s="47">
        <f>C96+C103+C113</f>
        <v>11367827653.33</v>
      </c>
      <c r="D95" s="46">
        <f>C95/$C$94</f>
        <v>0.95976619003142183</v>
      </c>
      <c r="E95" s="44"/>
    </row>
    <row r="96" spans="1:5" ht="9.75" customHeight="1" x14ac:dyDescent="0.2">
      <c r="A96" s="49">
        <v>5110</v>
      </c>
      <c r="B96" s="48" t="s">
        <v>184</v>
      </c>
      <c r="C96" s="47">
        <f>SUM(C97:C102)</f>
        <v>6837048649.8999996</v>
      </c>
      <c r="D96" s="46">
        <f>C96/$C$94</f>
        <v>0.57724029021954681</v>
      </c>
      <c r="E96" s="44"/>
    </row>
    <row r="97" spans="1:5" ht="9.75" customHeight="1" x14ac:dyDescent="0.2">
      <c r="A97" s="45">
        <v>5111</v>
      </c>
      <c r="B97" s="44" t="s">
        <v>183</v>
      </c>
      <c r="C97" s="39">
        <v>2125955785.26</v>
      </c>
      <c r="D97" s="38">
        <f>C97/$C$94</f>
        <v>0.1794908003902175</v>
      </c>
      <c r="E97" s="44"/>
    </row>
    <row r="98" spans="1:5" ht="9.75" customHeight="1" x14ac:dyDescent="0.2">
      <c r="A98" s="45">
        <v>5112</v>
      </c>
      <c r="B98" s="44" t="s">
        <v>182</v>
      </c>
      <c r="C98" s="39">
        <v>907774718.09000003</v>
      </c>
      <c r="D98" s="38">
        <f>C98/$C$94</f>
        <v>7.6641862381936265E-2</v>
      </c>
      <c r="E98" s="44"/>
    </row>
    <row r="99" spans="1:5" ht="9.75" customHeight="1" x14ac:dyDescent="0.2">
      <c r="A99" s="45">
        <v>5113</v>
      </c>
      <c r="B99" s="44" t="s">
        <v>181</v>
      </c>
      <c r="C99" s="39">
        <v>1279005668</v>
      </c>
      <c r="D99" s="38">
        <f>C99/$C$94</f>
        <v>0.1079842547265718</v>
      </c>
      <c r="E99" s="44"/>
    </row>
    <row r="100" spans="1:5" ht="9.75" customHeight="1" x14ac:dyDescent="0.2">
      <c r="A100" s="45">
        <v>5114</v>
      </c>
      <c r="B100" s="44" t="s">
        <v>180</v>
      </c>
      <c r="C100" s="39">
        <v>647951584.38</v>
      </c>
      <c r="D100" s="38">
        <f>C100/$C$94</f>
        <v>5.4705440866096071E-2</v>
      </c>
      <c r="E100" s="44"/>
    </row>
    <row r="101" spans="1:5" ht="9.75" customHeight="1" x14ac:dyDescent="0.2">
      <c r="A101" s="45">
        <v>5115</v>
      </c>
      <c r="B101" s="44" t="s">
        <v>179</v>
      </c>
      <c r="C101" s="39">
        <v>1826962940.8499999</v>
      </c>
      <c r="D101" s="38">
        <f>C101/$C$94</f>
        <v>0.1542473473860736</v>
      </c>
      <c r="E101" s="44"/>
    </row>
    <row r="102" spans="1:5" ht="9.75" customHeight="1" x14ac:dyDescent="0.2">
      <c r="A102" s="45">
        <v>5116</v>
      </c>
      <c r="B102" s="44" t="s">
        <v>178</v>
      </c>
      <c r="C102" s="39">
        <v>49397953.32</v>
      </c>
      <c r="D102" s="38">
        <f>C102/$C$94</f>
        <v>4.1705844686516147E-3</v>
      </c>
      <c r="E102" s="44"/>
    </row>
    <row r="103" spans="1:5" ht="9.75" customHeight="1" x14ac:dyDescent="0.2">
      <c r="A103" s="49">
        <v>5120</v>
      </c>
      <c r="B103" s="48" t="s">
        <v>177</v>
      </c>
      <c r="C103" s="47">
        <f>SUM(C104:C112)</f>
        <v>2381317554.5099998</v>
      </c>
      <c r="D103" s="46">
        <f>C103/$C$94</f>
        <v>0.20105055655708387</v>
      </c>
      <c r="E103" s="44"/>
    </row>
    <row r="104" spans="1:5" ht="9.75" customHeight="1" x14ac:dyDescent="0.2">
      <c r="A104" s="45">
        <v>5121</v>
      </c>
      <c r="B104" s="44" t="s">
        <v>176</v>
      </c>
      <c r="C104" s="39">
        <v>72363764.930000007</v>
      </c>
      <c r="D104" s="38">
        <f>C104/$C$94</f>
        <v>6.1095485506283808E-3</v>
      </c>
      <c r="E104" s="44"/>
    </row>
    <row r="105" spans="1:5" ht="9.75" customHeight="1" x14ac:dyDescent="0.2">
      <c r="A105" s="45">
        <v>5122</v>
      </c>
      <c r="B105" s="44" t="s">
        <v>175</v>
      </c>
      <c r="C105" s="39">
        <v>91757820.140000001</v>
      </c>
      <c r="D105" s="38">
        <f>C105/$C$94</f>
        <v>7.7469553662311997E-3</v>
      </c>
      <c r="E105" s="44"/>
    </row>
    <row r="106" spans="1:5" ht="9.75" customHeight="1" x14ac:dyDescent="0.2">
      <c r="A106" s="45">
        <v>5123</v>
      </c>
      <c r="B106" s="44" t="s">
        <v>174</v>
      </c>
      <c r="C106" s="39">
        <v>32052.400000000001</v>
      </c>
      <c r="D106" s="38">
        <f>C106/$C$94</f>
        <v>2.7061291539155007E-6</v>
      </c>
      <c r="E106" s="44"/>
    </row>
    <row r="107" spans="1:5" ht="9.75" customHeight="1" x14ac:dyDescent="0.2">
      <c r="A107" s="45">
        <v>5124</v>
      </c>
      <c r="B107" s="44" t="s">
        <v>173</v>
      </c>
      <c r="C107" s="39">
        <v>4758941.6100000003</v>
      </c>
      <c r="D107" s="38">
        <f>C107/$C$94</f>
        <v>4.017892773272071E-4</v>
      </c>
      <c r="E107" s="44"/>
    </row>
    <row r="108" spans="1:5" ht="9.75" customHeight="1" x14ac:dyDescent="0.2">
      <c r="A108" s="45">
        <v>5125</v>
      </c>
      <c r="B108" s="44" t="s">
        <v>172</v>
      </c>
      <c r="C108" s="39">
        <v>2156641585.6799998</v>
      </c>
      <c r="D108" s="38">
        <f>C108/$C$94</f>
        <v>0.18208154988566227</v>
      </c>
      <c r="E108" s="44"/>
    </row>
    <row r="109" spans="1:5" ht="9.75" customHeight="1" x14ac:dyDescent="0.2">
      <c r="A109" s="45">
        <v>5126</v>
      </c>
      <c r="B109" s="44" t="s">
        <v>171</v>
      </c>
      <c r="C109" s="39">
        <v>40175272.170000002</v>
      </c>
      <c r="D109" s="38">
        <f>C109/$C$94</f>
        <v>3.3919293184200582E-3</v>
      </c>
      <c r="E109" s="44"/>
    </row>
    <row r="110" spans="1:5" ht="9.75" customHeight="1" x14ac:dyDescent="0.2">
      <c r="A110" s="45">
        <v>5127</v>
      </c>
      <c r="B110" s="44" t="s">
        <v>170</v>
      </c>
      <c r="C110" s="39">
        <v>637237.17000000004</v>
      </c>
      <c r="D110" s="38">
        <f>C110/$C$94</f>
        <v>5.3800841237960598E-5</v>
      </c>
      <c r="E110" s="44"/>
    </row>
    <row r="111" spans="1:5" ht="9.75" customHeight="1" x14ac:dyDescent="0.2">
      <c r="A111" s="45">
        <v>5128</v>
      </c>
      <c r="B111" s="44" t="s">
        <v>169</v>
      </c>
      <c r="C111" s="39">
        <v>0</v>
      </c>
      <c r="D111" s="38">
        <f>C111/$C$94</f>
        <v>0</v>
      </c>
      <c r="E111" s="44"/>
    </row>
    <row r="112" spans="1:5" ht="9.75" customHeight="1" x14ac:dyDescent="0.2">
      <c r="A112" s="45">
        <v>5129</v>
      </c>
      <c r="B112" s="44" t="s">
        <v>168</v>
      </c>
      <c r="C112" s="39">
        <v>14950880.41</v>
      </c>
      <c r="D112" s="38">
        <f>C112/$C$94</f>
        <v>1.262277188422868E-3</v>
      </c>
      <c r="E112" s="44"/>
    </row>
    <row r="113" spans="1:5" ht="9.75" customHeight="1" x14ac:dyDescent="0.2">
      <c r="A113" s="49">
        <v>5130</v>
      </c>
      <c r="B113" s="48" t="s">
        <v>167</v>
      </c>
      <c r="C113" s="47">
        <f>SUM(C114:C122)</f>
        <v>2149461448.9200001</v>
      </c>
      <c r="D113" s="46">
        <f>C113/$C$94</f>
        <v>0.18147534325479109</v>
      </c>
      <c r="E113" s="44"/>
    </row>
    <row r="114" spans="1:5" ht="9.75" customHeight="1" x14ac:dyDescent="0.2">
      <c r="A114" s="45">
        <v>5131</v>
      </c>
      <c r="B114" s="44" t="s">
        <v>166</v>
      </c>
      <c r="C114" s="39">
        <v>111081674.31</v>
      </c>
      <c r="D114" s="38">
        <f>C114/$C$94</f>
        <v>9.3784352284396032E-3</v>
      </c>
      <c r="E114" s="44"/>
    </row>
    <row r="115" spans="1:5" ht="9.75" customHeight="1" x14ac:dyDescent="0.2">
      <c r="A115" s="45">
        <v>5132</v>
      </c>
      <c r="B115" s="44" t="s">
        <v>165</v>
      </c>
      <c r="C115" s="39">
        <v>13406615.050000001</v>
      </c>
      <c r="D115" s="38">
        <f>C115/$C$94</f>
        <v>1.1318975128891229E-3</v>
      </c>
      <c r="E115" s="44"/>
    </row>
    <row r="116" spans="1:5" ht="9.75" customHeight="1" x14ac:dyDescent="0.2">
      <c r="A116" s="45">
        <v>5133</v>
      </c>
      <c r="B116" s="44" t="s">
        <v>164</v>
      </c>
      <c r="C116" s="39">
        <v>1151236895.74</v>
      </c>
      <c r="D116" s="38">
        <f>C116/$C$94</f>
        <v>9.7196956440865387E-2</v>
      </c>
      <c r="E116" s="44"/>
    </row>
    <row r="117" spans="1:5" ht="9.75" customHeight="1" x14ac:dyDescent="0.2">
      <c r="A117" s="45">
        <v>5134</v>
      </c>
      <c r="B117" s="44" t="s">
        <v>163</v>
      </c>
      <c r="C117" s="39">
        <v>760197.01</v>
      </c>
      <c r="D117" s="38">
        <f>C117/$C$94</f>
        <v>6.418212962150708E-5</v>
      </c>
      <c r="E117" s="44"/>
    </row>
    <row r="118" spans="1:5" ht="9.75" customHeight="1" x14ac:dyDescent="0.2">
      <c r="A118" s="45">
        <v>5135</v>
      </c>
      <c r="B118" s="44" t="s">
        <v>162</v>
      </c>
      <c r="C118" s="39">
        <v>636900506.78999996</v>
      </c>
      <c r="D118" s="38">
        <f>C118/$C$94</f>
        <v>5.377241734060402E-2</v>
      </c>
      <c r="E118" s="44"/>
    </row>
    <row r="119" spans="1:5" ht="9.75" customHeight="1" x14ac:dyDescent="0.2">
      <c r="A119" s="45">
        <v>5136</v>
      </c>
      <c r="B119" s="44" t="s">
        <v>161</v>
      </c>
      <c r="C119" s="39">
        <v>20737689.649999999</v>
      </c>
      <c r="D119" s="38">
        <f>C119/$C$94</f>
        <v>1.7508475666944358E-3</v>
      </c>
      <c r="E119" s="44"/>
    </row>
    <row r="120" spans="1:5" ht="9.75" customHeight="1" x14ac:dyDescent="0.2">
      <c r="A120" s="45">
        <v>5137</v>
      </c>
      <c r="B120" s="44" t="s">
        <v>160</v>
      </c>
      <c r="C120" s="39">
        <v>2276090.52</v>
      </c>
      <c r="D120" s="38">
        <f>C120/$C$94</f>
        <v>1.9216641852474987E-4</v>
      </c>
      <c r="E120" s="44"/>
    </row>
    <row r="121" spans="1:5" ht="9.75" customHeight="1" x14ac:dyDescent="0.2">
      <c r="A121" s="45">
        <v>5138</v>
      </c>
      <c r="B121" s="44" t="s">
        <v>159</v>
      </c>
      <c r="C121" s="39">
        <v>1630342.32</v>
      </c>
      <c r="D121" s="38">
        <f>C121/$C$94</f>
        <v>1.3764700562248801E-4</v>
      </c>
      <c r="E121" s="44"/>
    </row>
    <row r="122" spans="1:5" ht="9.75" customHeight="1" x14ac:dyDescent="0.2">
      <c r="A122" s="45">
        <v>5139</v>
      </c>
      <c r="B122" s="44" t="s">
        <v>158</v>
      </c>
      <c r="C122" s="39">
        <v>211431437.53</v>
      </c>
      <c r="D122" s="38">
        <f>C122/$C$94</f>
        <v>1.7850793611529775E-2</v>
      </c>
      <c r="E122" s="44"/>
    </row>
    <row r="123" spans="1:5" ht="9.75" customHeight="1" x14ac:dyDescent="0.2">
      <c r="A123" s="49">
        <v>5200</v>
      </c>
      <c r="B123" s="48" t="s">
        <v>157</v>
      </c>
      <c r="C123" s="47">
        <f>C124+C127+C130+C133+C138+C142+C145+C147+C153</f>
        <v>260000</v>
      </c>
      <c r="D123" s="46">
        <f>C123/$C$94</f>
        <v>2.1951354033333859E-5</v>
      </c>
      <c r="E123" s="44"/>
    </row>
    <row r="124" spans="1:5" ht="9.75" customHeight="1" x14ac:dyDescent="0.2">
      <c r="A124" s="49">
        <v>5210</v>
      </c>
      <c r="B124" s="48" t="s">
        <v>156</v>
      </c>
      <c r="C124" s="47">
        <f>SUM(C125:C126)</f>
        <v>0</v>
      </c>
      <c r="D124" s="46">
        <f>C124/$C$94</f>
        <v>0</v>
      </c>
      <c r="E124" s="44"/>
    </row>
    <row r="125" spans="1:5" ht="9.75" customHeight="1" x14ac:dyDescent="0.2">
      <c r="A125" s="45">
        <v>5211</v>
      </c>
      <c r="B125" s="44" t="s">
        <v>155</v>
      </c>
      <c r="C125" s="39">
        <v>0</v>
      </c>
      <c r="D125" s="38">
        <f>C125/$C$94</f>
        <v>0</v>
      </c>
      <c r="E125" s="44"/>
    </row>
    <row r="126" spans="1:5" ht="9.75" customHeight="1" x14ac:dyDescent="0.2">
      <c r="A126" s="45">
        <v>5212</v>
      </c>
      <c r="B126" s="44" t="s">
        <v>154</v>
      </c>
      <c r="C126" s="39">
        <v>0</v>
      </c>
      <c r="D126" s="38">
        <f>C126/$C$94</f>
        <v>0</v>
      </c>
      <c r="E126" s="44"/>
    </row>
    <row r="127" spans="1:5" ht="9.75" customHeight="1" x14ac:dyDescent="0.2">
      <c r="A127" s="49">
        <v>5220</v>
      </c>
      <c r="B127" s="48" t="s">
        <v>153</v>
      </c>
      <c r="C127" s="47">
        <f>SUM(C128:C129)</f>
        <v>0</v>
      </c>
      <c r="D127" s="46">
        <f>C127/$C$94</f>
        <v>0</v>
      </c>
      <c r="E127" s="44"/>
    </row>
    <row r="128" spans="1:5" ht="9.75" customHeight="1" x14ac:dyDescent="0.2">
      <c r="A128" s="45">
        <v>5221</v>
      </c>
      <c r="B128" s="44" t="s">
        <v>152</v>
      </c>
      <c r="C128" s="39">
        <v>0</v>
      </c>
      <c r="D128" s="38">
        <f>C128/$C$94</f>
        <v>0</v>
      </c>
      <c r="E128" s="44"/>
    </row>
    <row r="129" spans="1:5" ht="9.75" customHeight="1" x14ac:dyDescent="0.2">
      <c r="A129" s="45">
        <v>5222</v>
      </c>
      <c r="B129" s="44" t="s">
        <v>151</v>
      </c>
      <c r="C129" s="39">
        <v>0</v>
      </c>
      <c r="D129" s="38">
        <f>C129/$C$94</f>
        <v>0</v>
      </c>
      <c r="E129" s="44"/>
    </row>
    <row r="130" spans="1:5" ht="9.75" customHeight="1" x14ac:dyDescent="0.2">
      <c r="A130" s="49">
        <v>5230</v>
      </c>
      <c r="B130" s="48" t="s">
        <v>150</v>
      </c>
      <c r="C130" s="47">
        <f>SUM(C131:C132)</f>
        <v>0</v>
      </c>
      <c r="D130" s="46">
        <f>C130/$C$94</f>
        <v>0</v>
      </c>
      <c r="E130" s="44"/>
    </row>
    <row r="131" spans="1:5" ht="9.75" customHeight="1" x14ac:dyDescent="0.2">
      <c r="A131" s="45">
        <v>5231</v>
      </c>
      <c r="B131" s="44" t="s">
        <v>149</v>
      </c>
      <c r="C131" s="39">
        <v>0</v>
      </c>
      <c r="D131" s="38">
        <f>C131/$C$94</f>
        <v>0</v>
      </c>
      <c r="E131" s="44"/>
    </row>
    <row r="132" spans="1:5" ht="9.75" customHeight="1" x14ac:dyDescent="0.2">
      <c r="A132" s="45">
        <v>5232</v>
      </c>
      <c r="B132" s="44" t="s">
        <v>148</v>
      </c>
      <c r="C132" s="39">
        <v>0</v>
      </c>
      <c r="D132" s="38">
        <f>C132/$C$94</f>
        <v>0</v>
      </c>
      <c r="E132" s="44"/>
    </row>
    <row r="133" spans="1:5" ht="9.75" customHeight="1" x14ac:dyDescent="0.2">
      <c r="A133" s="49">
        <v>5240</v>
      </c>
      <c r="B133" s="48" t="s">
        <v>147</v>
      </c>
      <c r="C133" s="47">
        <f>SUM(C134:C137)</f>
        <v>260000</v>
      </c>
      <c r="D133" s="46">
        <f>C133/$C$94</f>
        <v>2.1951354033333859E-5</v>
      </c>
      <c r="E133" s="44"/>
    </row>
    <row r="134" spans="1:5" ht="9.75" customHeight="1" x14ac:dyDescent="0.2">
      <c r="A134" s="45">
        <v>5241</v>
      </c>
      <c r="B134" s="44" t="s">
        <v>146</v>
      </c>
      <c r="C134" s="39">
        <v>0</v>
      </c>
      <c r="D134" s="38">
        <f>C134/$C$94</f>
        <v>0</v>
      </c>
      <c r="E134" s="44"/>
    </row>
    <row r="135" spans="1:5" ht="9.75" customHeight="1" x14ac:dyDescent="0.2">
      <c r="A135" s="45">
        <v>5242</v>
      </c>
      <c r="B135" s="44" t="s">
        <v>145</v>
      </c>
      <c r="C135" s="39">
        <v>0</v>
      </c>
      <c r="D135" s="38">
        <f>C135/$C$94</f>
        <v>0</v>
      </c>
      <c r="E135" s="44"/>
    </row>
    <row r="136" spans="1:5" ht="9.75" customHeight="1" x14ac:dyDescent="0.2">
      <c r="A136" s="45">
        <v>5243</v>
      </c>
      <c r="B136" s="44" t="s">
        <v>144</v>
      </c>
      <c r="C136" s="39">
        <v>260000</v>
      </c>
      <c r="D136" s="38">
        <f>C136/$C$94</f>
        <v>2.1951354033333859E-5</v>
      </c>
      <c r="E136" s="44"/>
    </row>
    <row r="137" spans="1:5" ht="9.75" customHeight="1" x14ac:dyDescent="0.2">
      <c r="A137" s="45">
        <v>5244</v>
      </c>
      <c r="B137" s="44" t="s">
        <v>143</v>
      </c>
      <c r="C137" s="39">
        <v>0</v>
      </c>
      <c r="D137" s="38">
        <f>C137/$C$94</f>
        <v>0</v>
      </c>
      <c r="E137" s="44"/>
    </row>
    <row r="138" spans="1:5" ht="9.75" customHeight="1" x14ac:dyDescent="0.2">
      <c r="A138" s="49">
        <v>5250</v>
      </c>
      <c r="B138" s="48" t="s">
        <v>142</v>
      </c>
      <c r="C138" s="47">
        <f>SUM(C139:C141)</f>
        <v>0</v>
      </c>
      <c r="D138" s="46">
        <f>C138/$C$94</f>
        <v>0</v>
      </c>
      <c r="E138" s="44"/>
    </row>
    <row r="139" spans="1:5" ht="9.75" customHeight="1" x14ac:dyDescent="0.2">
      <c r="A139" s="45">
        <v>5251</v>
      </c>
      <c r="B139" s="44" t="s">
        <v>141</v>
      </c>
      <c r="C139" s="39">
        <v>0</v>
      </c>
      <c r="D139" s="38">
        <f>C139/$C$94</f>
        <v>0</v>
      </c>
      <c r="E139" s="44"/>
    </row>
    <row r="140" spans="1:5" ht="9.75" customHeight="1" x14ac:dyDescent="0.2">
      <c r="A140" s="45">
        <v>5252</v>
      </c>
      <c r="B140" s="44" t="s">
        <v>140</v>
      </c>
      <c r="C140" s="39">
        <v>0</v>
      </c>
      <c r="D140" s="38">
        <f>C140/$C$94</f>
        <v>0</v>
      </c>
      <c r="E140" s="44"/>
    </row>
    <row r="141" spans="1:5" ht="9.75" customHeight="1" x14ac:dyDescent="0.2">
      <c r="A141" s="45">
        <v>5259</v>
      </c>
      <c r="B141" s="44" t="s">
        <v>139</v>
      </c>
      <c r="C141" s="39">
        <v>0</v>
      </c>
      <c r="D141" s="38">
        <f>C141/$C$94</f>
        <v>0</v>
      </c>
      <c r="E141" s="44"/>
    </row>
    <row r="142" spans="1:5" ht="9.75" customHeight="1" x14ac:dyDescent="0.2">
      <c r="A142" s="49">
        <v>5260</v>
      </c>
      <c r="B142" s="48" t="s">
        <v>138</v>
      </c>
      <c r="C142" s="47">
        <f>SUM(C143:C144)</f>
        <v>0</v>
      </c>
      <c r="D142" s="46">
        <f>C142/$C$94</f>
        <v>0</v>
      </c>
      <c r="E142" s="44"/>
    </row>
    <row r="143" spans="1:5" ht="9.75" customHeight="1" x14ac:dyDescent="0.2">
      <c r="A143" s="45">
        <v>5261</v>
      </c>
      <c r="B143" s="44" t="s">
        <v>137</v>
      </c>
      <c r="C143" s="39">
        <v>0</v>
      </c>
      <c r="D143" s="38">
        <f>C143/$C$94</f>
        <v>0</v>
      </c>
      <c r="E143" s="44"/>
    </row>
    <row r="144" spans="1:5" ht="9.75" customHeight="1" x14ac:dyDescent="0.2">
      <c r="A144" s="45">
        <v>5262</v>
      </c>
      <c r="B144" s="44" t="s">
        <v>136</v>
      </c>
      <c r="C144" s="39">
        <v>0</v>
      </c>
      <c r="D144" s="38">
        <f>C144/$C$94</f>
        <v>0</v>
      </c>
      <c r="E144" s="44"/>
    </row>
    <row r="145" spans="1:5" ht="9.75" customHeight="1" x14ac:dyDescent="0.2">
      <c r="A145" s="49">
        <v>5270</v>
      </c>
      <c r="B145" s="48" t="s">
        <v>135</v>
      </c>
      <c r="C145" s="47">
        <f>SUM(C146)</f>
        <v>0</v>
      </c>
      <c r="D145" s="46">
        <f>C145/$C$94</f>
        <v>0</v>
      </c>
      <c r="E145" s="44"/>
    </row>
    <row r="146" spans="1:5" ht="9.75" customHeight="1" x14ac:dyDescent="0.2">
      <c r="A146" s="45">
        <v>5271</v>
      </c>
      <c r="B146" s="44" t="s">
        <v>134</v>
      </c>
      <c r="C146" s="39">
        <v>0</v>
      </c>
      <c r="D146" s="38">
        <f>C146/$C$94</f>
        <v>0</v>
      </c>
      <c r="E146" s="44"/>
    </row>
    <row r="147" spans="1:5" ht="9.75" customHeight="1" x14ac:dyDescent="0.2">
      <c r="A147" s="49">
        <v>5280</v>
      </c>
      <c r="B147" s="48" t="s">
        <v>133</v>
      </c>
      <c r="C147" s="47">
        <f>SUM(C148:C152)</f>
        <v>0</v>
      </c>
      <c r="D147" s="46">
        <f>C147/$C$94</f>
        <v>0</v>
      </c>
      <c r="E147" s="44"/>
    </row>
    <row r="148" spans="1:5" ht="9.75" customHeight="1" x14ac:dyDescent="0.2">
      <c r="A148" s="45">
        <v>5281</v>
      </c>
      <c r="B148" s="44" t="s">
        <v>132</v>
      </c>
      <c r="C148" s="39">
        <v>0</v>
      </c>
      <c r="D148" s="38">
        <f>C148/$C$94</f>
        <v>0</v>
      </c>
      <c r="E148" s="44"/>
    </row>
    <row r="149" spans="1:5" ht="9.75" customHeight="1" x14ac:dyDescent="0.2">
      <c r="A149" s="45">
        <v>5282</v>
      </c>
      <c r="B149" s="44" t="s">
        <v>131</v>
      </c>
      <c r="C149" s="39">
        <v>0</v>
      </c>
      <c r="D149" s="38">
        <f>C149/$C$94</f>
        <v>0</v>
      </c>
      <c r="E149" s="44"/>
    </row>
    <row r="150" spans="1:5" ht="9.75" customHeight="1" x14ac:dyDescent="0.2">
      <c r="A150" s="45">
        <v>5283</v>
      </c>
      <c r="B150" s="44" t="s">
        <v>130</v>
      </c>
      <c r="C150" s="39">
        <v>0</v>
      </c>
      <c r="D150" s="38">
        <f>C150/$C$94</f>
        <v>0</v>
      </c>
      <c r="E150" s="44"/>
    </row>
    <row r="151" spans="1:5" ht="9.75" customHeight="1" x14ac:dyDescent="0.2">
      <c r="A151" s="45">
        <v>5284</v>
      </c>
      <c r="B151" s="44" t="s">
        <v>129</v>
      </c>
      <c r="C151" s="39">
        <v>0</v>
      </c>
      <c r="D151" s="38">
        <f>C151/$C$94</f>
        <v>0</v>
      </c>
      <c r="E151" s="44"/>
    </row>
    <row r="152" spans="1:5" ht="9.75" customHeight="1" x14ac:dyDescent="0.2">
      <c r="A152" s="45">
        <v>5285</v>
      </c>
      <c r="B152" s="44" t="s">
        <v>128</v>
      </c>
      <c r="C152" s="39">
        <v>0</v>
      </c>
      <c r="D152" s="38">
        <f>C152/$C$94</f>
        <v>0</v>
      </c>
      <c r="E152" s="44"/>
    </row>
    <row r="153" spans="1:5" ht="9.75" customHeight="1" x14ac:dyDescent="0.2">
      <c r="A153" s="49">
        <v>5290</v>
      </c>
      <c r="B153" s="48" t="s">
        <v>127</v>
      </c>
      <c r="C153" s="47">
        <f>SUM(C154:C155)</f>
        <v>0</v>
      </c>
      <c r="D153" s="46">
        <f>C153/$C$94</f>
        <v>0</v>
      </c>
      <c r="E153" s="44"/>
    </row>
    <row r="154" spans="1:5" ht="9.75" customHeight="1" x14ac:dyDescent="0.2">
      <c r="A154" s="45">
        <v>5291</v>
      </c>
      <c r="B154" s="44" t="s">
        <v>126</v>
      </c>
      <c r="C154" s="39">
        <v>0</v>
      </c>
      <c r="D154" s="38">
        <f>C154/$C$94</f>
        <v>0</v>
      </c>
      <c r="E154" s="44"/>
    </row>
    <row r="155" spans="1:5" ht="9.75" customHeight="1" x14ac:dyDescent="0.2">
      <c r="A155" s="45">
        <v>5292</v>
      </c>
      <c r="B155" s="44" t="s">
        <v>125</v>
      </c>
      <c r="C155" s="39">
        <v>0</v>
      </c>
      <c r="D155" s="38">
        <f>C155/$C$94</f>
        <v>0</v>
      </c>
      <c r="E155" s="44"/>
    </row>
    <row r="156" spans="1:5" ht="9.75" customHeight="1" x14ac:dyDescent="0.2">
      <c r="A156" s="49">
        <v>5300</v>
      </c>
      <c r="B156" s="48" t="s">
        <v>124</v>
      </c>
      <c r="C156" s="47">
        <f>C157+C160+C163</f>
        <v>0</v>
      </c>
      <c r="D156" s="46">
        <f>C156/$C$94</f>
        <v>0</v>
      </c>
      <c r="E156" s="44"/>
    </row>
    <row r="157" spans="1:5" ht="9.75" customHeight="1" x14ac:dyDescent="0.2">
      <c r="A157" s="49">
        <v>5310</v>
      </c>
      <c r="B157" s="48" t="s">
        <v>123</v>
      </c>
      <c r="C157" s="47">
        <f>C158+C159</f>
        <v>0</v>
      </c>
      <c r="D157" s="46">
        <f>C157/$C$94</f>
        <v>0</v>
      </c>
      <c r="E157" s="44"/>
    </row>
    <row r="158" spans="1:5" ht="9.75" customHeight="1" x14ac:dyDescent="0.2">
      <c r="A158" s="45">
        <v>5311</v>
      </c>
      <c r="B158" s="44" t="s">
        <v>122</v>
      </c>
      <c r="C158" s="39">
        <v>0</v>
      </c>
      <c r="D158" s="38">
        <f>C158/$C$94</f>
        <v>0</v>
      </c>
      <c r="E158" s="44"/>
    </row>
    <row r="159" spans="1:5" ht="9.75" customHeight="1" x14ac:dyDescent="0.2">
      <c r="A159" s="45">
        <v>5312</v>
      </c>
      <c r="B159" s="44" t="s">
        <v>121</v>
      </c>
      <c r="C159" s="39">
        <v>0</v>
      </c>
      <c r="D159" s="38">
        <f>C159/$C$94</f>
        <v>0</v>
      </c>
      <c r="E159" s="44"/>
    </row>
    <row r="160" spans="1:5" ht="9.75" customHeight="1" x14ac:dyDescent="0.2">
      <c r="A160" s="49">
        <v>5320</v>
      </c>
      <c r="B160" s="48" t="s">
        <v>120</v>
      </c>
      <c r="C160" s="47">
        <f>SUM(C161:C162)</f>
        <v>0</v>
      </c>
      <c r="D160" s="46">
        <f>C160/$C$94</f>
        <v>0</v>
      </c>
      <c r="E160" s="44"/>
    </row>
    <row r="161" spans="1:5" ht="9.75" customHeight="1" x14ac:dyDescent="0.2">
      <c r="A161" s="45">
        <v>5321</v>
      </c>
      <c r="B161" s="44" t="s">
        <v>119</v>
      </c>
      <c r="C161" s="39">
        <v>0</v>
      </c>
      <c r="D161" s="38">
        <f>C161/$C$94</f>
        <v>0</v>
      </c>
      <c r="E161" s="44"/>
    </row>
    <row r="162" spans="1:5" ht="9.75" customHeight="1" x14ac:dyDescent="0.2">
      <c r="A162" s="45">
        <v>5322</v>
      </c>
      <c r="B162" s="44" t="s">
        <v>118</v>
      </c>
      <c r="C162" s="39">
        <v>0</v>
      </c>
      <c r="D162" s="38">
        <f>C162/$C$94</f>
        <v>0</v>
      </c>
      <c r="E162" s="44"/>
    </row>
    <row r="163" spans="1:5" ht="9.75" customHeight="1" x14ac:dyDescent="0.2">
      <c r="A163" s="49">
        <v>5330</v>
      </c>
      <c r="B163" s="48" t="s">
        <v>117</v>
      </c>
      <c r="C163" s="47">
        <f>SUM(C164:C165)</f>
        <v>0</v>
      </c>
      <c r="D163" s="46">
        <f>C163/$C$94</f>
        <v>0</v>
      </c>
      <c r="E163" s="44"/>
    </row>
    <row r="164" spans="1:5" ht="9.75" customHeight="1" x14ac:dyDescent="0.2">
      <c r="A164" s="45">
        <v>5331</v>
      </c>
      <c r="B164" s="44" t="s">
        <v>116</v>
      </c>
      <c r="C164" s="39">
        <v>0</v>
      </c>
      <c r="D164" s="38">
        <f>C164/$C$94</f>
        <v>0</v>
      </c>
      <c r="E164" s="44"/>
    </row>
    <row r="165" spans="1:5" ht="9.75" customHeight="1" x14ac:dyDescent="0.2">
      <c r="A165" s="45">
        <v>5332</v>
      </c>
      <c r="B165" s="44" t="s">
        <v>115</v>
      </c>
      <c r="C165" s="39">
        <v>0</v>
      </c>
      <c r="D165" s="38">
        <f>C165/$C$94</f>
        <v>0</v>
      </c>
      <c r="E165" s="44"/>
    </row>
    <row r="166" spans="1:5" ht="9.75" customHeight="1" x14ac:dyDescent="0.2">
      <c r="A166" s="49">
        <v>5400</v>
      </c>
      <c r="B166" s="48" t="s">
        <v>114</v>
      </c>
      <c r="C166" s="47">
        <f>C167+C170+C173+C176+C178</f>
        <v>0</v>
      </c>
      <c r="D166" s="46">
        <f>C166/$C$94</f>
        <v>0</v>
      </c>
      <c r="E166" s="44"/>
    </row>
    <row r="167" spans="1:5" ht="9.75" customHeight="1" x14ac:dyDescent="0.2">
      <c r="A167" s="49">
        <v>5410</v>
      </c>
      <c r="B167" s="48" t="s">
        <v>113</v>
      </c>
      <c r="C167" s="47">
        <f>SUM(C168:C169)</f>
        <v>0</v>
      </c>
      <c r="D167" s="46">
        <f>C167/$C$94</f>
        <v>0</v>
      </c>
      <c r="E167" s="44"/>
    </row>
    <row r="168" spans="1:5" ht="9.75" customHeight="1" x14ac:dyDescent="0.2">
      <c r="A168" s="45">
        <v>5411</v>
      </c>
      <c r="B168" s="44" t="s">
        <v>112</v>
      </c>
      <c r="C168" s="39">
        <v>0</v>
      </c>
      <c r="D168" s="38">
        <f>C168/$C$94</f>
        <v>0</v>
      </c>
      <c r="E168" s="44"/>
    </row>
    <row r="169" spans="1:5" ht="9.75" customHeight="1" x14ac:dyDescent="0.2">
      <c r="A169" s="45">
        <v>5412</v>
      </c>
      <c r="B169" s="44" t="s">
        <v>111</v>
      </c>
      <c r="C169" s="39">
        <v>0</v>
      </c>
      <c r="D169" s="38">
        <f>C169/$C$94</f>
        <v>0</v>
      </c>
      <c r="E169" s="44"/>
    </row>
    <row r="170" spans="1:5" ht="9.75" customHeight="1" x14ac:dyDescent="0.2">
      <c r="A170" s="49">
        <v>5420</v>
      </c>
      <c r="B170" s="48" t="s">
        <v>110</v>
      </c>
      <c r="C170" s="47">
        <f>SUM(C171:C172)</f>
        <v>0</v>
      </c>
      <c r="D170" s="46">
        <f>C170/$C$94</f>
        <v>0</v>
      </c>
      <c r="E170" s="44"/>
    </row>
    <row r="171" spans="1:5" ht="9.75" customHeight="1" x14ac:dyDescent="0.2">
      <c r="A171" s="45">
        <v>5421</v>
      </c>
      <c r="B171" s="44" t="s">
        <v>109</v>
      </c>
      <c r="C171" s="39">
        <v>0</v>
      </c>
      <c r="D171" s="38">
        <f>C171/$C$94</f>
        <v>0</v>
      </c>
      <c r="E171" s="44"/>
    </row>
    <row r="172" spans="1:5" ht="9.75" customHeight="1" x14ac:dyDescent="0.2">
      <c r="A172" s="45">
        <v>5422</v>
      </c>
      <c r="B172" s="44" t="s">
        <v>108</v>
      </c>
      <c r="C172" s="39">
        <v>0</v>
      </c>
      <c r="D172" s="38">
        <f>C172/$C$94</f>
        <v>0</v>
      </c>
      <c r="E172" s="44"/>
    </row>
    <row r="173" spans="1:5" ht="9.75" customHeight="1" x14ac:dyDescent="0.2">
      <c r="A173" s="49">
        <v>5430</v>
      </c>
      <c r="B173" s="48" t="s">
        <v>107</v>
      </c>
      <c r="C173" s="47">
        <f>SUM(C174:C175)</f>
        <v>0</v>
      </c>
      <c r="D173" s="46">
        <f>C173/$C$94</f>
        <v>0</v>
      </c>
      <c r="E173" s="44"/>
    </row>
    <row r="174" spans="1:5" ht="9.75" customHeight="1" x14ac:dyDescent="0.2">
      <c r="A174" s="45">
        <v>5431</v>
      </c>
      <c r="B174" s="44" t="s">
        <v>106</v>
      </c>
      <c r="C174" s="39">
        <v>0</v>
      </c>
      <c r="D174" s="38">
        <f>C174/$C$94</f>
        <v>0</v>
      </c>
      <c r="E174" s="44"/>
    </row>
    <row r="175" spans="1:5" ht="9.75" customHeight="1" x14ac:dyDescent="0.2">
      <c r="A175" s="45">
        <v>5432</v>
      </c>
      <c r="B175" s="44" t="s">
        <v>105</v>
      </c>
      <c r="C175" s="39">
        <v>0</v>
      </c>
      <c r="D175" s="38">
        <f>C175/$C$94</f>
        <v>0</v>
      </c>
      <c r="E175" s="44"/>
    </row>
    <row r="176" spans="1:5" ht="9.75" customHeight="1" x14ac:dyDescent="0.2">
      <c r="A176" s="49">
        <v>5440</v>
      </c>
      <c r="B176" s="48" t="s">
        <v>104</v>
      </c>
      <c r="C176" s="47">
        <f>SUM(C177)</f>
        <v>0</v>
      </c>
      <c r="D176" s="46">
        <f>C176/$C$94</f>
        <v>0</v>
      </c>
      <c r="E176" s="44"/>
    </row>
    <row r="177" spans="1:5" ht="9.75" customHeight="1" x14ac:dyDescent="0.2">
      <c r="A177" s="45">
        <v>5441</v>
      </c>
      <c r="B177" s="44" t="s">
        <v>104</v>
      </c>
      <c r="C177" s="39">
        <v>0</v>
      </c>
      <c r="D177" s="38">
        <f>C177/$C$94</f>
        <v>0</v>
      </c>
      <c r="E177" s="44"/>
    </row>
    <row r="178" spans="1:5" ht="9.75" customHeight="1" x14ac:dyDescent="0.2">
      <c r="A178" s="49">
        <v>5450</v>
      </c>
      <c r="B178" s="48" t="s">
        <v>103</v>
      </c>
      <c r="C178" s="47">
        <f>SUM(C179:C180)</f>
        <v>0</v>
      </c>
      <c r="D178" s="46">
        <f>C178/$C$94</f>
        <v>0</v>
      </c>
      <c r="E178" s="44"/>
    </row>
    <row r="179" spans="1:5" ht="9.75" customHeight="1" x14ac:dyDescent="0.2">
      <c r="A179" s="45">
        <v>5451</v>
      </c>
      <c r="B179" s="44" t="s">
        <v>102</v>
      </c>
      <c r="C179" s="39">
        <v>0</v>
      </c>
      <c r="D179" s="38">
        <f>C179/$C$94</f>
        <v>0</v>
      </c>
      <c r="E179" s="44"/>
    </row>
    <row r="180" spans="1:5" ht="9.75" customHeight="1" x14ac:dyDescent="0.2">
      <c r="A180" s="45">
        <v>5452</v>
      </c>
      <c r="B180" s="44" t="s">
        <v>101</v>
      </c>
      <c r="C180" s="39">
        <v>0</v>
      </c>
      <c r="D180" s="38">
        <f>C180/$C$94</f>
        <v>0</v>
      </c>
      <c r="E180" s="44"/>
    </row>
    <row r="181" spans="1:5" ht="9.75" customHeight="1" x14ac:dyDescent="0.2">
      <c r="A181" s="49">
        <v>5500</v>
      </c>
      <c r="B181" s="48" t="s">
        <v>100</v>
      </c>
      <c r="C181" s="47">
        <f>C182+C191+C194+C200</f>
        <v>476284206.60999995</v>
      </c>
      <c r="D181" s="46">
        <f>C181/$C$94</f>
        <v>4.0211858614544765E-2</v>
      </c>
      <c r="E181" s="44"/>
    </row>
    <row r="182" spans="1:5" ht="9.75" customHeight="1" x14ac:dyDescent="0.2">
      <c r="A182" s="49">
        <v>5510</v>
      </c>
      <c r="B182" s="48" t="s">
        <v>99</v>
      </c>
      <c r="C182" s="47">
        <f>SUM(C183:C190)</f>
        <v>1498446.53</v>
      </c>
      <c r="D182" s="46">
        <f>C182/$C$94</f>
        <v>1.2651127030788702E-4</v>
      </c>
      <c r="E182" s="44"/>
    </row>
    <row r="183" spans="1:5" ht="9.75" customHeight="1" x14ac:dyDescent="0.2">
      <c r="A183" s="45">
        <v>5511</v>
      </c>
      <c r="B183" s="44" t="s">
        <v>98</v>
      </c>
      <c r="C183" s="39">
        <v>0</v>
      </c>
      <c r="D183" s="38">
        <f>C183/$C$94</f>
        <v>0</v>
      </c>
      <c r="E183" s="44"/>
    </row>
    <row r="184" spans="1:5" ht="9.75" customHeight="1" x14ac:dyDescent="0.2">
      <c r="A184" s="45">
        <v>5512</v>
      </c>
      <c r="B184" s="44" t="s">
        <v>97</v>
      </c>
      <c r="C184" s="39">
        <v>0</v>
      </c>
      <c r="D184" s="38">
        <f>C184/$C$94</f>
        <v>0</v>
      </c>
      <c r="E184" s="44"/>
    </row>
    <row r="185" spans="1:5" ht="9.75" customHeight="1" x14ac:dyDescent="0.2">
      <c r="A185" s="45">
        <v>5513</v>
      </c>
      <c r="B185" s="44" t="s">
        <v>96</v>
      </c>
      <c r="C185" s="39">
        <v>0</v>
      </c>
      <c r="D185" s="38">
        <f>C185/$C$94</f>
        <v>0</v>
      </c>
      <c r="E185" s="44"/>
    </row>
    <row r="186" spans="1:5" ht="9.75" customHeight="1" x14ac:dyDescent="0.2">
      <c r="A186" s="45">
        <v>5514</v>
      </c>
      <c r="B186" s="44" t="s">
        <v>95</v>
      </c>
      <c r="C186" s="39">
        <v>0</v>
      </c>
      <c r="D186" s="38">
        <f>C186/$C$94</f>
        <v>0</v>
      </c>
      <c r="E186" s="44"/>
    </row>
    <row r="187" spans="1:5" ht="9.75" customHeight="1" x14ac:dyDescent="0.2">
      <c r="A187" s="45">
        <v>5515</v>
      </c>
      <c r="B187" s="44" t="s">
        <v>94</v>
      </c>
      <c r="C187" s="39">
        <v>0</v>
      </c>
      <c r="D187" s="38">
        <f>C187/$C$94</f>
        <v>0</v>
      </c>
      <c r="E187" s="44"/>
    </row>
    <row r="188" spans="1:5" ht="9.75" customHeight="1" x14ac:dyDescent="0.2">
      <c r="A188" s="45">
        <v>5516</v>
      </c>
      <c r="B188" s="44" t="s">
        <v>93</v>
      </c>
      <c r="C188" s="39">
        <v>0</v>
      </c>
      <c r="D188" s="38">
        <f>C188/$C$94</f>
        <v>0</v>
      </c>
      <c r="E188" s="44"/>
    </row>
    <row r="189" spans="1:5" ht="9.75" customHeight="1" x14ac:dyDescent="0.2">
      <c r="A189" s="45">
        <v>5517</v>
      </c>
      <c r="B189" s="44" t="s">
        <v>92</v>
      </c>
      <c r="C189" s="39">
        <v>0</v>
      </c>
      <c r="D189" s="38">
        <f>C189/$C$94</f>
        <v>0</v>
      </c>
      <c r="E189" s="44"/>
    </row>
    <row r="190" spans="1:5" ht="9.75" customHeight="1" x14ac:dyDescent="0.2">
      <c r="A190" s="45">
        <v>5518</v>
      </c>
      <c r="B190" s="44" t="s">
        <v>91</v>
      </c>
      <c r="C190" s="39">
        <v>1498446.53</v>
      </c>
      <c r="D190" s="38">
        <f>C190/$C$94</f>
        <v>1.2651127030788702E-4</v>
      </c>
      <c r="E190" s="44"/>
    </row>
    <row r="191" spans="1:5" ht="9.75" customHeight="1" x14ac:dyDescent="0.2">
      <c r="A191" s="49">
        <v>5520</v>
      </c>
      <c r="B191" s="48" t="s">
        <v>90</v>
      </c>
      <c r="C191" s="47">
        <f>SUM(C192:C193)</f>
        <v>0</v>
      </c>
      <c r="D191" s="46">
        <f>C191/$C$94</f>
        <v>0</v>
      </c>
      <c r="E191" s="44"/>
    </row>
    <row r="192" spans="1:5" ht="9.75" customHeight="1" x14ac:dyDescent="0.2">
      <c r="A192" s="45">
        <v>5521</v>
      </c>
      <c r="B192" s="44" t="s">
        <v>89</v>
      </c>
      <c r="C192" s="39">
        <v>0</v>
      </c>
      <c r="D192" s="38">
        <f>C192/$C$94</f>
        <v>0</v>
      </c>
      <c r="E192" s="44"/>
    </row>
    <row r="193" spans="1:5" ht="9.75" customHeight="1" x14ac:dyDescent="0.2">
      <c r="A193" s="45">
        <v>5522</v>
      </c>
      <c r="B193" s="44" t="s">
        <v>88</v>
      </c>
      <c r="C193" s="39">
        <v>0</v>
      </c>
      <c r="D193" s="38">
        <f>C193/$C$94</f>
        <v>0</v>
      </c>
      <c r="E193" s="44"/>
    </row>
    <row r="194" spans="1:5" ht="9.75" customHeight="1" x14ac:dyDescent="0.2">
      <c r="A194" s="49">
        <v>5530</v>
      </c>
      <c r="B194" s="48" t="s">
        <v>87</v>
      </c>
      <c r="C194" s="47">
        <f>SUM(C195:C199)</f>
        <v>474785748.07999998</v>
      </c>
      <c r="D194" s="46">
        <f>C194/$C$94</f>
        <v>4.008534633109747E-2</v>
      </c>
      <c r="E194" s="44"/>
    </row>
    <row r="195" spans="1:5" ht="9.75" customHeight="1" x14ac:dyDescent="0.2">
      <c r="A195" s="45">
        <v>5531</v>
      </c>
      <c r="B195" s="44" t="s">
        <v>86</v>
      </c>
      <c r="C195" s="39">
        <v>0</v>
      </c>
      <c r="D195" s="38">
        <f>C195/$C$94</f>
        <v>0</v>
      </c>
      <c r="E195" s="44"/>
    </row>
    <row r="196" spans="1:5" ht="9.75" customHeight="1" x14ac:dyDescent="0.2">
      <c r="A196" s="45">
        <v>5532</v>
      </c>
      <c r="B196" s="44" t="s">
        <v>85</v>
      </c>
      <c r="C196" s="39">
        <v>0</v>
      </c>
      <c r="D196" s="38">
        <f>C196/$C$94</f>
        <v>0</v>
      </c>
      <c r="E196" s="44"/>
    </row>
    <row r="197" spans="1:5" ht="9.75" customHeight="1" x14ac:dyDescent="0.2">
      <c r="A197" s="45">
        <v>5533</v>
      </c>
      <c r="B197" s="44" t="s">
        <v>84</v>
      </c>
      <c r="C197" s="39">
        <v>0</v>
      </c>
      <c r="D197" s="38">
        <f>C197/$C$94</f>
        <v>0</v>
      </c>
      <c r="E197" s="44"/>
    </row>
    <row r="198" spans="1:5" ht="9.75" customHeight="1" x14ac:dyDescent="0.2">
      <c r="A198" s="45">
        <v>5534</v>
      </c>
      <c r="B198" s="44" t="s">
        <v>83</v>
      </c>
      <c r="C198" s="39">
        <v>0</v>
      </c>
      <c r="D198" s="38">
        <f>C198/$C$94</f>
        <v>0</v>
      </c>
      <c r="E198" s="44"/>
    </row>
    <row r="199" spans="1:5" ht="9.75" customHeight="1" x14ac:dyDescent="0.2">
      <c r="A199" s="45">
        <v>5535</v>
      </c>
      <c r="B199" s="44" t="s">
        <v>82</v>
      </c>
      <c r="C199" s="39">
        <v>474785748.07999998</v>
      </c>
      <c r="D199" s="38">
        <f>C199/$C$94</f>
        <v>4.008534633109747E-2</v>
      </c>
      <c r="E199" s="44"/>
    </row>
    <row r="200" spans="1:5" ht="9.75" customHeight="1" x14ac:dyDescent="0.2">
      <c r="A200" s="49">
        <v>5590</v>
      </c>
      <c r="B200" s="48" t="s">
        <v>81</v>
      </c>
      <c r="C200" s="47">
        <f>SUM(C201:C209)</f>
        <v>12</v>
      </c>
      <c r="D200" s="46">
        <f>C200/$C$94</f>
        <v>1.0131394169231013E-9</v>
      </c>
      <c r="E200" s="44"/>
    </row>
    <row r="201" spans="1:5" ht="9.75" customHeight="1" x14ac:dyDescent="0.2">
      <c r="A201" s="45">
        <v>5591</v>
      </c>
      <c r="B201" s="44" t="s">
        <v>80</v>
      </c>
      <c r="C201" s="39">
        <v>0</v>
      </c>
      <c r="D201" s="38">
        <f>C201/$C$94</f>
        <v>0</v>
      </c>
      <c r="E201" s="44"/>
    </row>
    <row r="202" spans="1:5" ht="9.75" customHeight="1" x14ac:dyDescent="0.2">
      <c r="A202" s="45">
        <v>5592</v>
      </c>
      <c r="B202" s="44" t="s">
        <v>79</v>
      </c>
      <c r="C202" s="39">
        <v>0</v>
      </c>
      <c r="D202" s="38">
        <f>C202/$C$94</f>
        <v>0</v>
      </c>
      <c r="E202" s="44"/>
    </row>
    <row r="203" spans="1:5" ht="9.75" customHeight="1" x14ac:dyDescent="0.2">
      <c r="A203" s="45">
        <v>5593</v>
      </c>
      <c r="B203" s="44" t="s">
        <v>78</v>
      </c>
      <c r="C203" s="39">
        <v>0</v>
      </c>
      <c r="D203" s="38">
        <f>C203/$C$94</f>
        <v>0</v>
      </c>
      <c r="E203" s="44"/>
    </row>
    <row r="204" spans="1:5" ht="9.75" customHeight="1" x14ac:dyDescent="0.2">
      <c r="A204" s="45">
        <v>5594</v>
      </c>
      <c r="B204" s="44" t="s">
        <v>77</v>
      </c>
      <c r="C204" s="39">
        <v>0</v>
      </c>
      <c r="D204" s="38">
        <f>C204/$C$94</f>
        <v>0</v>
      </c>
      <c r="E204" s="44"/>
    </row>
    <row r="205" spans="1:5" ht="9.75" customHeight="1" x14ac:dyDescent="0.2">
      <c r="A205" s="45">
        <v>5595</v>
      </c>
      <c r="B205" s="44" t="s">
        <v>76</v>
      </c>
      <c r="C205" s="39">
        <v>0</v>
      </c>
      <c r="D205" s="38">
        <f>C205/$C$94</f>
        <v>0</v>
      </c>
      <c r="E205" s="44"/>
    </row>
    <row r="206" spans="1:5" ht="9.75" customHeight="1" x14ac:dyDescent="0.2">
      <c r="A206" s="45">
        <v>5596</v>
      </c>
      <c r="B206" s="44" t="s">
        <v>75</v>
      </c>
      <c r="C206" s="39">
        <v>0</v>
      </c>
      <c r="D206" s="38">
        <f>C206/$C$94</f>
        <v>0</v>
      </c>
      <c r="E206" s="44"/>
    </row>
    <row r="207" spans="1:5" ht="9.75" customHeight="1" x14ac:dyDescent="0.2">
      <c r="A207" s="45">
        <v>5597</v>
      </c>
      <c r="B207" s="44" t="s">
        <v>74</v>
      </c>
      <c r="C207" s="39">
        <v>0</v>
      </c>
      <c r="D207" s="38">
        <f>C207/$C$94</f>
        <v>0</v>
      </c>
      <c r="E207" s="44"/>
    </row>
    <row r="208" spans="1:5" ht="9.75" customHeight="1" x14ac:dyDescent="0.2">
      <c r="A208" s="45">
        <v>5598</v>
      </c>
      <c r="B208" s="44" t="s">
        <v>73</v>
      </c>
      <c r="C208" s="39">
        <v>0</v>
      </c>
      <c r="D208" s="38">
        <f>C208/$C$94</f>
        <v>0</v>
      </c>
      <c r="E208" s="44"/>
    </row>
    <row r="209" spans="1:5" ht="9.75" customHeight="1" x14ac:dyDescent="0.2">
      <c r="A209" s="45">
        <v>5599</v>
      </c>
      <c r="B209" s="44" t="s">
        <v>72</v>
      </c>
      <c r="C209" s="39">
        <v>12</v>
      </c>
      <c r="D209" s="38">
        <f>C209/$C$94</f>
        <v>1.0131394169231013E-9</v>
      </c>
      <c r="E209" s="44"/>
    </row>
    <row r="210" spans="1:5" ht="9.75" customHeight="1" x14ac:dyDescent="0.2">
      <c r="A210" s="49">
        <v>5600</v>
      </c>
      <c r="B210" s="48" t="s">
        <v>71</v>
      </c>
      <c r="C210" s="47">
        <f>C211</f>
        <v>0</v>
      </c>
      <c r="D210" s="46">
        <f>C210/$C$94</f>
        <v>0</v>
      </c>
      <c r="E210" s="44"/>
    </row>
    <row r="211" spans="1:5" ht="9.75" customHeight="1" x14ac:dyDescent="0.2">
      <c r="A211" s="49">
        <v>5610</v>
      </c>
      <c r="B211" s="48" t="s">
        <v>70</v>
      </c>
      <c r="C211" s="47">
        <f>C212</f>
        <v>0</v>
      </c>
      <c r="D211" s="46">
        <f>C211/$C$94</f>
        <v>0</v>
      </c>
      <c r="E211" s="44"/>
    </row>
    <row r="212" spans="1:5" ht="9.75" customHeight="1" x14ac:dyDescent="0.2">
      <c r="A212" s="45">
        <v>5611</v>
      </c>
      <c r="B212" s="44" t="s">
        <v>69</v>
      </c>
      <c r="C212" s="39">
        <v>0</v>
      </c>
      <c r="D212" s="38">
        <f>C212/$C$94</f>
        <v>0</v>
      </c>
      <c r="E212" s="44"/>
    </row>
    <row r="213" spans="1:5" ht="9.75" customHeight="1" x14ac:dyDescent="0.2">
      <c r="A213" s="42"/>
      <c r="B213" s="42"/>
      <c r="C213" s="42"/>
      <c r="D213" s="43"/>
      <c r="E213" s="42"/>
    </row>
    <row r="214" spans="1:5" ht="9.75" customHeight="1" x14ac:dyDescent="0.2">
      <c r="A214" s="42"/>
      <c r="B214" s="42" t="s">
        <v>0</v>
      </c>
      <c r="C214" s="42"/>
      <c r="D214" s="43"/>
      <c r="E214" s="42"/>
    </row>
    <row r="215" spans="1:5" ht="9.75" customHeight="1" x14ac:dyDescent="0.2">
      <c r="A215" s="41"/>
      <c r="B215" s="40"/>
      <c r="C215" s="39"/>
      <c r="D215" s="38"/>
      <c r="E215" s="37"/>
    </row>
    <row r="216" spans="1:5" ht="9.75" customHeight="1" x14ac:dyDescent="0.2">
      <c r="A216" s="41"/>
      <c r="B216" s="40"/>
      <c r="C216" s="39"/>
      <c r="D216" s="38"/>
      <c r="E216" s="37"/>
    </row>
    <row r="217" spans="1:5" ht="9.75" customHeight="1" x14ac:dyDescent="0.2"/>
    <row r="218" spans="1:5" ht="9.7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9055118110236221" right="0.70866141732283472" top="0.74803149606299213" bottom="0.74803149606299213" header="0.31496062992125984" footer="0.31496062992125984"/>
  <pageSetup scale="93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87"/>
  <sheetViews>
    <sheetView showGridLines="0" topLeftCell="A35" zoomScale="106" zoomScaleNormal="106" workbookViewId="0">
      <selection activeCell="E47" sqref="E47:E48"/>
    </sheetView>
  </sheetViews>
  <sheetFormatPr baseColWidth="10" defaultColWidth="10.6640625" defaultRowHeight="11.25" x14ac:dyDescent="0.2"/>
  <cols>
    <col min="1" max="1" width="11.6640625" style="36" customWidth="1"/>
    <col min="2" max="2" width="75.33203125" style="36" bestFit="1" customWidth="1"/>
    <col min="3" max="3" width="19.1640625" style="36" bestFit="1" customWidth="1"/>
    <col min="4" max="4" width="22.33203125" style="36" customWidth="1"/>
    <col min="5" max="5" width="23.6640625" style="36" customWidth="1"/>
    <col min="6" max="6" width="26.5" style="36" customWidth="1"/>
    <col min="7" max="8" width="19.5" style="36" customWidth="1"/>
    <col min="9" max="9" width="13.83203125" style="36" bestFit="1" customWidth="1"/>
    <col min="10" max="16384" width="10.6640625" style="36"/>
  </cols>
  <sheetData>
    <row r="1" spans="1:10" s="64" customFormat="1" ht="12" customHeight="1" x14ac:dyDescent="0.2">
      <c r="A1" s="77" t="s">
        <v>68</v>
      </c>
      <c r="B1" s="76"/>
      <c r="C1" s="76"/>
      <c r="D1" s="76"/>
      <c r="E1" s="76"/>
      <c r="F1" s="76"/>
      <c r="G1" s="75" t="s">
        <v>268</v>
      </c>
      <c r="H1" s="74">
        <v>2025</v>
      </c>
    </row>
    <row r="2" spans="1:10" s="64" customFormat="1" ht="12" customHeight="1" x14ac:dyDescent="0.2">
      <c r="A2" s="77" t="s">
        <v>430</v>
      </c>
      <c r="B2" s="76"/>
      <c r="C2" s="76"/>
      <c r="D2" s="76"/>
      <c r="E2" s="76"/>
      <c r="F2" s="76"/>
      <c r="G2" s="75" t="s">
        <v>266</v>
      </c>
      <c r="H2" s="74" t="s">
        <v>64</v>
      </c>
    </row>
    <row r="3" spans="1:10" s="64" customFormat="1" ht="12" customHeight="1" x14ac:dyDescent="0.2">
      <c r="A3" s="77" t="s">
        <v>429</v>
      </c>
      <c r="B3" s="76"/>
      <c r="C3" s="76"/>
      <c r="D3" s="76"/>
      <c r="E3" s="76"/>
      <c r="F3" s="76"/>
      <c r="G3" s="75"/>
      <c r="H3" s="74"/>
    </row>
    <row r="4" spans="1:10" s="64" customFormat="1" ht="12" customHeight="1" x14ac:dyDescent="0.2">
      <c r="A4" s="77" t="s">
        <v>61</v>
      </c>
      <c r="B4" s="76"/>
      <c r="C4" s="76"/>
      <c r="D4" s="76"/>
      <c r="E4" s="76"/>
      <c r="F4" s="76"/>
      <c r="G4" s="75" t="s">
        <v>265</v>
      </c>
      <c r="H4" s="74">
        <v>3</v>
      </c>
    </row>
    <row r="5" spans="1:10" x14ac:dyDescent="0.2">
      <c r="A5" s="60" t="s">
        <v>264</v>
      </c>
      <c r="B5" s="53"/>
      <c r="C5" s="53"/>
      <c r="D5" s="53"/>
      <c r="E5" s="53"/>
      <c r="F5" s="53"/>
      <c r="G5" s="53"/>
      <c r="H5" s="53"/>
      <c r="I5"/>
      <c r="J5"/>
    </row>
    <row r="6" spans="1:10" x14ac:dyDescent="0.2">
      <c r="A6" s="42"/>
      <c r="B6" s="42"/>
      <c r="C6" s="42"/>
      <c r="D6" s="42"/>
      <c r="E6" s="42"/>
      <c r="F6" s="42"/>
      <c r="G6" s="42"/>
      <c r="H6" s="42"/>
      <c r="I6"/>
      <c r="J6"/>
    </row>
    <row r="7" spans="1:10" x14ac:dyDescent="0.2">
      <c r="A7" s="53" t="s">
        <v>428</v>
      </c>
      <c r="B7" s="53"/>
      <c r="C7" s="53"/>
      <c r="D7" s="53"/>
      <c r="E7" s="53"/>
      <c r="F7" s="53"/>
      <c r="G7" s="53"/>
      <c r="H7" s="53"/>
      <c r="I7"/>
      <c r="J7"/>
    </row>
    <row r="8" spans="1:10" x14ac:dyDescent="0.2">
      <c r="A8" s="52" t="s">
        <v>190</v>
      </c>
      <c r="B8" s="52" t="s">
        <v>189</v>
      </c>
      <c r="C8" s="52" t="s">
        <v>188</v>
      </c>
      <c r="D8" s="52" t="s">
        <v>394</v>
      </c>
      <c r="E8" s="52"/>
      <c r="F8" s="52"/>
      <c r="G8" s="52"/>
      <c r="H8" s="52"/>
      <c r="I8"/>
      <c r="J8"/>
    </row>
    <row r="9" spans="1:10" x14ac:dyDescent="0.2">
      <c r="A9" s="69">
        <v>1114</v>
      </c>
      <c r="B9" s="42" t="s">
        <v>427</v>
      </c>
      <c r="C9" s="71">
        <v>0</v>
      </c>
      <c r="D9" s="42"/>
      <c r="E9" s="42"/>
      <c r="F9" s="42"/>
      <c r="G9" s="42"/>
      <c r="H9" s="42"/>
      <c r="I9"/>
      <c r="J9"/>
    </row>
    <row r="10" spans="1:10" x14ac:dyDescent="0.2">
      <c r="A10" s="69">
        <v>1115</v>
      </c>
      <c r="B10" s="42" t="s">
        <v>426</v>
      </c>
      <c r="C10" s="71">
        <v>0</v>
      </c>
      <c r="D10" s="42"/>
      <c r="E10" s="42"/>
      <c r="F10" s="42"/>
      <c r="G10" s="42"/>
      <c r="H10" s="42"/>
      <c r="I10"/>
      <c r="J10"/>
    </row>
    <row r="11" spans="1:10" x14ac:dyDescent="0.2">
      <c r="A11" s="69">
        <v>1121</v>
      </c>
      <c r="B11" s="42" t="s">
        <v>425</v>
      </c>
      <c r="C11" s="71">
        <v>0</v>
      </c>
      <c r="D11" s="42"/>
      <c r="E11" s="42"/>
      <c r="F11" s="42"/>
      <c r="G11" s="42"/>
      <c r="H11" s="42"/>
      <c r="I11"/>
      <c r="J11"/>
    </row>
    <row r="12" spans="1:10" x14ac:dyDescent="0.2">
      <c r="A12" s="42"/>
      <c r="B12" s="42" t="s">
        <v>287</v>
      </c>
      <c r="C12" s="42"/>
      <c r="D12" s="42"/>
      <c r="E12" s="42"/>
      <c r="F12" s="42"/>
      <c r="G12" s="42"/>
      <c r="H12" s="42"/>
      <c r="I12"/>
      <c r="J12"/>
    </row>
    <row r="13" spans="1:10" x14ac:dyDescent="0.2">
      <c r="A13" s="53" t="s">
        <v>424</v>
      </c>
      <c r="B13" s="53"/>
      <c r="C13" s="53"/>
      <c r="D13" s="53"/>
      <c r="E13" s="53"/>
      <c r="F13" s="53"/>
      <c r="G13" s="53"/>
      <c r="H13" s="53"/>
      <c r="I13"/>
      <c r="J13"/>
    </row>
    <row r="14" spans="1:10" x14ac:dyDescent="0.2">
      <c r="A14" s="52" t="s">
        <v>190</v>
      </c>
      <c r="B14" s="52" t="s">
        <v>189</v>
      </c>
      <c r="C14" s="52" t="s">
        <v>188</v>
      </c>
      <c r="D14" s="52">
        <v>2024</v>
      </c>
      <c r="E14" s="52">
        <v>2023</v>
      </c>
      <c r="F14" s="52">
        <v>2022</v>
      </c>
      <c r="G14" s="52">
        <f>F14-1</f>
        <v>2021</v>
      </c>
      <c r="H14" s="52" t="s">
        <v>423</v>
      </c>
      <c r="I14"/>
      <c r="J14"/>
    </row>
    <row r="15" spans="1:10" x14ac:dyDescent="0.2">
      <c r="A15" s="69">
        <v>1122</v>
      </c>
      <c r="B15" s="42" t="s">
        <v>422</v>
      </c>
      <c r="C15" s="72">
        <v>88099439.730000004</v>
      </c>
      <c r="D15" s="72">
        <v>90926925.730000004</v>
      </c>
      <c r="E15" s="72">
        <v>91242159.079999998</v>
      </c>
      <c r="F15" s="72">
        <v>91815559.159999996</v>
      </c>
      <c r="G15" s="72">
        <v>107241281.23</v>
      </c>
      <c r="H15" s="42"/>
      <c r="I15"/>
      <c r="J15"/>
    </row>
    <row r="16" spans="1:10" x14ac:dyDescent="0.2">
      <c r="A16" s="69">
        <v>1124</v>
      </c>
      <c r="B16" s="42" t="s">
        <v>421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42"/>
      <c r="I16"/>
      <c r="J16"/>
    </row>
    <row r="17" spans="1:10" x14ac:dyDescent="0.2">
      <c r="A17"/>
      <c r="B17"/>
      <c r="C17"/>
      <c r="D17"/>
      <c r="E17"/>
      <c r="F17"/>
      <c r="G17"/>
      <c r="H17"/>
      <c r="I17"/>
      <c r="J17"/>
    </row>
    <row r="18" spans="1:10" x14ac:dyDescent="0.2">
      <c r="A18" s="53" t="s">
        <v>420</v>
      </c>
      <c r="B18" s="53"/>
      <c r="C18" s="53"/>
      <c r="D18" s="53"/>
      <c r="E18" s="53"/>
      <c r="F18" s="53"/>
      <c r="G18" s="53"/>
      <c r="H18" s="53"/>
      <c r="I18"/>
      <c r="J18"/>
    </row>
    <row r="19" spans="1:10" x14ac:dyDescent="0.2">
      <c r="A19" s="52" t="s">
        <v>190</v>
      </c>
      <c r="B19" s="52" t="s">
        <v>189</v>
      </c>
      <c r="C19" s="52" t="s">
        <v>188</v>
      </c>
      <c r="D19" s="52" t="s">
        <v>330</v>
      </c>
      <c r="E19" s="52" t="s">
        <v>329</v>
      </c>
      <c r="F19" s="52" t="s">
        <v>328</v>
      </c>
      <c r="G19" s="52" t="s">
        <v>419</v>
      </c>
      <c r="H19" s="52" t="s">
        <v>273</v>
      </c>
      <c r="I19"/>
      <c r="J19"/>
    </row>
    <row r="20" spans="1:10" x14ac:dyDescent="0.2">
      <c r="A20" s="69">
        <v>1123</v>
      </c>
      <c r="B20" s="42" t="s">
        <v>418</v>
      </c>
      <c r="C20" s="72">
        <v>5975941.04</v>
      </c>
      <c r="D20" s="72">
        <v>5975941.04</v>
      </c>
      <c r="E20" s="72">
        <v>0</v>
      </c>
      <c r="F20" s="72">
        <v>0</v>
      </c>
      <c r="G20" s="72">
        <v>0</v>
      </c>
      <c r="H20" s="42"/>
      <c r="I20"/>
      <c r="J20"/>
    </row>
    <row r="21" spans="1:10" x14ac:dyDescent="0.2">
      <c r="A21" s="69">
        <v>1125</v>
      </c>
      <c r="B21" s="42" t="s">
        <v>417</v>
      </c>
      <c r="C21" s="72">
        <v>75706.19</v>
      </c>
      <c r="D21" s="72">
        <v>75706.19</v>
      </c>
      <c r="E21" s="72">
        <v>0</v>
      </c>
      <c r="F21" s="72">
        <v>0</v>
      </c>
      <c r="G21" s="72">
        <v>0</v>
      </c>
      <c r="H21" s="42"/>
      <c r="I21"/>
      <c r="J21"/>
    </row>
    <row r="22" spans="1:10" x14ac:dyDescent="0.2">
      <c r="A22" s="45">
        <v>1126</v>
      </c>
      <c r="B22" s="44" t="s">
        <v>416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42"/>
      <c r="I22"/>
      <c r="J22"/>
    </row>
    <row r="23" spans="1:10" x14ac:dyDescent="0.2">
      <c r="A23" s="45">
        <v>1129</v>
      </c>
      <c r="B23" s="44" t="s">
        <v>415</v>
      </c>
      <c r="C23" s="72">
        <v>689913558.21000004</v>
      </c>
      <c r="D23" s="72">
        <v>689913558.21000004</v>
      </c>
      <c r="E23" s="72">
        <v>0</v>
      </c>
      <c r="F23" s="72">
        <v>0</v>
      </c>
      <c r="G23" s="72">
        <v>0</v>
      </c>
      <c r="H23" s="42"/>
      <c r="I23"/>
      <c r="J23"/>
    </row>
    <row r="24" spans="1:10" x14ac:dyDescent="0.2">
      <c r="A24" s="69">
        <v>1131</v>
      </c>
      <c r="B24" s="42" t="s">
        <v>414</v>
      </c>
      <c r="C24" s="72">
        <v>819150.81</v>
      </c>
      <c r="D24" s="72">
        <v>819150.81</v>
      </c>
      <c r="E24" s="72">
        <v>0</v>
      </c>
      <c r="F24" s="72">
        <v>0</v>
      </c>
      <c r="G24" s="72">
        <v>0</v>
      </c>
      <c r="H24" s="42"/>
      <c r="I24"/>
      <c r="J24"/>
    </row>
    <row r="25" spans="1:10" x14ac:dyDescent="0.2">
      <c r="A25" s="69">
        <v>1132</v>
      </c>
      <c r="B25" s="42" t="s">
        <v>413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42"/>
      <c r="I25"/>
      <c r="J25"/>
    </row>
    <row r="26" spans="1:10" x14ac:dyDescent="0.2">
      <c r="A26" s="69">
        <v>1133</v>
      </c>
      <c r="B26" s="42" t="s">
        <v>412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42"/>
      <c r="I26"/>
      <c r="J26"/>
    </row>
    <row r="27" spans="1:10" x14ac:dyDescent="0.2">
      <c r="A27" s="69">
        <v>1134</v>
      </c>
      <c r="B27" s="42" t="s">
        <v>411</v>
      </c>
      <c r="C27" s="72">
        <v>106976237.77</v>
      </c>
      <c r="D27" s="72">
        <v>106976237.77</v>
      </c>
      <c r="E27" s="72">
        <v>0</v>
      </c>
      <c r="F27" s="72">
        <v>0</v>
      </c>
      <c r="G27" s="72">
        <v>0</v>
      </c>
      <c r="H27" s="42"/>
      <c r="I27"/>
      <c r="J27"/>
    </row>
    <row r="28" spans="1:10" x14ac:dyDescent="0.2">
      <c r="A28" s="69">
        <v>1139</v>
      </c>
      <c r="B28" s="42" t="s">
        <v>410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42"/>
      <c r="I28"/>
      <c r="J28"/>
    </row>
    <row r="29" spans="1:10" x14ac:dyDescent="0.2">
      <c r="A29" s="42"/>
      <c r="B29" s="42"/>
      <c r="C29" s="42"/>
      <c r="D29" s="42"/>
      <c r="E29" s="42"/>
      <c r="F29" s="42"/>
      <c r="G29" s="42"/>
      <c r="H29" s="42"/>
      <c r="I29"/>
      <c r="J29"/>
    </row>
    <row r="30" spans="1:10" x14ac:dyDescent="0.2">
      <c r="A30" s="53" t="s">
        <v>409</v>
      </c>
      <c r="B30" s="53"/>
      <c r="C30" s="53"/>
      <c r="D30" s="53"/>
      <c r="E30" s="53"/>
      <c r="F30" s="53"/>
      <c r="G30" s="53"/>
      <c r="H30" s="53"/>
      <c r="I30"/>
      <c r="J30"/>
    </row>
    <row r="31" spans="1:10" x14ac:dyDescent="0.2">
      <c r="A31" s="52" t="s">
        <v>190</v>
      </c>
      <c r="B31" s="52" t="s">
        <v>189</v>
      </c>
      <c r="C31" s="52" t="s">
        <v>188</v>
      </c>
      <c r="D31" s="52" t="s">
        <v>408</v>
      </c>
      <c r="E31" s="52" t="s">
        <v>400</v>
      </c>
      <c r="F31" s="52" t="s">
        <v>398</v>
      </c>
      <c r="G31" s="52"/>
      <c r="H31" s="52"/>
      <c r="I31"/>
      <c r="J31"/>
    </row>
    <row r="32" spans="1:10" x14ac:dyDescent="0.2">
      <c r="A32" s="69">
        <v>1140</v>
      </c>
      <c r="B32" s="42" t="s">
        <v>407</v>
      </c>
      <c r="C32" s="72">
        <f>SUM(C33:C37)</f>
        <v>118839757.11</v>
      </c>
      <c r="D32" s="42"/>
      <c r="E32" s="42"/>
      <c r="F32" s="42"/>
      <c r="G32" s="42"/>
      <c r="H32" s="42"/>
      <c r="I32"/>
      <c r="J32"/>
    </row>
    <row r="33" spans="1:10" x14ac:dyDescent="0.2">
      <c r="A33" s="69">
        <v>1141</v>
      </c>
      <c r="B33" s="42" t="s">
        <v>406</v>
      </c>
      <c r="C33" s="72">
        <v>118839757.11</v>
      </c>
      <c r="D33" s="42"/>
      <c r="E33" s="42"/>
      <c r="F33" s="42"/>
      <c r="G33"/>
      <c r="H33"/>
      <c r="I33"/>
      <c r="J33"/>
    </row>
    <row r="34" spans="1:10" x14ac:dyDescent="0.2">
      <c r="A34" s="69">
        <v>1142</v>
      </c>
      <c r="B34" s="42" t="s">
        <v>405</v>
      </c>
      <c r="C34" s="72">
        <v>0</v>
      </c>
      <c r="D34" s="42"/>
      <c r="E34" s="42"/>
      <c r="F34" s="42"/>
      <c r="G34"/>
      <c r="H34"/>
      <c r="I34"/>
      <c r="J34"/>
    </row>
    <row r="35" spans="1:10" x14ac:dyDescent="0.2">
      <c r="A35" s="69">
        <v>1143</v>
      </c>
      <c r="B35" s="42" t="s">
        <v>404</v>
      </c>
      <c r="C35" s="72">
        <v>0</v>
      </c>
      <c r="D35" s="42"/>
      <c r="E35" s="42"/>
      <c r="F35" s="42"/>
      <c r="G35"/>
      <c r="H35"/>
      <c r="I35"/>
      <c r="J35"/>
    </row>
    <row r="36" spans="1:10" x14ac:dyDescent="0.2">
      <c r="A36" s="69">
        <v>1144</v>
      </c>
      <c r="B36" s="42" t="s">
        <v>403</v>
      </c>
      <c r="C36" s="72">
        <v>0</v>
      </c>
      <c r="D36" s="42"/>
      <c r="E36" s="42"/>
      <c r="F36" s="42"/>
      <c r="G36"/>
      <c r="H36"/>
      <c r="I36"/>
      <c r="J36"/>
    </row>
    <row r="37" spans="1:10" x14ac:dyDescent="0.2">
      <c r="A37" s="69">
        <v>1145</v>
      </c>
      <c r="B37" s="42" t="s">
        <v>402</v>
      </c>
      <c r="C37" s="72">
        <v>0</v>
      </c>
      <c r="D37" s="42"/>
      <c r="E37" s="42"/>
      <c r="F37" s="42"/>
      <c r="G37"/>
      <c r="H37"/>
      <c r="I37"/>
      <c r="J37"/>
    </row>
    <row r="38" spans="1:10" x14ac:dyDescent="0.2">
      <c r="A38" s="42"/>
      <c r="B38" s="42"/>
      <c r="C38" s="42"/>
      <c r="D38" s="42"/>
      <c r="E38" s="42"/>
      <c r="F38" s="42"/>
      <c r="G38"/>
      <c r="H38"/>
      <c r="I38"/>
      <c r="J38"/>
    </row>
    <row r="39" spans="1:10" x14ac:dyDescent="0.2">
      <c r="A39" s="53" t="s">
        <v>401</v>
      </c>
      <c r="B39" s="53"/>
      <c r="C39" s="53"/>
      <c r="D39" s="53"/>
      <c r="E39" s="53"/>
      <c r="F39" s="53"/>
      <c r="G39"/>
      <c r="H39"/>
      <c r="I39"/>
      <c r="J39"/>
    </row>
    <row r="40" spans="1:10" x14ac:dyDescent="0.2">
      <c r="A40" s="52" t="s">
        <v>190</v>
      </c>
      <c r="B40" s="52" t="s">
        <v>189</v>
      </c>
      <c r="C40" s="52" t="s">
        <v>188</v>
      </c>
      <c r="D40" s="52" t="s">
        <v>400</v>
      </c>
      <c r="E40" s="52" t="s">
        <v>399</v>
      </c>
      <c r="F40" s="52" t="s">
        <v>398</v>
      </c>
      <c r="G40"/>
      <c r="H40"/>
      <c r="I40"/>
      <c r="J40"/>
    </row>
    <row r="41" spans="1:10" x14ac:dyDescent="0.2">
      <c r="A41" s="69">
        <v>1150</v>
      </c>
      <c r="B41" s="42" t="s">
        <v>397</v>
      </c>
      <c r="C41" s="71">
        <v>0</v>
      </c>
      <c r="D41" s="42"/>
      <c r="E41" s="42"/>
      <c r="F41" s="42"/>
      <c r="G41"/>
      <c r="H41"/>
      <c r="I41"/>
      <c r="J41"/>
    </row>
    <row r="42" spans="1:10" x14ac:dyDescent="0.2">
      <c r="A42" s="69">
        <v>1151</v>
      </c>
      <c r="B42" s="42" t="s">
        <v>396</v>
      </c>
      <c r="C42" s="71">
        <v>0</v>
      </c>
      <c r="D42" s="42"/>
      <c r="E42" s="42"/>
      <c r="F42" s="42"/>
      <c r="G42"/>
      <c r="H42"/>
      <c r="I42"/>
      <c r="J42"/>
    </row>
    <row r="43" spans="1:10" x14ac:dyDescent="0.2">
      <c r="A43" s="42"/>
      <c r="B43" s="42" t="s">
        <v>287</v>
      </c>
      <c r="C43" s="42"/>
      <c r="D43" s="42"/>
      <c r="E43" s="42"/>
      <c r="F43" s="42"/>
      <c r="G43"/>
      <c r="H43"/>
      <c r="I43"/>
      <c r="J43"/>
    </row>
    <row r="44" spans="1:10" x14ac:dyDescent="0.2">
      <c r="A44" s="53" t="s">
        <v>395</v>
      </c>
      <c r="B44" s="53"/>
      <c r="C44" s="53"/>
      <c r="D44" s="53"/>
      <c r="E44" s="53"/>
      <c r="F44" s="53"/>
      <c r="G44"/>
      <c r="H44"/>
      <c r="I44"/>
      <c r="J44"/>
    </row>
    <row r="45" spans="1:10" x14ac:dyDescent="0.2">
      <c r="A45" s="52" t="s">
        <v>190</v>
      </c>
      <c r="B45" s="52" t="s">
        <v>189</v>
      </c>
      <c r="C45" s="52" t="s">
        <v>188</v>
      </c>
      <c r="D45" s="52" t="s">
        <v>394</v>
      </c>
      <c r="E45" s="52" t="s">
        <v>273</v>
      </c>
      <c r="F45" s="52"/>
      <c r="G45"/>
      <c r="H45"/>
      <c r="I45"/>
      <c r="J45"/>
    </row>
    <row r="46" spans="1:10" x14ac:dyDescent="0.2">
      <c r="A46" s="69">
        <v>1213</v>
      </c>
      <c r="B46" s="42" t="s">
        <v>393</v>
      </c>
      <c r="C46" s="71">
        <v>0</v>
      </c>
      <c r="D46" s="42"/>
      <c r="E46" s="42"/>
      <c r="F46" s="42"/>
      <c r="G46"/>
      <c r="H46"/>
      <c r="I46"/>
      <c r="J46"/>
    </row>
    <row r="47" spans="1:10" x14ac:dyDescent="0.2">
      <c r="A47" s="42"/>
      <c r="B47" s="42" t="s">
        <v>287</v>
      </c>
      <c r="C47" s="42"/>
      <c r="D47" s="42"/>
      <c r="E47" s="42"/>
      <c r="F47" s="42"/>
      <c r="G47"/>
      <c r="H47"/>
      <c r="I47"/>
      <c r="J47"/>
    </row>
    <row r="48" spans="1:10" x14ac:dyDescent="0.2">
      <c r="A48" s="53" t="s">
        <v>392</v>
      </c>
      <c r="B48" s="53"/>
      <c r="C48" s="53"/>
      <c r="D48" s="53"/>
      <c r="E48" s="53"/>
      <c r="F48" s="53"/>
      <c r="G48"/>
      <c r="H48"/>
      <c r="I48"/>
      <c r="J48"/>
    </row>
    <row r="49" spans="1:10" x14ac:dyDescent="0.2">
      <c r="A49" s="52" t="s">
        <v>190</v>
      </c>
      <c r="B49" s="52" t="s">
        <v>189</v>
      </c>
      <c r="C49" s="52" t="s">
        <v>188</v>
      </c>
      <c r="D49" s="52"/>
      <c r="E49" s="52"/>
      <c r="F49" s="52"/>
      <c r="G49" s="52"/>
      <c r="H49" s="52"/>
      <c r="I49" s="42"/>
      <c r="J49" s="42"/>
    </row>
    <row r="50" spans="1:10" x14ac:dyDescent="0.2">
      <c r="A50" s="69">
        <v>1211</v>
      </c>
      <c r="B50" s="42" t="s">
        <v>391</v>
      </c>
      <c r="C50" s="71">
        <v>0</v>
      </c>
      <c r="D50" s="42"/>
      <c r="E50" s="42"/>
      <c r="F50" s="42"/>
      <c r="G50" s="42"/>
      <c r="H50" s="42"/>
      <c r="I50" s="42"/>
      <c r="J50" s="42"/>
    </row>
    <row r="51" spans="1:10" x14ac:dyDescent="0.2">
      <c r="A51" s="69">
        <v>1212</v>
      </c>
      <c r="B51" s="42" t="s">
        <v>390</v>
      </c>
      <c r="C51" s="71">
        <v>0</v>
      </c>
      <c r="D51" s="42"/>
      <c r="E51" s="42"/>
      <c r="F51" s="42"/>
      <c r="G51" s="42"/>
      <c r="H51" s="42"/>
      <c r="I51" s="42"/>
      <c r="J51" s="42"/>
    </row>
    <row r="52" spans="1:10" x14ac:dyDescent="0.2">
      <c r="A52" s="69">
        <v>1214</v>
      </c>
      <c r="B52" s="42" t="s">
        <v>389</v>
      </c>
      <c r="C52" s="71">
        <v>0</v>
      </c>
      <c r="D52" s="42"/>
      <c r="E52" s="42"/>
      <c r="F52" s="42"/>
      <c r="G52" s="42"/>
      <c r="H52" s="42"/>
      <c r="I52" s="42"/>
      <c r="J52" s="42"/>
    </row>
    <row r="53" spans="1:10" x14ac:dyDescent="0.2">
      <c r="A53" s="42"/>
      <c r="B53" s="42" t="s">
        <v>287</v>
      </c>
      <c r="C53" s="42"/>
      <c r="D53" s="42"/>
      <c r="E53" s="42"/>
      <c r="F53" s="42"/>
      <c r="G53" s="42"/>
      <c r="H53" s="42"/>
      <c r="I53" s="42"/>
      <c r="J53" s="42"/>
    </row>
    <row r="54" spans="1:10" x14ac:dyDescent="0.2">
      <c r="A54" s="53" t="s">
        <v>388</v>
      </c>
      <c r="B54" s="53"/>
      <c r="C54" s="53"/>
      <c r="D54" s="53"/>
      <c r="E54" s="53"/>
      <c r="F54" s="53"/>
      <c r="G54" s="53"/>
      <c r="H54" s="53"/>
      <c r="I54" s="53"/>
      <c r="J54" s="53"/>
    </row>
    <row r="55" spans="1:10" x14ac:dyDescent="0.2">
      <c r="A55" s="52" t="s">
        <v>190</v>
      </c>
      <c r="B55" s="52" t="s">
        <v>189</v>
      </c>
      <c r="C55" s="52" t="s">
        <v>188</v>
      </c>
      <c r="D55" s="52" t="s">
        <v>387</v>
      </c>
      <c r="E55" s="52" t="s">
        <v>386</v>
      </c>
      <c r="F55" s="52" t="s">
        <v>385</v>
      </c>
      <c r="G55" s="52" t="s">
        <v>384</v>
      </c>
      <c r="H55" s="52" t="s">
        <v>345</v>
      </c>
      <c r="I55" s="52" t="s">
        <v>383</v>
      </c>
      <c r="J55" s="52" t="s">
        <v>382</v>
      </c>
    </row>
    <row r="56" spans="1:10" x14ac:dyDescent="0.2">
      <c r="A56" s="69">
        <v>1230</v>
      </c>
      <c r="B56" s="42" t="s">
        <v>381</v>
      </c>
      <c r="C56" s="72">
        <f>SUM(C57:C63)</f>
        <v>5901129940.5299997</v>
      </c>
      <c r="D56" s="72">
        <f>SUM(D57:D63)</f>
        <v>0</v>
      </c>
      <c r="E56" s="72">
        <f>SUM(E57:E63)</f>
        <v>0</v>
      </c>
      <c r="F56" s="42"/>
      <c r="G56" s="42"/>
      <c r="H56" s="42"/>
      <c r="I56" s="42"/>
      <c r="J56" s="42"/>
    </row>
    <row r="57" spans="1:10" x14ac:dyDescent="0.2">
      <c r="A57" s="69">
        <v>1231</v>
      </c>
      <c r="B57" s="42" t="s">
        <v>380</v>
      </c>
      <c r="C57" s="72">
        <v>1062000</v>
      </c>
      <c r="D57" s="73"/>
      <c r="E57" s="73"/>
      <c r="F57" s="42"/>
      <c r="G57" s="42"/>
      <c r="H57" s="42"/>
      <c r="I57" s="42"/>
      <c r="J57" s="42"/>
    </row>
    <row r="58" spans="1:10" x14ac:dyDescent="0.2">
      <c r="A58" s="69">
        <v>1232</v>
      </c>
      <c r="B58" s="42" t="s">
        <v>379</v>
      </c>
      <c r="C58" s="72">
        <v>0</v>
      </c>
      <c r="D58" s="72">
        <v>0</v>
      </c>
      <c r="E58" s="72">
        <v>0</v>
      </c>
      <c r="F58" s="42"/>
      <c r="G58" s="42"/>
      <c r="H58" s="42"/>
      <c r="I58" s="42"/>
      <c r="J58" s="42"/>
    </row>
    <row r="59" spans="1:10" x14ac:dyDescent="0.2">
      <c r="A59" s="69">
        <v>1233</v>
      </c>
      <c r="B59" s="42" t="s">
        <v>378</v>
      </c>
      <c r="C59" s="72">
        <v>517082568.24000001</v>
      </c>
      <c r="D59" s="72">
        <v>0</v>
      </c>
      <c r="E59" s="72">
        <v>0</v>
      </c>
      <c r="F59" s="42"/>
      <c r="G59" s="42"/>
      <c r="H59" s="42"/>
      <c r="I59" s="42"/>
      <c r="J59" s="42"/>
    </row>
    <row r="60" spans="1:10" x14ac:dyDescent="0.2">
      <c r="A60" s="69">
        <v>1234</v>
      </c>
      <c r="B60" s="42" t="s">
        <v>377</v>
      </c>
      <c r="C60" s="72">
        <v>0</v>
      </c>
      <c r="D60" s="72">
        <v>0</v>
      </c>
      <c r="E60" s="72">
        <v>0</v>
      </c>
      <c r="F60" s="42"/>
      <c r="G60" s="42"/>
      <c r="H60" s="42"/>
      <c r="I60" s="42"/>
      <c r="J60" s="42"/>
    </row>
    <row r="61" spans="1:10" x14ac:dyDescent="0.2">
      <c r="A61" s="69">
        <v>1235</v>
      </c>
      <c r="B61" s="42" t="s">
        <v>376</v>
      </c>
      <c r="C61" s="72">
        <v>16578046.949999999</v>
      </c>
      <c r="D61" s="72">
        <v>0</v>
      </c>
      <c r="E61" s="72">
        <v>0</v>
      </c>
      <c r="F61" s="42"/>
      <c r="G61" s="42"/>
      <c r="H61" s="42"/>
      <c r="I61" s="42"/>
      <c r="J61" s="42"/>
    </row>
    <row r="62" spans="1:10" x14ac:dyDescent="0.2">
      <c r="A62" s="69">
        <v>1236</v>
      </c>
      <c r="B62" s="42" t="s">
        <v>375</v>
      </c>
      <c r="C62" s="72">
        <v>5366407325.3400002</v>
      </c>
      <c r="D62" s="72">
        <v>0</v>
      </c>
      <c r="E62" s="72">
        <v>0</v>
      </c>
      <c r="F62" s="42"/>
      <c r="G62" s="42"/>
      <c r="H62" s="42"/>
      <c r="I62" s="42"/>
      <c r="J62" s="42"/>
    </row>
    <row r="63" spans="1:10" x14ac:dyDescent="0.2">
      <c r="A63" s="69">
        <v>1239</v>
      </c>
      <c r="B63" s="42" t="s">
        <v>374</v>
      </c>
      <c r="C63" s="72">
        <v>0</v>
      </c>
      <c r="D63" s="72">
        <v>0</v>
      </c>
      <c r="E63" s="72">
        <v>0</v>
      </c>
      <c r="F63" s="42"/>
      <c r="G63" s="42"/>
      <c r="H63" s="42"/>
      <c r="I63" s="42"/>
      <c r="J63" s="42"/>
    </row>
    <row r="64" spans="1:10" x14ac:dyDescent="0.2">
      <c r="A64" s="69">
        <v>1240</v>
      </c>
      <c r="B64" s="42" t="s">
        <v>373</v>
      </c>
      <c r="C64" s="72">
        <f>SUM(C65:C72)</f>
        <v>4979275673.0799999</v>
      </c>
      <c r="D64" s="72">
        <f>SUM(D65:D72)</f>
        <v>0</v>
      </c>
      <c r="E64" s="72">
        <f>SUM(E65:E72)</f>
        <v>3182617850.4299998</v>
      </c>
      <c r="F64" s="42"/>
      <c r="G64" s="42"/>
      <c r="H64" s="42"/>
      <c r="I64" s="42"/>
      <c r="J64" s="42"/>
    </row>
    <row r="65" spans="1:10" x14ac:dyDescent="0.2">
      <c r="A65" s="69">
        <v>1241</v>
      </c>
      <c r="B65" s="42" t="s">
        <v>372</v>
      </c>
      <c r="C65" s="72">
        <v>630966565.10000002</v>
      </c>
      <c r="D65" s="72">
        <v>0</v>
      </c>
      <c r="E65" s="72">
        <v>412675420.68000001</v>
      </c>
      <c r="F65" s="42"/>
      <c r="G65" s="42"/>
      <c r="H65" s="42"/>
      <c r="I65" s="42"/>
      <c r="J65" s="42"/>
    </row>
    <row r="66" spans="1:10" x14ac:dyDescent="0.2">
      <c r="A66" s="69">
        <v>1242</v>
      </c>
      <c r="B66" s="42" t="s">
        <v>371</v>
      </c>
      <c r="C66" s="72">
        <v>24803701.850000001</v>
      </c>
      <c r="D66" s="72">
        <v>0</v>
      </c>
      <c r="E66" s="72">
        <v>14266455.65</v>
      </c>
      <c r="F66" s="42"/>
      <c r="G66" s="42"/>
      <c r="H66" s="42"/>
      <c r="I66" s="42"/>
      <c r="J66" s="42"/>
    </row>
    <row r="67" spans="1:10" x14ac:dyDescent="0.2">
      <c r="A67" s="69">
        <v>1243</v>
      </c>
      <c r="B67" s="42" t="s">
        <v>370</v>
      </c>
      <c r="C67" s="72">
        <v>3393622499.1599998</v>
      </c>
      <c r="D67" s="72">
        <v>0</v>
      </c>
      <c r="E67" s="72">
        <v>2358109404.73</v>
      </c>
      <c r="F67" s="42"/>
      <c r="G67" s="42"/>
      <c r="H67" s="42"/>
      <c r="I67" s="42"/>
      <c r="J67" s="42"/>
    </row>
    <row r="68" spans="1:10" x14ac:dyDescent="0.2">
      <c r="A68" s="69">
        <v>1244</v>
      </c>
      <c r="B68" s="42" t="s">
        <v>369</v>
      </c>
      <c r="C68" s="72">
        <v>322812324.44999999</v>
      </c>
      <c r="D68" s="72">
        <v>0</v>
      </c>
      <c r="E68" s="72">
        <v>271475713.45999998</v>
      </c>
      <c r="F68" s="42"/>
      <c r="G68" s="42"/>
      <c r="H68" s="42"/>
      <c r="I68" s="42"/>
      <c r="J68" s="42"/>
    </row>
    <row r="69" spans="1:10" x14ac:dyDescent="0.2">
      <c r="A69" s="69">
        <v>1245</v>
      </c>
      <c r="B69" s="42" t="s">
        <v>368</v>
      </c>
      <c r="C69" s="72">
        <v>930362.41</v>
      </c>
      <c r="D69" s="72">
        <v>0</v>
      </c>
      <c r="E69" s="72">
        <v>460251.27</v>
      </c>
      <c r="F69" s="42"/>
      <c r="G69" s="42"/>
      <c r="H69" s="42"/>
      <c r="I69" s="42"/>
      <c r="J69" s="42"/>
    </row>
    <row r="70" spans="1:10" x14ac:dyDescent="0.2">
      <c r="A70" s="69">
        <v>1246</v>
      </c>
      <c r="B70" s="42" t="s">
        <v>367</v>
      </c>
      <c r="C70" s="72">
        <v>606061149.54999995</v>
      </c>
      <c r="D70" s="72">
        <v>0</v>
      </c>
      <c r="E70" s="72">
        <v>125630604.64</v>
      </c>
      <c r="F70" s="42"/>
      <c r="G70" s="42"/>
      <c r="H70" s="42"/>
      <c r="I70" s="42"/>
      <c r="J70" s="42"/>
    </row>
    <row r="71" spans="1:10" x14ac:dyDescent="0.2">
      <c r="A71" s="69">
        <v>1247</v>
      </c>
      <c r="B71" s="42" t="s">
        <v>366</v>
      </c>
      <c r="C71" s="72">
        <v>79070.559999999998</v>
      </c>
      <c r="D71" s="72">
        <v>0</v>
      </c>
      <c r="E71" s="72">
        <v>0</v>
      </c>
      <c r="F71" s="42"/>
      <c r="G71" s="42"/>
      <c r="H71" s="42"/>
      <c r="I71" s="42"/>
      <c r="J71" s="42"/>
    </row>
    <row r="72" spans="1:10" x14ac:dyDescent="0.2">
      <c r="A72" s="69">
        <v>1248</v>
      </c>
      <c r="B72" s="42" t="s">
        <v>365</v>
      </c>
      <c r="C72" s="72">
        <v>0</v>
      </c>
      <c r="D72" s="72">
        <v>0</v>
      </c>
      <c r="E72" s="72">
        <v>0</v>
      </c>
      <c r="F72" s="42"/>
      <c r="G72" s="42"/>
      <c r="H72" s="42"/>
      <c r="I72" s="42"/>
      <c r="J72" s="42"/>
    </row>
    <row r="73" spans="1:10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</row>
    <row r="74" spans="1:10" x14ac:dyDescent="0.2">
      <c r="A74" s="53" t="s">
        <v>364</v>
      </c>
      <c r="B74" s="53"/>
      <c r="C74" s="53"/>
      <c r="D74" s="53"/>
      <c r="E74" s="53"/>
      <c r="F74" s="53"/>
      <c r="G74" s="53"/>
      <c r="H74" s="42"/>
      <c r="I74" s="42"/>
      <c r="J74" s="42"/>
    </row>
    <row r="75" spans="1:10" x14ac:dyDescent="0.2">
      <c r="A75" s="52" t="s">
        <v>190</v>
      </c>
      <c r="B75" s="52" t="s">
        <v>189</v>
      </c>
      <c r="C75" s="52" t="s">
        <v>188</v>
      </c>
      <c r="D75" s="52" t="s">
        <v>363</v>
      </c>
      <c r="E75" s="52" t="s">
        <v>362</v>
      </c>
      <c r="F75" s="52" t="s">
        <v>361</v>
      </c>
      <c r="G75" s="52" t="s">
        <v>360</v>
      </c>
      <c r="H75" s="42"/>
      <c r="I75" s="42"/>
      <c r="J75" s="42"/>
    </row>
    <row r="76" spans="1:10" x14ac:dyDescent="0.2">
      <c r="A76" s="69">
        <v>1250</v>
      </c>
      <c r="B76" s="42" t="s">
        <v>359</v>
      </c>
      <c r="C76" s="71">
        <v>0</v>
      </c>
      <c r="D76" s="71">
        <v>0</v>
      </c>
      <c r="E76" s="71">
        <v>0</v>
      </c>
      <c r="F76" s="42"/>
      <c r="G76" s="42"/>
      <c r="H76" s="42"/>
      <c r="I76" s="42"/>
      <c r="J76" s="42"/>
    </row>
    <row r="77" spans="1:10" x14ac:dyDescent="0.2">
      <c r="A77" s="69">
        <v>1251</v>
      </c>
      <c r="B77" s="42" t="s">
        <v>358</v>
      </c>
      <c r="C77" s="71">
        <v>0</v>
      </c>
      <c r="D77" s="71">
        <v>0</v>
      </c>
      <c r="E77" s="71">
        <v>0</v>
      </c>
      <c r="F77" s="42"/>
      <c r="G77" s="42"/>
      <c r="H77" s="42"/>
      <c r="I77" s="42"/>
      <c r="J77" s="42"/>
    </row>
    <row r="78" spans="1:10" x14ac:dyDescent="0.2">
      <c r="A78" s="69">
        <v>1252</v>
      </c>
      <c r="B78" s="42" t="s">
        <v>357</v>
      </c>
      <c r="C78" s="71">
        <v>0</v>
      </c>
      <c r="D78" s="71">
        <v>0</v>
      </c>
      <c r="E78" s="71">
        <v>0</v>
      </c>
      <c r="F78" s="42"/>
      <c r="G78" s="42"/>
      <c r="H78" s="42"/>
      <c r="I78" s="42"/>
      <c r="J78" s="42"/>
    </row>
    <row r="79" spans="1:10" x14ac:dyDescent="0.2">
      <c r="A79" s="69">
        <v>1253</v>
      </c>
      <c r="B79" s="42" t="s">
        <v>356</v>
      </c>
      <c r="C79" s="71">
        <v>0</v>
      </c>
      <c r="D79" s="71">
        <v>0</v>
      </c>
      <c r="E79" s="71">
        <v>0</v>
      </c>
      <c r="F79" s="42"/>
      <c r="G79" s="42"/>
      <c r="H79" s="42"/>
      <c r="I79" s="42"/>
      <c r="J79" s="42"/>
    </row>
    <row r="80" spans="1:10" x14ac:dyDescent="0.2">
      <c r="A80" s="69">
        <v>1254</v>
      </c>
      <c r="B80" s="42" t="s">
        <v>355</v>
      </c>
      <c r="C80" s="71">
        <v>0</v>
      </c>
      <c r="D80" s="71">
        <v>0</v>
      </c>
      <c r="E80" s="71">
        <v>0</v>
      </c>
      <c r="F80" s="42"/>
      <c r="G80" s="42"/>
      <c r="H80" s="42"/>
      <c r="I80" s="42"/>
      <c r="J80" s="42"/>
    </row>
    <row r="81" spans="1:10" x14ac:dyDescent="0.2">
      <c r="A81" s="69">
        <v>1259</v>
      </c>
      <c r="B81" s="42" t="s">
        <v>354</v>
      </c>
      <c r="C81" s="71">
        <v>0</v>
      </c>
      <c r="D81" s="71">
        <v>0</v>
      </c>
      <c r="E81" s="71">
        <v>0</v>
      </c>
      <c r="F81" s="42"/>
      <c r="G81" s="42"/>
      <c r="H81"/>
      <c r="I81"/>
      <c r="J81"/>
    </row>
    <row r="82" spans="1:10" x14ac:dyDescent="0.2">
      <c r="A82" s="69">
        <v>1270</v>
      </c>
      <c r="B82" s="42" t="s">
        <v>353</v>
      </c>
      <c r="C82" s="71">
        <v>0</v>
      </c>
      <c r="D82" s="73"/>
      <c r="E82" s="73"/>
      <c r="F82" s="42"/>
      <c r="G82" s="42"/>
      <c r="H82"/>
      <c r="I82"/>
      <c r="J82"/>
    </row>
    <row r="83" spans="1:10" x14ac:dyDescent="0.2">
      <c r="A83" s="69">
        <v>1271</v>
      </c>
      <c r="B83" s="42" t="s">
        <v>352</v>
      </c>
      <c r="C83" s="71">
        <v>0</v>
      </c>
      <c r="D83" s="73"/>
      <c r="E83" s="73"/>
      <c r="F83" s="42"/>
      <c r="G83" s="42"/>
      <c r="H83"/>
      <c r="I83"/>
      <c r="J83"/>
    </row>
    <row r="84" spans="1:10" x14ac:dyDescent="0.2">
      <c r="A84" s="69">
        <v>1272</v>
      </c>
      <c r="B84" s="42" t="s">
        <v>351</v>
      </c>
      <c r="C84" s="71">
        <v>0</v>
      </c>
      <c r="D84" s="73"/>
      <c r="E84" s="73"/>
      <c r="F84" s="42"/>
      <c r="G84" s="42"/>
      <c r="H84"/>
      <c r="I84"/>
      <c r="J84"/>
    </row>
    <row r="85" spans="1:10" x14ac:dyDescent="0.2">
      <c r="A85" s="69">
        <v>1273</v>
      </c>
      <c r="B85" s="42" t="s">
        <v>350</v>
      </c>
      <c r="C85" s="71">
        <v>0</v>
      </c>
      <c r="D85" s="73"/>
      <c r="E85" s="73"/>
      <c r="F85" s="42"/>
      <c r="G85" s="42"/>
      <c r="H85"/>
      <c r="I85"/>
      <c r="J85"/>
    </row>
    <row r="86" spans="1:10" x14ac:dyDescent="0.2">
      <c r="A86" s="69">
        <v>1274</v>
      </c>
      <c r="B86" s="42" t="s">
        <v>349</v>
      </c>
      <c r="C86" s="71">
        <v>0</v>
      </c>
      <c r="D86" s="73"/>
      <c r="E86" s="73"/>
      <c r="F86" s="42"/>
      <c r="G86" s="42"/>
      <c r="H86"/>
      <c r="I86"/>
      <c r="J86"/>
    </row>
    <row r="87" spans="1:10" x14ac:dyDescent="0.2">
      <c r="A87" s="69">
        <v>1275</v>
      </c>
      <c r="B87" s="42" t="s">
        <v>348</v>
      </c>
      <c r="C87" s="71">
        <v>0</v>
      </c>
      <c r="D87" s="73"/>
      <c r="E87" s="73"/>
      <c r="F87" s="42"/>
      <c r="G87" s="42"/>
      <c r="H87"/>
      <c r="I87"/>
      <c r="J87"/>
    </row>
    <row r="88" spans="1:10" x14ac:dyDescent="0.2">
      <c r="A88" s="69">
        <v>1279</v>
      </c>
      <c r="B88" s="42" t="s">
        <v>347</v>
      </c>
      <c r="C88" s="71">
        <v>0</v>
      </c>
      <c r="D88" s="73"/>
      <c r="E88" s="73"/>
      <c r="F88" s="42"/>
      <c r="G88" s="42"/>
      <c r="H88"/>
      <c r="I88"/>
      <c r="J88"/>
    </row>
    <row r="89" spans="1:10" x14ac:dyDescent="0.2">
      <c r="A89" s="42"/>
      <c r="B89" s="42" t="s">
        <v>287</v>
      </c>
      <c r="C89" s="42"/>
      <c r="D89" s="42"/>
      <c r="E89" s="42"/>
      <c r="F89" s="42"/>
      <c r="G89" s="42"/>
      <c r="H89"/>
      <c r="I89"/>
      <c r="J89"/>
    </row>
    <row r="90" spans="1:10" x14ac:dyDescent="0.2">
      <c r="A90" s="53" t="s">
        <v>346</v>
      </c>
      <c r="B90" s="53"/>
      <c r="C90" s="53"/>
      <c r="D90" s="53"/>
      <c r="E90" s="53"/>
      <c r="F90" s="53"/>
      <c r="G90" s="53"/>
      <c r="H90"/>
      <c r="I90"/>
      <c r="J90"/>
    </row>
    <row r="91" spans="1:10" x14ac:dyDescent="0.2">
      <c r="A91" s="52" t="s">
        <v>190</v>
      </c>
      <c r="B91" s="52" t="s">
        <v>189</v>
      </c>
      <c r="C91" s="52" t="s">
        <v>188</v>
      </c>
      <c r="D91" s="52" t="s">
        <v>345</v>
      </c>
      <c r="E91" s="52"/>
      <c r="F91" s="52"/>
      <c r="G91" s="52"/>
      <c r="H91"/>
      <c r="I91"/>
      <c r="J91"/>
    </row>
    <row r="92" spans="1:10" x14ac:dyDescent="0.2">
      <c r="A92" s="69">
        <v>1160</v>
      </c>
      <c r="B92" s="42" t="s">
        <v>344</v>
      </c>
      <c r="C92" s="71">
        <v>0</v>
      </c>
      <c r="D92" s="42"/>
      <c r="E92" s="42"/>
      <c r="F92" s="42"/>
      <c r="G92" s="42"/>
      <c r="H92"/>
      <c r="I92"/>
      <c r="J92"/>
    </row>
    <row r="93" spans="1:10" x14ac:dyDescent="0.2">
      <c r="A93" s="69">
        <v>1161</v>
      </c>
      <c r="B93" s="42" t="s">
        <v>343</v>
      </c>
      <c r="C93" s="71">
        <v>0</v>
      </c>
      <c r="D93" s="42"/>
      <c r="E93" s="42"/>
      <c r="F93" s="42"/>
      <c r="G93" s="42"/>
      <c r="H93"/>
      <c r="I93"/>
      <c r="J93"/>
    </row>
    <row r="94" spans="1:10" x14ac:dyDescent="0.2">
      <c r="A94" s="69">
        <v>1162</v>
      </c>
      <c r="B94" s="42" t="s">
        <v>342</v>
      </c>
      <c r="C94" s="71">
        <v>0</v>
      </c>
      <c r="D94" s="42"/>
      <c r="E94" s="42"/>
      <c r="F94" s="42"/>
      <c r="G94" s="42"/>
      <c r="H94"/>
      <c r="I94"/>
      <c r="J94"/>
    </row>
    <row r="95" spans="1:10" x14ac:dyDescent="0.2">
      <c r="A95" s="42"/>
      <c r="B95" s="42" t="s">
        <v>287</v>
      </c>
      <c r="C95" s="42"/>
      <c r="D95" s="42"/>
      <c r="E95" s="42"/>
      <c r="F95" s="42"/>
      <c r="G95" s="42"/>
      <c r="H95"/>
      <c r="I95"/>
      <c r="J95"/>
    </row>
    <row r="96" spans="1:10" x14ac:dyDescent="0.2">
      <c r="A96" s="53" t="s">
        <v>341</v>
      </c>
      <c r="B96" s="53"/>
      <c r="C96" s="53"/>
      <c r="D96" s="53"/>
      <c r="E96" s="53"/>
      <c r="F96" s="53"/>
      <c r="G96" s="53"/>
      <c r="H96"/>
      <c r="I96"/>
      <c r="J96"/>
    </row>
    <row r="97" spans="1:10" x14ac:dyDescent="0.2">
      <c r="A97" s="52" t="s">
        <v>190</v>
      </c>
      <c r="B97" s="52" t="s">
        <v>189</v>
      </c>
      <c r="C97" s="52" t="s">
        <v>188</v>
      </c>
      <c r="D97" s="52" t="s">
        <v>273</v>
      </c>
      <c r="E97" s="52"/>
      <c r="F97" s="52"/>
      <c r="G97" s="52"/>
      <c r="H97" s="52"/>
      <c r="I97"/>
      <c r="J97"/>
    </row>
    <row r="98" spans="1:10" x14ac:dyDescent="0.2">
      <c r="A98" s="69">
        <v>1190</v>
      </c>
      <c r="B98" s="42" t="s">
        <v>340</v>
      </c>
      <c r="C98" s="71">
        <v>0</v>
      </c>
      <c r="D98" s="42"/>
      <c r="E98" s="42"/>
      <c r="F98" s="42"/>
      <c r="G98" s="42"/>
      <c r="H98" s="42"/>
      <c r="I98"/>
      <c r="J98"/>
    </row>
    <row r="99" spans="1:10" x14ac:dyDescent="0.2">
      <c r="A99" s="69">
        <v>1191</v>
      </c>
      <c r="B99" s="42" t="s">
        <v>339</v>
      </c>
      <c r="C99" s="71">
        <v>0</v>
      </c>
      <c r="D99" s="42"/>
      <c r="E99" s="42"/>
      <c r="F99" s="42"/>
      <c r="G99" s="42"/>
      <c r="H99" s="42"/>
      <c r="I99"/>
      <c r="J99"/>
    </row>
    <row r="100" spans="1:10" x14ac:dyDescent="0.2">
      <c r="A100" s="69">
        <v>1192</v>
      </c>
      <c r="B100" s="42" t="s">
        <v>338</v>
      </c>
      <c r="C100" s="71">
        <v>0</v>
      </c>
      <c r="D100" s="42"/>
      <c r="E100" s="42"/>
      <c r="F100" s="42"/>
      <c r="G100" s="42"/>
      <c r="H100" s="42"/>
      <c r="I100"/>
      <c r="J100"/>
    </row>
    <row r="101" spans="1:10" x14ac:dyDescent="0.2">
      <c r="A101" s="69">
        <v>1193</v>
      </c>
      <c r="B101" s="42" t="s">
        <v>337</v>
      </c>
      <c r="C101" s="71">
        <v>0</v>
      </c>
      <c r="D101" s="42"/>
      <c r="E101" s="42"/>
      <c r="F101" s="42"/>
      <c r="G101" s="42"/>
      <c r="H101" s="42"/>
      <c r="I101"/>
      <c r="J101"/>
    </row>
    <row r="102" spans="1:10" x14ac:dyDescent="0.2">
      <c r="A102" s="69">
        <v>1194</v>
      </c>
      <c r="B102" s="42" t="s">
        <v>336</v>
      </c>
      <c r="C102" s="71">
        <v>0</v>
      </c>
      <c r="D102" s="42"/>
      <c r="E102" s="42"/>
      <c r="F102" s="42"/>
      <c r="G102" s="42"/>
      <c r="H102" s="42"/>
      <c r="I102"/>
      <c r="J102"/>
    </row>
    <row r="103" spans="1:10" x14ac:dyDescent="0.2">
      <c r="A103" s="69">
        <v>1290</v>
      </c>
      <c r="B103" s="42" t="s">
        <v>335</v>
      </c>
      <c r="C103" s="71">
        <v>0</v>
      </c>
      <c r="D103" s="42"/>
      <c r="E103" s="42"/>
      <c r="F103" s="42"/>
      <c r="G103" s="42"/>
      <c r="H103" s="42"/>
      <c r="I103"/>
      <c r="J103"/>
    </row>
    <row r="104" spans="1:10" x14ac:dyDescent="0.2">
      <c r="A104" s="69">
        <v>1291</v>
      </c>
      <c r="B104" s="42" t="s">
        <v>334</v>
      </c>
      <c r="C104" s="71">
        <v>0</v>
      </c>
      <c r="D104" s="42"/>
      <c r="E104" s="42"/>
      <c r="F104" s="42"/>
      <c r="G104" s="42"/>
      <c r="H104" s="42"/>
      <c r="I104"/>
      <c r="J104"/>
    </row>
    <row r="105" spans="1:10" x14ac:dyDescent="0.2">
      <c r="A105" s="69">
        <v>1292</v>
      </c>
      <c r="B105" s="42" t="s">
        <v>333</v>
      </c>
      <c r="C105" s="71">
        <v>0</v>
      </c>
      <c r="D105" s="42"/>
      <c r="E105" s="42"/>
      <c r="F105" s="42"/>
      <c r="G105" s="42"/>
      <c r="H105" s="42"/>
      <c r="I105"/>
      <c r="J105"/>
    </row>
    <row r="106" spans="1:10" x14ac:dyDescent="0.2">
      <c r="A106" s="69">
        <v>1293</v>
      </c>
      <c r="B106" s="42" t="s">
        <v>332</v>
      </c>
      <c r="C106" s="71">
        <v>0</v>
      </c>
      <c r="D106" s="42"/>
      <c r="E106" s="42"/>
      <c r="F106" s="42"/>
      <c r="G106" s="42"/>
      <c r="H106" s="42"/>
      <c r="I106"/>
      <c r="J106"/>
    </row>
    <row r="107" spans="1:10" x14ac:dyDescent="0.2">
      <c r="A107" s="42"/>
      <c r="B107" s="42" t="s">
        <v>287</v>
      </c>
      <c r="C107" s="42"/>
      <c r="D107" s="42"/>
      <c r="E107" s="42"/>
      <c r="F107" s="42"/>
      <c r="G107" s="42"/>
      <c r="H107" s="42"/>
      <c r="I107"/>
      <c r="J107"/>
    </row>
    <row r="108" spans="1:10" x14ac:dyDescent="0.2">
      <c r="A108" s="53" t="s">
        <v>331</v>
      </c>
      <c r="B108" s="53"/>
      <c r="C108" s="53"/>
      <c r="D108" s="53"/>
      <c r="E108" s="53"/>
      <c r="F108" s="53"/>
      <c r="G108" s="53"/>
      <c r="H108" s="53"/>
      <c r="I108"/>
      <c r="J108"/>
    </row>
    <row r="109" spans="1:10" x14ac:dyDescent="0.2">
      <c r="A109" s="52" t="s">
        <v>190</v>
      </c>
      <c r="B109" s="52" t="s">
        <v>189</v>
      </c>
      <c r="C109" s="52" t="s">
        <v>188</v>
      </c>
      <c r="D109" s="52" t="s">
        <v>330</v>
      </c>
      <c r="E109" s="52" t="s">
        <v>329</v>
      </c>
      <c r="F109" s="52" t="s">
        <v>328</v>
      </c>
      <c r="G109" s="52" t="s">
        <v>327</v>
      </c>
      <c r="H109" s="52" t="s">
        <v>326</v>
      </c>
      <c r="I109"/>
      <c r="J109"/>
    </row>
    <row r="110" spans="1:10" x14ac:dyDescent="0.2">
      <c r="A110" s="69">
        <v>2110</v>
      </c>
      <c r="B110" s="42" t="s">
        <v>325</v>
      </c>
      <c r="C110" s="72">
        <f>SUM(C111:C119)</f>
        <v>315178300.47000003</v>
      </c>
      <c r="D110" s="72">
        <f>SUM(D111:D119)</f>
        <v>315178300.47000003</v>
      </c>
      <c r="E110" s="72">
        <f>SUM(E111:E119)</f>
        <v>0</v>
      </c>
      <c r="F110" s="72">
        <f>SUM(F111:F119)</f>
        <v>0</v>
      </c>
      <c r="G110" s="72">
        <f>SUM(G111:G119)</f>
        <v>0</v>
      </c>
      <c r="H110" s="42"/>
      <c r="I110"/>
      <c r="J110"/>
    </row>
    <row r="111" spans="1:10" x14ac:dyDescent="0.2">
      <c r="A111" s="69">
        <v>2111</v>
      </c>
      <c r="B111" s="42" t="s">
        <v>324</v>
      </c>
      <c r="C111" s="72">
        <v>8674004.7400000002</v>
      </c>
      <c r="D111" s="72">
        <f>C111</f>
        <v>8674004.7400000002</v>
      </c>
      <c r="E111" s="72">
        <v>0</v>
      </c>
      <c r="F111" s="72">
        <v>0</v>
      </c>
      <c r="G111" s="72">
        <v>0</v>
      </c>
      <c r="H111" s="42"/>
      <c r="I111"/>
      <c r="J111"/>
    </row>
    <row r="112" spans="1:10" x14ac:dyDescent="0.2">
      <c r="A112" s="69">
        <v>2112</v>
      </c>
      <c r="B112" s="42" t="s">
        <v>323</v>
      </c>
      <c r="C112" s="72">
        <v>0</v>
      </c>
      <c r="D112" s="72">
        <f>C112</f>
        <v>0</v>
      </c>
      <c r="E112" s="72">
        <v>0</v>
      </c>
      <c r="F112" s="72">
        <v>0</v>
      </c>
      <c r="G112" s="72">
        <v>0</v>
      </c>
      <c r="H112" s="42"/>
      <c r="I112"/>
      <c r="J112"/>
    </row>
    <row r="113" spans="1:10" x14ac:dyDescent="0.2">
      <c r="A113" s="69">
        <v>2113</v>
      </c>
      <c r="B113" s="42" t="s">
        <v>322</v>
      </c>
      <c r="C113" s="72">
        <v>0</v>
      </c>
      <c r="D113" s="72">
        <f>C113</f>
        <v>0</v>
      </c>
      <c r="E113" s="72">
        <v>0</v>
      </c>
      <c r="F113" s="72">
        <v>0</v>
      </c>
      <c r="G113" s="72">
        <v>0</v>
      </c>
      <c r="H113" s="42"/>
      <c r="I113"/>
      <c r="J113"/>
    </row>
    <row r="114" spans="1:10" x14ac:dyDescent="0.2">
      <c r="A114" s="69">
        <v>2114</v>
      </c>
      <c r="B114" s="42" t="s">
        <v>321</v>
      </c>
      <c r="C114" s="72">
        <v>2711083.15</v>
      </c>
      <c r="D114" s="72">
        <f>C114</f>
        <v>2711083.15</v>
      </c>
      <c r="E114" s="72">
        <v>0</v>
      </c>
      <c r="F114" s="72">
        <v>0</v>
      </c>
      <c r="G114" s="72">
        <v>0</v>
      </c>
      <c r="H114" s="42"/>
      <c r="I114"/>
      <c r="J114"/>
    </row>
    <row r="115" spans="1:10" x14ac:dyDescent="0.2">
      <c r="A115" s="69">
        <v>2115</v>
      </c>
      <c r="B115" s="42" t="s">
        <v>320</v>
      </c>
      <c r="C115" s="72">
        <v>0</v>
      </c>
      <c r="D115" s="72">
        <f>C115</f>
        <v>0</v>
      </c>
      <c r="E115" s="72">
        <v>0</v>
      </c>
      <c r="F115" s="72">
        <v>0</v>
      </c>
      <c r="G115" s="72">
        <v>0</v>
      </c>
      <c r="H115" s="42"/>
      <c r="I115"/>
      <c r="J115"/>
    </row>
    <row r="116" spans="1:10" x14ac:dyDescent="0.2">
      <c r="A116" s="69">
        <v>2116</v>
      </c>
      <c r="B116" s="42" t="s">
        <v>319</v>
      </c>
      <c r="C116" s="72">
        <v>0</v>
      </c>
      <c r="D116" s="72">
        <f>C116</f>
        <v>0</v>
      </c>
      <c r="E116" s="72">
        <v>0</v>
      </c>
      <c r="F116" s="72">
        <v>0</v>
      </c>
      <c r="G116" s="72">
        <v>0</v>
      </c>
      <c r="H116" s="42"/>
      <c r="I116"/>
      <c r="J116"/>
    </row>
    <row r="117" spans="1:10" x14ac:dyDescent="0.2">
      <c r="A117" s="69">
        <v>2117</v>
      </c>
      <c r="B117" s="42" t="s">
        <v>318</v>
      </c>
      <c r="C117" s="72">
        <v>235394073.83000001</v>
      </c>
      <c r="D117" s="72">
        <f>C117</f>
        <v>235394073.83000001</v>
      </c>
      <c r="E117" s="72">
        <v>0</v>
      </c>
      <c r="F117" s="72">
        <v>0</v>
      </c>
      <c r="G117" s="72">
        <v>0</v>
      </c>
      <c r="H117" s="42"/>
      <c r="I117"/>
      <c r="J117"/>
    </row>
    <row r="118" spans="1:10" x14ac:dyDescent="0.2">
      <c r="A118" s="69">
        <v>2118</v>
      </c>
      <c r="B118" s="42" t="s">
        <v>317</v>
      </c>
      <c r="C118" s="72">
        <v>0</v>
      </c>
      <c r="D118" s="72">
        <f>C118</f>
        <v>0</v>
      </c>
      <c r="E118" s="72">
        <v>0</v>
      </c>
      <c r="F118" s="72">
        <v>0</v>
      </c>
      <c r="G118" s="72">
        <v>0</v>
      </c>
      <c r="H118" s="42"/>
      <c r="I118"/>
      <c r="J118"/>
    </row>
    <row r="119" spans="1:10" x14ac:dyDescent="0.2">
      <c r="A119" s="69">
        <v>2119</v>
      </c>
      <c r="B119" s="42" t="s">
        <v>316</v>
      </c>
      <c r="C119" s="72">
        <v>68399138.75</v>
      </c>
      <c r="D119" s="72">
        <f>C119</f>
        <v>68399138.75</v>
      </c>
      <c r="E119" s="72">
        <v>0</v>
      </c>
      <c r="F119" s="72">
        <v>0</v>
      </c>
      <c r="G119" s="72">
        <v>0</v>
      </c>
      <c r="H119" s="42"/>
      <c r="I119"/>
      <c r="J119"/>
    </row>
    <row r="120" spans="1:10" x14ac:dyDescent="0.2">
      <c r="A120" s="69">
        <v>2120</v>
      </c>
      <c r="B120" s="42" t="s">
        <v>315</v>
      </c>
      <c r="C120" s="72">
        <f>SUM(C121:C123)</f>
        <v>0</v>
      </c>
      <c r="D120" s="72">
        <f>SUM(D121:D123)</f>
        <v>0</v>
      </c>
      <c r="E120" s="72">
        <f>SUM(E121:E123)</f>
        <v>0</v>
      </c>
      <c r="F120" s="72">
        <f>SUM(F121:F123)</f>
        <v>0</v>
      </c>
      <c r="G120" s="72">
        <f>SUM(G121:G123)</f>
        <v>0</v>
      </c>
      <c r="H120" s="42"/>
      <c r="I120"/>
      <c r="J120"/>
    </row>
    <row r="121" spans="1:10" x14ac:dyDescent="0.2">
      <c r="A121" s="69">
        <v>2121</v>
      </c>
      <c r="B121" s="42" t="s">
        <v>314</v>
      </c>
      <c r="C121" s="72">
        <v>0</v>
      </c>
      <c r="D121" s="72">
        <f>C121</f>
        <v>0</v>
      </c>
      <c r="E121" s="72">
        <v>0</v>
      </c>
      <c r="F121" s="72">
        <v>0</v>
      </c>
      <c r="G121" s="72">
        <v>0</v>
      </c>
      <c r="H121" s="42"/>
      <c r="I121"/>
      <c r="J121"/>
    </row>
    <row r="122" spans="1:10" x14ac:dyDescent="0.2">
      <c r="A122" s="69">
        <v>2122</v>
      </c>
      <c r="B122" s="42" t="s">
        <v>313</v>
      </c>
      <c r="C122" s="72">
        <v>0</v>
      </c>
      <c r="D122" s="72">
        <f>C122</f>
        <v>0</v>
      </c>
      <c r="E122" s="72">
        <v>0</v>
      </c>
      <c r="F122" s="72">
        <v>0</v>
      </c>
      <c r="G122" s="72">
        <v>0</v>
      </c>
      <c r="H122" s="42"/>
      <c r="I122"/>
      <c r="J122"/>
    </row>
    <row r="123" spans="1:10" x14ac:dyDescent="0.2">
      <c r="A123" s="69">
        <v>2129</v>
      </c>
      <c r="B123" s="42" t="s">
        <v>312</v>
      </c>
      <c r="C123" s="72">
        <v>0</v>
      </c>
      <c r="D123" s="72">
        <f>C123</f>
        <v>0</v>
      </c>
      <c r="E123" s="72">
        <v>0</v>
      </c>
      <c r="F123" s="72">
        <v>0</v>
      </c>
      <c r="G123" s="72">
        <v>0</v>
      </c>
      <c r="H123" s="42"/>
      <c r="I123"/>
      <c r="J123"/>
    </row>
    <row r="124" spans="1:10" x14ac:dyDescent="0.2">
      <c r="A124" s="42"/>
      <c r="B124" s="42"/>
      <c r="C124" s="42"/>
      <c r="D124" s="42"/>
      <c r="E124" s="42"/>
      <c r="F124" s="42"/>
      <c r="G124" s="42"/>
      <c r="H124" s="42"/>
      <c r="I124"/>
      <c r="J124"/>
    </row>
    <row r="125" spans="1:10" x14ac:dyDescent="0.2">
      <c r="A125" s="53" t="s">
        <v>311</v>
      </c>
      <c r="B125" s="53"/>
      <c r="C125" s="53"/>
      <c r="D125" s="53"/>
      <c r="E125" s="53"/>
      <c r="F125" s="53"/>
      <c r="G125" s="53"/>
      <c r="H125" s="53"/>
      <c r="I125"/>
      <c r="J125"/>
    </row>
    <row r="126" spans="1:10" x14ac:dyDescent="0.2">
      <c r="A126" s="52" t="s">
        <v>190</v>
      </c>
      <c r="B126" s="52" t="s">
        <v>189</v>
      </c>
      <c r="C126" s="52" t="s">
        <v>188</v>
      </c>
      <c r="D126" s="52" t="s">
        <v>274</v>
      </c>
      <c r="E126" s="52" t="s">
        <v>273</v>
      </c>
      <c r="F126" s="52"/>
      <c r="G126" s="52"/>
      <c r="H126" s="52"/>
      <c r="I126"/>
      <c r="J126"/>
    </row>
    <row r="127" spans="1:10" x14ac:dyDescent="0.2">
      <c r="A127" s="69">
        <v>2160</v>
      </c>
      <c r="B127" s="42" t="s">
        <v>310</v>
      </c>
      <c r="C127" s="68">
        <v>0</v>
      </c>
      <c r="D127" s="42"/>
      <c r="E127" s="42"/>
      <c r="F127" s="42"/>
      <c r="G127" s="42"/>
      <c r="H127" s="42"/>
      <c r="I127"/>
      <c r="J127"/>
    </row>
    <row r="128" spans="1:10" x14ac:dyDescent="0.2">
      <c r="A128" s="69">
        <v>2161</v>
      </c>
      <c r="B128" s="42" t="s">
        <v>309</v>
      </c>
      <c r="C128" s="68">
        <v>0</v>
      </c>
      <c r="D128" s="42"/>
      <c r="E128" s="42"/>
      <c r="F128" s="42"/>
      <c r="G128" s="42"/>
      <c r="H128" s="42"/>
      <c r="I128"/>
      <c r="J128"/>
    </row>
    <row r="129" spans="1:10" x14ac:dyDescent="0.2">
      <c r="A129" s="69">
        <v>2162</v>
      </c>
      <c r="B129" s="42" t="s">
        <v>308</v>
      </c>
      <c r="C129" s="68">
        <v>0</v>
      </c>
      <c r="D129" s="42"/>
      <c r="E129" s="42"/>
      <c r="F129"/>
      <c r="G129"/>
      <c r="H129"/>
      <c r="I129"/>
      <c r="J129"/>
    </row>
    <row r="130" spans="1:10" x14ac:dyDescent="0.2">
      <c r="A130" s="69">
        <v>2163</v>
      </c>
      <c r="B130" s="42" t="s">
        <v>307</v>
      </c>
      <c r="C130" s="68">
        <v>0</v>
      </c>
      <c r="D130" s="42"/>
      <c r="E130" s="42"/>
      <c r="F130"/>
      <c r="G130"/>
      <c r="H130"/>
      <c r="I130"/>
      <c r="J130"/>
    </row>
    <row r="131" spans="1:10" x14ac:dyDescent="0.2">
      <c r="A131" s="69">
        <v>2164</v>
      </c>
      <c r="B131" s="42" t="s">
        <v>306</v>
      </c>
      <c r="C131" s="68">
        <v>0</v>
      </c>
      <c r="D131" s="42"/>
      <c r="E131" s="42"/>
      <c r="F131"/>
      <c r="G131"/>
      <c r="H131"/>
      <c r="I131"/>
      <c r="J131"/>
    </row>
    <row r="132" spans="1:10" x14ac:dyDescent="0.2">
      <c r="A132" s="69">
        <v>2165</v>
      </c>
      <c r="B132" s="42" t="s">
        <v>305</v>
      </c>
      <c r="C132" s="68">
        <v>0</v>
      </c>
      <c r="D132" s="42"/>
      <c r="E132" s="42"/>
      <c r="F132"/>
      <c r="G132"/>
      <c r="H132"/>
      <c r="I132"/>
      <c r="J132"/>
    </row>
    <row r="133" spans="1:10" x14ac:dyDescent="0.2">
      <c r="A133" s="69">
        <v>2166</v>
      </c>
      <c r="B133" s="42" t="s">
        <v>304</v>
      </c>
      <c r="C133" s="68">
        <v>0</v>
      </c>
      <c r="D133" s="42"/>
      <c r="E133" s="42"/>
      <c r="F133"/>
      <c r="G133"/>
      <c r="H133"/>
      <c r="I133"/>
      <c r="J133"/>
    </row>
    <row r="134" spans="1:10" x14ac:dyDescent="0.2">
      <c r="A134" s="69">
        <v>2250</v>
      </c>
      <c r="B134" s="42" t="s">
        <v>303</v>
      </c>
      <c r="C134" s="68">
        <v>0</v>
      </c>
      <c r="D134" s="42"/>
      <c r="E134" s="42"/>
      <c r="F134"/>
      <c r="G134"/>
      <c r="H134"/>
      <c r="I134"/>
      <c r="J134"/>
    </row>
    <row r="135" spans="1:10" x14ac:dyDescent="0.2">
      <c r="A135" s="69">
        <v>2251</v>
      </c>
      <c r="B135" s="42" t="s">
        <v>302</v>
      </c>
      <c r="C135" s="68">
        <v>0</v>
      </c>
      <c r="D135" s="42"/>
      <c r="E135" s="42"/>
      <c r="F135"/>
      <c r="G135"/>
      <c r="H135"/>
      <c r="I135"/>
      <c r="J135"/>
    </row>
    <row r="136" spans="1:10" x14ac:dyDescent="0.2">
      <c r="A136" s="69">
        <v>2252</v>
      </c>
      <c r="B136" s="42" t="s">
        <v>301</v>
      </c>
      <c r="C136" s="68">
        <v>0</v>
      </c>
      <c r="D136" s="42"/>
      <c r="E136" s="42"/>
      <c r="F136"/>
      <c r="G136"/>
      <c r="H136"/>
      <c r="I136"/>
      <c r="J136"/>
    </row>
    <row r="137" spans="1:10" x14ac:dyDescent="0.2">
      <c r="A137" s="69">
        <v>2253</v>
      </c>
      <c r="B137" s="42" t="s">
        <v>300</v>
      </c>
      <c r="C137" s="68">
        <v>0</v>
      </c>
      <c r="D137" s="42"/>
      <c r="E137" s="42"/>
      <c r="F137"/>
      <c r="G137"/>
      <c r="H137"/>
      <c r="I137"/>
      <c r="J137"/>
    </row>
    <row r="138" spans="1:10" x14ac:dyDescent="0.2">
      <c r="A138" s="69">
        <v>2254</v>
      </c>
      <c r="B138" s="42" t="s">
        <v>299</v>
      </c>
      <c r="C138" s="68">
        <v>0</v>
      </c>
      <c r="D138" s="42"/>
      <c r="E138" s="42"/>
      <c r="F138"/>
      <c r="G138"/>
      <c r="H138"/>
      <c r="I138"/>
      <c r="J138"/>
    </row>
    <row r="139" spans="1:10" x14ac:dyDescent="0.2">
      <c r="A139" s="69">
        <v>2255</v>
      </c>
      <c r="B139" s="42" t="s">
        <v>298</v>
      </c>
      <c r="C139" s="68">
        <v>0</v>
      </c>
      <c r="D139" s="42"/>
      <c r="E139" s="42"/>
      <c r="F139"/>
      <c r="G139"/>
      <c r="H139"/>
      <c r="I139"/>
      <c r="J139"/>
    </row>
    <row r="140" spans="1:10" x14ac:dyDescent="0.2">
      <c r="A140" s="69">
        <v>2256</v>
      </c>
      <c r="B140" s="42" t="s">
        <v>297</v>
      </c>
      <c r="C140" s="68">
        <v>0</v>
      </c>
      <c r="D140" s="42"/>
      <c r="E140" s="42"/>
      <c r="F140"/>
      <c r="G140"/>
      <c r="H140"/>
      <c r="I140"/>
      <c r="J140"/>
    </row>
    <row r="141" spans="1:10" x14ac:dyDescent="0.2">
      <c r="A141" s="42"/>
      <c r="B141" s="42" t="s">
        <v>287</v>
      </c>
      <c r="C141" s="42"/>
      <c r="D141" s="42"/>
      <c r="E141" s="42"/>
      <c r="F141"/>
      <c r="G141"/>
      <c r="H141"/>
      <c r="I141"/>
      <c r="J141"/>
    </row>
    <row r="142" spans="1:10" x14ac:dyDescent="0.2">
      <c r="A142" s="53" t="s">
        <v>296</v>
      </c>
      <c r="B142" s="53"/>
      <c r="C142" s="53"/>
      <c r="D142" s="53"/>
      <c r="E142" s="53"/>
      <c r="F142"/>
      <c r="G142"/>
      <c r="H142"/>
      <c r="I142"/>
      <c r="J142"/>
    </row>
    <row r="143" spans="1:10" x14ac:dyDescent="0.2">
      <c r="A143" s="70" t="s">
        <v>190</v>
      </c>
      <c r="B143" s="70" t="s">
        <v>189</v>
      </c>
      <c r="C143" s="70" t="s">
        <v>188</v>
      </c>
      <c r="D143" s="52" t="s">
        <v>274</v>
      </c>
      <c r="E143" s="52" t="s">
        <v>273</v>
      </c>
      <c r="F143"/>
      <c r="G143"/>
      <c r="H143"/>
      <c r="I143"/>
      <c r="J143"/>
    </row>
    <row r="144" spans="1:10" x14ac:dyDescent="0.2">
      <c r="A144" s="69">
        <v>2150</v>
      </c>
      <c r="B144" s="42" t="s">
        <v>295</v>
      </c>
      <c r="C144" s="68">
        <v>0</v>
      </c>
      <c r="D144" s="42"/>
      <c r="E144" s="42"/>
      <c r="F144"/>
      <c r="G144"/>
      <c r="H144"/>
      <c r="I144"/>
      <c r="J144"/>
    </row>
    <row r="145" spans="1:10" x14ac:dyDescent="0.2">
      <c r="A145" s="69">
        <v>2151</v>
      </c>
      <c r="B145" s="42" t="s">
        <v>294</v>
      </c>
      <c r="C145" s="68">
        <v>0</v>
      </c>
      <c r="D145" s="42"/>
      <c r="E145" s="42"/>
      <c r="F145"/>
      <c r="G145"/>
      <c r="H145"/>
      <c r="I145"/>
      <c r="J145"/>
    </row>
    <row r="146" spans="1:10" x14ac:dyDescent="0.2">
      <c r="A146" s="69">
        <v>2152</v>
      </c>
      <c r="B146" s="42" t="s">
        <v>293</v>
      </c>
      <c r="C146" s="68">
        <v>0</v>
      </c>
      <c r="D146" s="42"/>
      <c r="E146" s="42"/>
      <c r="F146"/>
      <c r="G146"/>
      <c r="H146"/>
      <c r="I146"/>
      <c r="J146"/>
    </row>
    <row r="147" spans="1:10" x14ac:dyDescent="0.2">
      <c r="A147" s="69">
        <v>2159</v>
      </c>
      <c r="B147" s="42" t="s">
        <v>292</v>
      </c>
      <c r="C147" s="68">
        <v>0</v>
      </c>
      <c r="D147" s="42"/>
      <c r="E147" s="42"/>
      <c r="F147"/>
      <c r="G147"/>
      <c r="H147"/>
      <c r="I147"/>
      <c r="J147"/>
    </row>
    <row r="148" spans="1:10" x14ac:dyDescent="0.2">
      <c r="A148" s="69">
        <v>2240</v>
      </c>
      <c r="B148" s="42" t="s">
        <v>291</v>
      </c>
      <c r="C148" s="68">
        <v>0</v>
      </c>
      <c r="D148" s="42"/>
      <c r="E148" s="42"/>
      <c r="F148"/>
      <c r="G148"/>
      <c r="H148"/>
      <c r="I148"/>
      <c r="J148"/>
    </row>
    <row r="149" spans="1:10" x14ac:dyDescent="0.2">
      <c r="A149" s="69">
        <v>2241</v>
      </c>
      <c r="B149" s="42" t="s">
        <v>290</v>
      </c>
      <c r="C149" s="68">
        <v>0</v>
      </c>
      <c r="D149" s="42"/>
      <c r="E149" s="42"/>
      <c r="F149"/>
      <c r="G149"/>
      <c r="H149"/>
      <c r="I149"/>
      <c r="J149"/>
    </row>
    <row r="150" spans="1:10" x14ac:dyDescent="0.2">
      <c r="A150" s="69">
        <v>2242</v>
      </c>
      <c r="B150" s="42" t="s">
        <v>289</v>
      </c>
      <c r="C150" s="68">
        <v>0</v>
      </c>
      <c r="D150" s="42"/>
      <c r="E150" s="42"/>
      <c r="F150"/>
      <c r="G150"/>
      <c r="H150"/>
      <c r="I150"/>
      <c r="J150"/>
    </row>
    <row r="151" spans="1:10" x14ac:dyDescent="0.2">
      <c r="A151" s="69">
        <v>2249</v>
      </c>
      <c r="B151" s="42" t="s">
        <v>288</v>
      </c>
      <c r="C151" s="68">
        <v>0</v>
      </c>
      <c r="D151" s="42"/>
      <c r="E151" s="42"/>
      <c r="F151"/>
      <c r="G151"/>
      <c r="H151"/>
      <c r="I151"/>
      <c r="J151"/>
    </row>
    <row r="152" spans="1:10" x14ac:dyDescent="0.2">
      <c r="A152" s="69"/>
      <c r="B152" s="42" t="s">
        <v>287</v>
      </c>
      <c r="C152" s="71"/>
      <c r="D152" s="42"/>
      <c r="E152" s="42"/>
      <c r="F152"/>
      <c r="G152"/>
      <c r="H152"/>
      <c r="I152"/>
      <c r="J152"/>
    </row>
    <row r="153" spans="1:10" x14ac:dyDescent="0.2">
      <c r="A153" s="53" t="s">
        <v>286</v>
      </c>
      <c r="B153" s="53"/>
      <c r="C153" s="53"/>
      <c r="D153" s="53"/>
      <c r="E153" s="53"/>
      <c r="F153"/>
      <c r="G153"/>
      <c r="H153"/>
      <c r="I153"/>
      <c r="J153"/>
    </row>
    <row r="154" spans="1:10" x14ac:dyDescent="0.2">
      <c r="A154" s="70" t="s">
        <v>190</v>
      </c>
      <c r="B154" s="70" t="s">
        <v>189</v>
      </c>
      <c r="C154" s="70" t="s">
        <v>188</v>
      </c>
      <c r="D154" s="52" t="s">
        <v>274</v>
      </c>
      <c r="E154" s="52" t="s">
        <v>273</v>
      </c>
      <c r="F154"/>
      <c r="G154"/>
      <c r="H154"/>
      <c r="I154"/>
      <c r="J154"/>
    </row>
    <row r="155" spans="1:10" x14ac:dyDescent="0.2">
      <c r="A155" s="69">
        <v>2170</v>
      </c>
      <c r="B155" s="42" t="s">
        <v>285</v>
      </c>
      <c r="C155" s="68">
        <v>0</v>
      </c>
      <c r="D155" s="42"/>
      <c r="E155" s="42"/>
      <c r="F155"/>
      <c r="G155"/>
      <c r="H155"/>
      <c r="I155"/>
      <c r="J155"/>
    </row>
    <row r="156" spans="1:10" x14ac:dyDescent="0.2">
      <c r="A156" s="69">
        <v>2171</v>
      </c>
      <c r="B156" s="42" t="s">
        <v>284</v>
      </c>
      <c r="C156" s="68">
        <v>0</v>
      </c>
      <c r="D156" s="42"/>
      <c r="E156" s="42"/>
      <c r="F156"/>
      <c r="G156"/>
      <c r="H156"/>
      <c r="I156"/>
      <c r="J156"/>
    </row>
    <row r="157" spans="1:10" x14ac:dyDescent="0.2">
      <c r="A157" s="69">
        <v>2172</v>
      </c>
      <c r="B157" s="42" t="s">
        <v>283</v>
      </c>
      <c r="C157" s="68">
        <v>0</v>
      </c>
      <c r="D157" s="42"/>
      <c r="E157" s="42"/>
      <c r="F157"/>
      <c r="G157"/>
      <c r="H157"/>
      <c r="I157"/>
      <c r="J157"/>
    </row>
    <row r="158" spans="1:10" x14ac:dyDescent="0.2">
      <c r="A158" s="69">
        <v>2179</v>
      </c>
      <c r="B158" s="42" t="s">
        <v>282</v>
      </c>
      <c r="C158" s="68">
        <v>0</v>
      </c>
      <c r="D158" s="42"/>
      <c r="E158" s="42"/>
      <c r="F158"/>
      <c r="G158"/>
      <c r="H158"/>
      <c r="I158"/>
      <c r="J158"/>
    </row>
    <row r="159" spans="1:10" x14ac:dyDescent="0.2">
      <c r="A159" s="69">
        <v>2260</v>
      </c>
      <c r="B159" s="42" t="s">
        <v>281</v>
      </c>
      <c r="C159" s="68">
        <v>0</v>
      </c>
      <c r="D159" s="42"/>
      <c r="E159" s="42"/>
      <c r="F159"/>
      <c r="G159"/>
      <c r="H159"/>
      <c r="I159"/>
      <c r="J159"/>
    </row>
    <row r="160" spans="1:10" x14ac:dyDescent="0.2">
      <c r="A160" s="69">
        <v>2261</v>
      </c>
      <c r="B160" s="42" t="s">
        <v>280</v>
      </c>
      <c r="C160" s="68">
        <v>0</v>
      </c>
      <c r="D160" s="42"/>
      <c r="E160" s="42"/>
      <c r="F160"/>
      <c r="G160"/>
      <c r="H160"/>
      <c r="I160"/>
      <c r="J160"/>
    </row>
    <row r="161" spans="1:10" x14ac:dyDescent="0.2">
      <c r="A161" s="69">
        <v>2262</v>
      </c>
      <c r="B161" s="42" t="s">
        <v>279</v>
      </c>
      <c r="C161" s="68">
        <v>0</v>
      </c>
      <c r="D161" s="42"/>
      <c r="E161" s="42"/>
      <c r="F161"/>
      <c r="G161"/>
      <c r="H161"/>
      <c r="I161"/>
      <c r="J161"/>
    </row>
    <row r="162" spans="1:10" x14ac:dyDescent="0.2">
      <c r="A162" s="69">
        <v>2263</v>
      </c>
      <c r="B162" s="42" t="s">
        <v>278</v>
      </c>
      <c r="C162" s="68">
        <v>0</v>
      </c>
      <c r="D162" s="42"/>
      <c r="E162" s="42"/>
      <c r="F162"/>
      <c r="G162"/>
      <c r="H162"/>
      <c r="I162"/>
      <c r="J162"/>
    </row>
    <row r="163" spans="1:10" x14ac:dyDescent="0.2">
      <c r="A163" s="69">
        <v>2269</v>
      </c>
      <c r="B163" s="42" t="s">
        <v>277</v>
      </c>
      <c r="C163" s="68">
        <v>0</v>
      </c>
      <c r="D163" s="42"/>
      <c r="E163" s="42"/>
      <c r="F163"/>
      <c r="G163"/>
      <c r="H163"/>
      <c r="I163"/>
      <c r="J163"/>
    </row>
    <row r="164" spans="1:10" x14ac:dyDescent="0.2">
      <c r="A164" s="42"/>
      <c r="B164" s="42" t="s">
        <v>276</v>
      </c>
      <c r="C164" s="42"/>
      <c r="D164" s="42"/>
      <c r="E164" s="42"/>
      <c r="F164"/>
      <c r="G164"/>
      <c r="H164"/>
      <c r="I164"/>
      <c r="J164"/>
    </row>
    <row r="165" spans="1:10" x14ac:dyDescent="0.2">
      <c r="A165" s="53" t="s">
        <v>275</v>
      </c>
      <c r="B165" s="53"/>
      <c r="C165" s="53"/>
      <c r="D165" s="53"/>
      <c r="E165" s="53"/>
      <c r="F165"/>
      <c r="G165"/>
      <c r="H165"/>
      <c r="I165"/>
      <c r="J165"/>
    </row>
    <row r="166" spans="1:10" x14ac:dyDescent="0.2">
      <c r="A166" s="70" t="s">
        <v>190</v>
      </c>
      <c r="B166" s="70" t="s">
        <v>189</v>
      </c>
      <c r="C166" s="70" t="s">
        <v>188</v>
      </c>
      <c r="D166" s="52" t="s">
        <v>274</v>
      </c>
      <c r="E166" s="52" t="s">
        <v>273</v>
      </c>
      <c r="F166"/>
      <c r="G166"/>
      <c r="H166"/>
      <c r="I166"/>
      <c r="J166"/>
    </row>
    <row r="167" spans="1:10" x14ac:dyDescent="0.2">
      <c r="A167" s="69">
        <v>2190</v>
      </c>
      <c r="B167" s="42" t="s">
        <v>272</v>
      </c>
      <c r="C167" s="68">
        <f>SUM(C168:C170)</f>
        <v>52905754.949999996</v>
      </c>
      <c r="D167" s="42"/>
      <c r="E167" s="42"/>
      <c r="F167"/>
      <c r="G167"/>
      <c r="H167"/>
      <c r="I167"/>
      <c r="J167"/>
    </row>
    <row r="168" spans="1:10" x14ac:dyDescent="0.2">
      <c r="A168" s="69">
        <v>2191</v>
      </c>
      <c r="B168" s="42" t="s">
        <v>271</v>
      </c>
      <c r="C168" s="68">
        <v>52904870.009999998</v>
      </c>
      <c r="D168" s="42"/>
      <c r="E168" s="42"/>
      <c r="F168"/>
      <c r="G168"/>
      <c r="H168"/>
      <c r="I168"/>
      <c r="J168"/>
    </row>
    <row r="169" spans="1:10" x14ac:dyDescent="0.2">
      <c r="A169" s="69">
        <v>2192</v>
      </c>
      <c r="B169" s="42" t="s">
        <v>270</v>
      </c>
      <c r="C169" s="68">
        <v>0</v>
      </c>
      <c r="D169" s="42"/>
      <c r="E169" s="42"/>
      <c r="F169"/>
      <c r="G169"/>
      <c r="H169"/>
      <c r="I169"/>
      <c r="J169"/>
    </row>
    <row r="170" spans="1:10" x14ac:dyDescent="0.2">
      <c r="A170" s="69">
        <v>2199</v>
      </c>
      <c r="B170" s="42" t="s">
        <v>269</v>
      </c>
      <c r="C170" s="68">
        <v>884.94</v>
      </c>
      <c r="D170" s="42"/>
      <c r="E170" s="42"/>
      <c r="F170"/>
      <c r="G170"/>
      <c r="H170"/>
      <c r="I170"/>
      <c r="J170"/>
    </row>
    <row r="171" spans="1:10" x14ac:dyDescent="0.2">
      <c r="A171" s="42"/>
      <c r="B171" s="42"/>
      <c r="C171" s="42"/>
      <c r="D171" s="42"/>
      <c r="E171" s="42"/>
      <c r="F171"/>
      <c r="G171"/>
      <c r="H171"/>
      <c r="I171"/>
      <c r="J171"/>
    </row>
    <row r="172" spans="1:10" x14ac:dyDescent="0.2">
      <c r="A172" s="42"/>
      <c r="B172" s="42" t="s">
        <v>0</v>
      </c>
      <c r="C172" s="42"/>
      <c r="D172" s="42"/>
      <c r="E172" s="42"/>
      <c r="F172"/>
      <c r="G172"/>
      <c r="H172"/>
      <c r="I172"/>
      <c r="J172"/>
    </row>
    <row r="173" spans="1:10" x14ac:dyDescent="0.2">
      <c r="A173"/>
      <c r="B173"/>
      <c r="C173"/>
      <c r="D173"/>
      <c r="E173"/>
      <c r="F173"/>
      <c r="G173"/>
      <c r="H173"/>
      <c r="I173"/>
      <c r="J173"/>
    </row>
    <row r="174" spans="1:10" x14ac:dyDescent="0.2">
      <c r="A174"/>
      <c r="B174"/>
      <c r="C174"/>
      <c r="D174"/>
      <c r="E174"/>
      <c r="F174"/>
      <c r="G174"/>
      <c r="H174"/>
      <c r="I174"/>
      <c r="J174"/>
    </row>
    <row r="175" spans="1:10" x14ac:dyDescent="0.2">
      <c r="A175"/>
      <c r="B175"/>
      <c r="C175"/>
      <c r="D175"/>
      <c r="E175"/>
      <c r="F175"/>
      <c r="G175"/>
      <c r="H175"/>
      <c r="I175"/>
      <c r="J175"/>
    </row>
    <row r="176" spans="1:10" x14ac:dyDescent="0.2">
      <c r="A176"/>
      <c r="B176"/>
      <c r="C176"/>
      <c r="D176"/>
      <c r="E176"/>
      <c r="F176"/>
      <c r="G176"/>
      <c r="H176"/>
      <c r="I176"/>
      <c r="J176"/>
    </row>
    <row r="177" spans="1:10" x14ac:dyDescent="0.2">
      <c r="A177"/>
      <c r="B177"/>
      <c r="C177"/>
      <c r="D177"/>
      <c r="E177"/>
      <c r="F177"/>
      <c r="G177"/>
      <c r="H177"/>
      <c r="I177"/>
      <c r="J177"/>
    </row>
    <row r="178" spans="1:10" x14ac:dyDescent="0.2">
      <c r="A178"/>
      <c r="B178"/>
      <c r="C178"/>
      <c r="D178"/>
      <c r="E178"/>
      <c r="F178"/>
      <c r="G178"/>
      <c r="H178"/>
      <c r="I178"/>
      <c r="J178"/>
    </row>
    <row r="179" spans="1:10" x14ac:dyDescent="0.2">
      <c r="A179"/>
      <c r="B179"/>
      <c r="C179"/>
      <c r="D179"/>
      <c r="E179"/>
      <c r="F179"/>
      <c r="G179"/>
      <c r="H179"/>
      <c r="I179"/>
      <c r="J179"/>
    </row>
    <row r="180" spans="1:10" x14ac:dyDescent="0.2">
      <c r="A180"/>
      <c r="B180"/>
      <c r="C180"/>
      <c r="D180"/>
      <c r="E180"/>
      <c r="F180"/>
      <c r="G180"/>
      <c r="H180"/>
      <c r="I180"/>
      <c r="J180"/>
    </row>
    <row r="181" spans="1:10" x14ac:dyDescent="0.2">
      <c r="A181"/>
      <c r="B181"/>
      <c r="C181"/>
      <c r="D181"/>
      <c r="E181"/>
      <c r="F181"/>
      <c r="G181"/>
      <c r="H181"/>
      <c r="I181"/>
      <c r="J181"/>
    </row>
    <row r="182" spans="1:10" x14ac:dyDescent="0.2">
      <c r="A182"/>
      <c r="B182"/>
      <c r="C182"/>
      <c r="D182"/>
      <c r="E182"/>
      <c r="F182"/>
      <c r="G182"/>
      <c r="H182"/>
      <c r="I182"/>
      <c r="J182"/>
    </row>
    <row r="183" spans="1:10" x14ac:dyDescent="0.2">
      <c r="A183"/>
      <c r="B183"/>
      <c r="C183"/>
      <c r="D183"/>
      <c r="E183"/>
      <c r="F183"/>
      <c r="G183"/>
      <c r="H183"/>
      <c r="I183"/>
      <c r="J183"/>
    </row>
    <row r="184" spans="1:10" x14ac:dyDescent="0.2">
      <c r="A184"/>
      <c r="B184"/>
      <c r="C184"/>
      <c r="D184"/>
      <c r="E184"/>
      <c r="F184"/>
      <c r="G184"/>
      <c r="H184"/>
      <c r="I184"/>
      <c r="J184"/>
    </row>
    <row r="185" spans="1:10" x14ac:dyDescent="0.2">
      <c r="A185"/>
      <c r="B185"/>
      <c r="C185"/>
      <c r="D185"/>
      <c r="E185"/>
      <c r="F185"/>
      <c r="G185"/>
      <c r="H185"/>
      <c r="I185"/>
      <c r="J185"/>
    </row>
    <row r="186" spans="1:10" x14ac:dyDescent="0.2">
      <c r="A186"/>
      <c r="B186"/>
      <c r="C186"/>
      <c r="D186"/>
      <c r="E186"/>
      <c r="F186"/>
      <c r="G186"/>
      <c r="H186"/>
      <c r="I186"/>
      <c r="J186"/>
    </row>
    <row r="187" spans="1:10" x14ac:dyDescent="0.2">
      <c r="A187"/>
      <c r="B187"/>
      <c r="C187"/>
      <c r="D187"/>
      <c r="E187"/>
      <c r="F187"/>
      <c r="G187"/>
      <c r="H187"/>
      <c r="I187"/>
      <c r="J18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4:F4"/>
    <mergeCell ref="A3:F3"/>
  </mergeCells>
  <printOptions horizontalCentered="1"/>
  <pageMargins left="0.9055118110236221" right="0.70866141732283472" top="0.74803149606299213" bottom="0.74803149606299213" header="0.31496062992125984" footer="0.31496062992125984"/>
  <pageSetup scale="62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31"/>
  <sheetViews>
    <sheetView showGridLines="0" topLeftCell="A25" workbookViewId="0">
      <selection activeCell="E47" sqref="E47:E48"/>
    </sheetView>
  </sheetViews>
  <sheetFormatPr baseColWidth="10" defaultColWidth="10.6640625" defaultRowHeight="11.25" x14ac:dyDescent="0.2"/>
  <cols>
    <col min="1" max="1" width="11.6640625" style="78" customWidth="1"/>
    <col min="2" max="2" width="56.1640625" style="78" customWidth="1"/>
    <col min="3" max="3" width="26.6640625" style="78" customWidth="1"/>
    <col min="4" max="5" width="19.5" style="78" customWidth="1"/>
    <col min="6" max="16384" width="10.6640625" style="78"/>
  </cols>
  <sheetData>
    <row r="1" spans="1:5" ht="18.95" customHeight="1" x14ac:dyDescent="0.2">
      <c r="A1" s="90" t="s">
        <v>68</v>
      </c>
      <c r="B1" s="90"/>
      <c r="C1" s="90"/>
      <c r="D1" s="88" t="s">
        <v>268</v>
      </c>
      <c r="E1" s="87">
        <v>2025</v>
      </c>
    </row>
    <row r="2" spans="1:5" ht="18.95" customHeight="1" x14ac:dyDescent="0.2">
      <c r="A2" s="90" t="s">
        <v>451</v>
      </c>
      <c r="B2" s="90"/>
      <c r="C2" s="90"/>
      <c r="D2" s="88" t="s">
        <v>266</v>
      </c>
      <c r="E2" s="87" t="s">
        <v>64</v>
      </c>
    </row>
    <row r="3" spans="1:5" ht="18.95" customHeight="1" x14ac:dyDescent="0.2">
      <c r="A3" s="90" t="s">
        <v>429</v>
      </c>
      <c r="B3" s="90"/>
      <c r="C3" s="90"/>
      <c r="D3" s="88" t="s">
        <v>265</v>
      </c>
      <c r="E3" s="87">
        <v>3</v>
      </c>
    </row>
    <row r="4" spans="1:5" ht="18.95" customHeight="1" x14ac:dyDescent="0.2">
      <c r="A4" s="89"/>
      <c r="B4" s="89" t="s">
        <v>61</v>
      </c>
      <c r="C4" s="89"/>
      <c r="D4" s="88"/>
      <c r="E4" s="87"/>
    </row>
    <row r="5" spans="1:5" x14ac:dyDescent="0.2">
      <c r="A5" s="86" t="s">
        <v>264</v>
      </c>
      <c r="B5" s="85"/>
      <c r="C5" s="85"/>
      <c r="D5" s="85"/>
      <c r="E5" s="85"/>
    </row>
    <row r="7" spans="1:5" x14ac:dyDescent="0.2">
      <c r="A7" s="85" t="s">
        <v>450</v>
      </c>
      <c r="B7" s="85"/>
      <c r="C7" s="85"/>
      <c r="D7" s="85"/>
      <c r="E7" s="85"/>
    </row>
    <row r="8" spans="1:5" x14ac:dyDescent="0.2">
      <c r="A8" s="84" t="s">
        <v>190</v>
      </c>
      <c r="B8" s="84" t="s">
        <v>189</v>
      </c>
      <c r="C8" s="84" t="s">
        <v>188</v>
      </c>
      <c r="D8" s="84" t="s">
        <v>394</v>
      </c>
      <c r="E8" s="84" t="s">
        <v>274</v>
      </c>
    </row>
    <row r="9" spans="1:5" x14ac:dyDescent="0.2">
      <c r="A9" s="83">
        <v>3110</v>
      </c>
      <c r="B9" s="78" t="s">
        <v>120</v>
      </c>
      <c r="C9" s="79">
        <v>8568099443.1700001</v>
      </c>
    </row>
    <row r="10" spans="1:5" x14ac:dyDescent="0.2">
      <c r="A10" s="83">
        <v>3120</v>
      </c>
      <c r="B10" s="78" t="s">
        <v>449</v>
      </c>
      <c r="C10" s="79">
        <v>99824379.680000007</v>
      </c>
    </row>
    <row r="11" spans="1:5" x14ac:dyDescent="0.2">
      <c r="A11" s="83">
        <v>3130</v>
      </c>
      <c r="B11" s="78" t="s">
        <v>448</v>
      </c>
      <c r="C11" s="79">
        <v>9109600.0999999996</v>
      </c>
    </row>
    <row r="13" spans="1:5" x14ac:dyDescent="0.2">
      <c r="A13" s="85" t="s">
        <v>447</v>
      </c>
      <c r="B13" s="85"/>
      <c r="C13" s="85"/>
      <c r="D13" s="85"/>
      <c r="E13" s="85"/>
    </row>
    <row r="14" spans="1:5" x14ac:dyDescent="0.2">
      <c r="A14" s="84" t="s">
        <v>190</v>
      </c>
      <c r="B14" s="84" t="s">
        <v>189</v>
      </c>
      <c r="C14" s="84" t="s">
        <v>188</v>
      </c>
      <c r="D14" s="84" t="s">
        <v>446</v>
      </c>
      <c r="E14" s="84"/>
    </row>
    <row r="15" spans="1:5" x14ac:dyDescent="0.2">
      <c r="A15" s="83">
        <v>3210</v>
      </c>
      <c r="B15" s="78" t="s">
        <v>445</v>
      </c>
      <c r="C15" s="79">
        <v>1952818002.1900001</v>
      </c>
    </row>
    <row r="16" spans="1:5" x14ac:dyDescent="0.2">
      <c r="A16" s="83">
        <v>3220</v>
      </c>
      <c r="B16" s="78" t="s">
        <v>444</v>
      </c>
      <c r="C16" s="79">
        <v>-631855976.39999998</v>
      </c>
    </row>
    <row r="17" spans="1:8" x14ac:dyDescent="0.2">
      <c r="A17" s="83">
        <v>3230</v>
      </c>
      <c r="B17" s="78" t="s">
        <v>443</v>
      </c>
      <c r="C17" s="79">
        <f>SUM(C18:C21)</f>
        <v>0</v>
      </c>
    </row>
    <row r="18" spans="1:8" x14ac:dyDescent="0.2">
      <c r="A18" s="83">
        <v>3231</v>
      </c>
      <c r="B18" s="78" t="s">
        <v>442</v>
      </c>
      <c r="C18" s="79">
        <v>0</v>
      </c>
    </row>
    <row r="19" spans="1:8" x14ac:dyDescent="0.2">
      <c r="A19" s="83">
        <v>3232</v>
      </c>
      <c r="B19" s="78" t="s">
        <v>441</v>
      </c>
      <c r="C19" s="79">
        <v>0</v>
      </c>
    </row>
    <row r="20" spans="1:8" x14ac:dyDescent="0.2">
      <c r="A20" s="83">
        <v>3233</v>
      </c>
      <c r="B20" s="78" t="s">
        <v>440</v>
      </c>
      <c r="C20" s="79">
        <v>0</v>
      </c>
    </row>
    <row r="21" spans="1:8" x14ac:dyDescent="0.2">
      <c r="A21" s="83">
        <v>3239</v>
      </c>
      <c r="B21" s="78" t="s">
        <v>439</v>
      </c>
      <c r="C21" s="79">
        <v>0</v>
      </c>
    </row>
    <row r="22" spans="1:8" x14ac:dyDescent="0.2">
      <c r="A22" s="83">
        <v>3240</v>
      </c>
      <c r="B22" s="78" t="s">
        <v>438</v>
      </c>
      <c r="C22" s="79">
        <f>SUM(C23:C25)</f>
        <v>0</v>
      </c>
    </row>
    <row r="23" spans="1:8" x14ac:dyDescent="0.2">
      <c r="A23" s="83">
        <v>3241</v>
      </c>
      <c r="B23" s="78" t="s">
        <v>437</v>
      </c>
      <c r="C23" s="79">
        <v>0</v>
      </c>
    </row>
    <row r="24" spans="1:8" x14ac:dyDescent="0.2">
      <c r="A24" s="83">
        <v>3242</v>
      </c>
      <c r="B24" s="78" t="s">
        <v>436</v>
      </c>
      <c r="C24" s="79">
        <v>0</v>
      </c>
    </row>
    <row r="25" spans="1:8" x14ac:dyDescent="0.2">
      <c r="A25" s="83">
        <v>3243</v>
      </c>
      <c r="B25" s="78" t="s">
        <v>435</v>
      </c>
      <c r="C25" s="79">
        <v>0</v>
      </c>
    </row>
    <row r="26" spans="1:8" x14ac:dyDescent="0.2">
      <c r="A26" s="83">
        <v>3250</v>
      </c>
      <c r="B26" s="78" t="s">
        <v>434</v>
      </c>
      <c r="C26" s="79">
        <f>SUM(C27:C29)</f>
        <v>0</v>
      </c>
      <c r="E26" s="80"/>
    </row>
    <row r="27" spans="1:8" x14ac:dyDescent="0.2">
      <c r="A27" s="83">
        <v>3251</v>
      </c>
      <c r="B27" s="78" t="s">
        <v>433</v>
      </c>
      <c r="C27" s="79">
        <v>0</v>
      </c>
      <c r="E27" s="80"/>
    </row>
    <row r="28" spans="1:8" x14ac:dyDescent="0.2">
      <c r="A28" s="83">
        <v>3252</v>
      </c>
      <c r="B28" s="78" t="s">
        <v>432</v>
      </c>
      <c r="C28" s="79">
        <v>0</v>
      </c>
      <c r="D28" s="80"/>
      <c r="E28" s="80"/>
    </row>
    <row r="29" spans="1:8" x14ac:dyDescent="0.2">
      <c r="A29" s="82">
        <v>3253</v>
      </c>
      <c r="B29" s="80" t="s">
        <v>431</v>
      </c>
      <c r="C29" s="81">
        <v>0</v>
      </c>
      <c r="E29" s="80"/>
      <c r="H29" s="80"/>
    </row>
    <row r="30" spans="1:8" x14ac:dyDescent="0.2">
      <c r="C30" s="79"/>
    </row>
    <row r="31" spans="1:8" x14ac:dyDescent="0.2">
      <c r="B31" s="78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152"/>
  <sheetViews>
    <sheetView showGridLines="0" topLeftCell="A130" workbookViewId="0">
      <selection activeCell="E99" sqref="E99:F102"/>
    </sheetView>
  </sheetViews>
  <sheetFormatPr baseColWidth="10" defaultColWidth="10.6640625" defaultRowHeight="11.25" x14ac:dyDescent="0.2"/>
  <cols>
    <col min="1" max="1" width="11.6640625" style="78" customWidth="1"/>
    <col min="2" max="2" width="74" style="78" bestFit="1" customWidth="1"/>
    <col min="3" max="3" width="20.33203125" style="78" customWidth="1"/>
    <col min="4" max="4" width="19.1640625" style="78" bestFit="1" customWidth="1"/>
    <col min="5" max="5" width="12.5" style="78" customWidth="1"/>
    <col min="6" max="6" width="12.33203125" style="78" bestFit="1" customWidth="1"/>
    <col min="7" max="16384" width="10.6640625" style="78"/>
  </cols>
  <sheetData>
    <row r="1" spans="1:5" s="113" customFormat="1" ht="11.25" customHeight="1" x14ac:dyDescent="0.2">
      <c r="A1" s="90" t="s">
        <v>68</v>
      </c>
      <c r="B1" s="90"/>
      <c r="C1" s="90"/>
      <c r="D1" s="88" t="s">
        <v>268</v>
      </c>
      <c r="E1" s="87">
        <v>2025</v>
      </c>
    </row>
    <row r="2" spans="1:5" s="113" customFormat="1" ht="11.25" customHeight="1" x14ac:dyDescent="0.2">
      <c r="A2" s="90" t="s">
        <v>496</v>
      </c>
      <c r="B2" s="90"/>
      <c r="C2" s="90"/>
      <c r="D2" s="88" t="s">
        <v>266</v>
      </c>
      <c r="E2" s="87" t="str">
        <f>'[9]Notas a los Edos Financieros'!D2</f>
        <v>Trimestral</v>
      </c>
    </row>
    <row r="3" spans="1:5" s="113" customFormat="1" ht="11.25" customHeight="1" x14ac:dyDescent="0.2">
      <c r="A3" s="90" t="s">
        <v>429</v>
      </c>
      <c r="B3" s="90"/>
      <c r="C3" s="90"/>
      <c r="D3" s="88" t="s">
        <v>265</v>
      </c>
      <c r="E3" s="87">
        <v>3</v>
      </c>
    </row>
    <row r="4" spans="1:5" s="113" customFormat="1" ht="11.25" customHeight="1" x14ac:dyDescent="0.2">
      <c r="A4" s="89"/>
      <c r="B4" s="89" t="s">
        <v>61</v>
      </c>
      <c r="C4" s="89"/>
      <c r="D4" s="88"/>
      <c r="E4" s="87"/>
    </row>
    <row r="5" spans="1:5" x14ac:dyDescent="0.2">
      <c r="A5" s="86" t="s">
        <v>264</v>
      </c>
      <c r="B5" s="85"/>
      <c r="C5" s="85"/>
      <c r="D5" s="85"/>
      <c r="E5" s="85"/>
    </row>
    <row r="6" spans="1:5" ht="9.75" customHeight="1" x14ac:dyDescent="0.2"/>
    <row r="7" spans="1:5" x14ac:dyDescent="0.2">
      <c r="A7" s="53" t="s">
        <v>495</v>
      </c>
      <c r="B7" s="53"/>
      <c r="C7" s="53"/>
      <c r="D7" s="53"/>
      <c r="E7" s="42"/>
    </row>
    <row r="8" spans="1:5" x14ac:dyDescent="0.2">
      <c r="A8" s="52" t="s">
        <v>190</v>
      </c>
      <c r="B8" s="52" t="s">
        <v>189</v>
      </c>
      <c r="C8" s="50">
        <v>2025</v>
      </c>
      <c r="D8" s="50">
        <v>2024</v>
      </c>
      <c r="E8" s="42"/>
    </row>
    <row r="9" spans="1:5" x14ac:dyDescent="0.2">
      <c r="A9" s="69">
        <v>1111</v>
      </c>
      <c r="B9" s="42" t="s">
        <v>494</v>
      </c>
      <c r="C9" s="79">
        <v>0</v>
      </c>
      <c r="D9" s="79">
        <v>0</v>
      </c>
      <c r="E9" s="42"/>
    </row>
    <row r="10" spans="1:5" x14ac:dyDescent="0.2">
      <c r="A10" s="69">
        <v>1112</v>
      </c>
      <c r="B10" s="42" t="s">
        <v>493</v>
      </c>
      <c r="C10" s="79">
        <v>1822502390.6300001</v>
      </c>
      <c r="D10" s="79">
        <v>1229691181.8199999</v>
      </c>
      <c r="E10" s="42"/>
    </row>
    <row r="11" spans="1:5" x14ac:dyDescent="0.2">
      <c r="A11" s="69">
        <v>1113</v>
      </c>
      <c r="B11" s="42" t="s">
        <v>492</v>
      </c>
      <c r="C11" s="79">
        <v>0</v>
      </c>
      <c r="D11" s="79">
        <v>0</v>
      </c>
      <c r="E11" s="42"/>
    </row>
    <row r="12" spans="1:5" x14ac:dyDescent="0.2">
      <c r="A12" s="69">
        <v>1114</v>
      </c>
      <c r="B12" s="42" t="s">
        <v>427</v>
      </c>
      <c r="C12" s="79">
        <v>0</v>
      </c>
      <c r="D12" s="79">
        <v>0</v>
      </c>
      <c r="E12" s="42"/>
    </row>
    <row r="13" spans="1:5" x14ac:dyDescent="0.2">
      <c r="A13" s="69">
        <v>1115</v>
      </c>
      <c r="B13" s="42" t="s">
        <v>426</v>
      </c>
      <c r="C13" s="79">
        <v>0</v>
      </c>
      <c r="D13" s="79">
        <v>0</v>
      </c>
      <c r="E13" s="42"/>
    </row>
    <row r="14" spans="1:5" x14ac:dyDescent="0.2">
      <c r="A14" s="69">
        <v>1116</v>
      </c>
      <c r="B14" s="42" t="s">
        <v>491</v>
      </c>
      <c r="C14" s="79">
        <v>0</v>
      </c>
      <c r="D14" s="79">
        <v>0</v>
      </c>
      <c r="E14" s="42"/>
    </row>
    <row r="15" spans="1:5" x14ac:dyDescent="0.2">
      <c r="A15" s="69">
        <v>1119</v>
      </c>
      <c r="B15" s="42" t="s">
        <v>490</v>
      </c>
      <c r="C15" s="79">
        <v>0</v>
      </c>
      <c r="D15" s="79">
        <v>0</v>
      </c>
      <c r="E15" s="42"/>
    </row>
    <row r="16" spans="1:5" x14ac:dyDescent="0.2">
      <c r="A16" s="95">
        <v>1110</v>
      </c>
      <c r="B16" s="103" t="s">
        <v>489</v>
      </c>
      <c r="C16" s="92">
        <f>SUM(C9:C15)</f>
        <v>1822502390.6300001</v>
      </c>
      <c r="D16" s="92">
        <f>SUM(D9:D15)</f>
        <v>1229691181.8199999</v>
      </c>
      <c r="E16" s="42"/>
    </row>
    <row r="17" spans="1:6" x14ac:dyDescent="0.2">
      <c r="A17"/>
      <c r="B17"/>
      <c r="C17"/>
      <c r="D17"/>
      <c r="E17"/>
    </row>
    <row r="18" spans="1:6" x14ac:dyDescent="0.2">
      <c r="A18"/>
      <c r="B18"/>
      <c r="C18"/>
      <c r="D18"/>
      <c r="E18"/>
    </row>
    <row r="19" spans="1:6" x14ac:dyDescent="0.2">
      <c r="A19" s="53" t="s">
        <v>488</v>
      </c>
      <c r="B19" s="53"/>
      <c r="C19" s="53"/>
      <c r="D19" s="53"/>
      <c r="E19"/>
    </row>
    <row r="20" spans="1:6" x14ac:dyDescent="0.2">
      <c r="A20" s="52" t="s">
        <v>190</v>
      </c>
      <c r="B20" s="52" t="s">
        <v>189</v>
      </c>
      <c r="C20" s="50">
        <v>2025</v>
      </c>
      <c r="D20" s="50">
        <v>2024</v>
      </c>
      <c r="E20"/>
    </row>
    <row r="21" spans="1:6" x14ac:dyDescent="0.2">
      <c r="A21" s="95">
        <v>1230</v>
      </c>
      <c r="B21" s="94" t="s">
        <v>381</v>
      </c>
      <c r="C21" s="92">
        <f>SUM(C22:C28)</f>
        <v>52299357.82</v>
      </c>
      <c r="D21" s="92">
        <f>SUM(D22:D28)</f>
        <v>108080424.48999999</v>
      </c>
      <c r="E21"/>
    </row>
    <row r="22" spans="1:6" x14ac:dyDescent="0.2">
      <c r="A22" s="69">
        <v>1231</v>
      </c>
      <c r="B22" s="42" t="s">
        <v>380</v>
      </c>
      <c r="C22" s="79">
        <v>0</v>
      </c>
      <c r="D22" s="79">
        <v>0</v>
      </c>
      <c r="E22"/>
    </row>
    <row r="23" spans="1:6" x14ac:dyDescent="0.2">
      <c r="A23" s="69">
        <v>1232</v>
      </c>
      <c r="B23" s="42" t="s">
        <v>379</v>
      </c>
      <c r="C23" s="79">
        <v>0</v>
      </c>
      <c r="D23" s="79">
        <v>0</v>
      </c>
      <c r="E23"/>
    </row>
    <row r="24" spans="1:6" x14ac:dyDescent="0.2">
      <c r="A24" s="69">
        <v>1233</v>
      </c>
      <c r="B24" s="42" t="s">
        <v>378</v>
      </c>
      <c r="C24" s="79">
        <v>0</v>
      </c>
      <c r="D24" s="79">
        <v>0</v>
      </c>
      <c r="E24"/>
    </row>
    <row r="25" spans="1:6" x14ac:dyDescent="0.2">
      <c r="A25" s="69">
        <v>1234</v>
      </c>
      <c r="B25" s="42" t="s">
        <v>377</v>
      </c>
      <c r="C25" s="79">
        <v>0</v>
      </c>
      <c r="D25" s="79">
        <v>0</v>
      </c>
      <c r="E25"/>
    </row>
    <row r="26" spans="1:6" x14ac:dyDescent="0.2">
      <c r="A26" s="69">
        <v>1235</v>
      </c>
      <c r="B26" s="42" t="s">
        <v>376</v>
      </c>
      <c r="C26" s="79">
        <v>0</v>
      </c>
      <c r="D26" s="79">
        <v>0</v>
      </c>
      <c r="E26"/>
    </row>
    <row r="27" spans="1:6" x14ac:dyDescent="0.2">
      <c r="A27" s="69">
        <v>1236</v>
      </c>
      <c r="B27" s="42" t="s">
        <v>375</v>
      </c>
      <c r="C27" s="79">
        <v>52299357.82</v>
      </c>
      <c r="D27" s="79">
        <v>108080424.48999999</v>
      </c>
      <c r="E27"/>
    </row>
    <row r="28" spans="1:6" x14ac:dyDescent="0.2">
      <c r="A28" s="69">
        <v>1239</v>
      </c>
      <c r="B28" s="42" t="s">
        <v>374</v>
      </c>
      <c r="C28" s="79">
        <v>0</v>
      </c>
      <c r="D28" s="79">
        <v>0</v>
      </c>
      <c r="E28"/>
    </row>
    <row r="29" spans="1:6" x14ac:dyDescent="0.2">
      <c r="A29" s="95">
        <v>1240</v>
      </c>
      <c r="B29" s="94" t="s">
        <v>373</v>
      </c>
      <c r="C29" s="92">
        <f>SUM(C30:C37)</f>
        <v>10090140.98</v>
      </c>
      <c r="D29" s="92">
        <f>SUM(D30:D37)</f>
        <v>154390922.59999999</v>
      </c>
      <c r="E29"/>
      <c r="F29" s="91"/>
    </row>
    <row r="30" spans="1:6" x14ac:dyDescent="0.2">
      <c r="A30" s="69">
        <v>1241</v>
      </c>
      <c r="B30" s="42" t="s">
        <v>372</v>
      </c>
      <c r="C30" s="79">
        <v>791407.83</v>
      </c>
      <c r="D30" s="79">
        <v>12399475.18</v>
      </c>
      <c r="E30"/>
    </row>
    <row r="31" spans="1:6" x14ac:dyDescent="0.2">
      <c r="A31" s="69">
        <v>1242</v>
      </c>
      <c r="B31" s="42" t="s">
        <v>371</v>
      </c>
      <c r="C31" s="79">
        <v>3037988.6</v>
      </c>
      <c r="D31" s="79">
        <v>20659.599999999999</v>
      </c>
      <c r="E31"/>
    </row>
    <row r="32" spans="1:6" x14ac:dyDescent="0.2">
      <c r="A32" s="69">
        <v>1243</v>
      </c>
      <c r="B32" s="42" t="s">
        <v>370</v>
      </c>
      <c r="C32" s="79">
        <v>6055828.8600000003</v>
      </c>
      <c r="D32" s="79">
        <v>111549072.73999999</v>
      </c>
      <c r="E32"/>
    </row>
    <row r="33" spans="1:5" x14ac:dyDescent="0.2">
      <c r="A33" s="69">
        <v>1244</v>
      </c>
      <c r="B33" s="42" t="s">
        <v>369</v>
      </c>
      <c r="C33" s="79">
        <v>0</v>
      </c>
      <c r="D33" s="79">
        <v>2294332</v>
      </c>
      <c r="E33"/>
    </row>
    <row r="34" spans="1:5" x14ac:dyDescent="0.2">
      <c r="A34" s="69">
        <v>1245</v>
      </c>
      <c r="B34" s="42" t="s">
        <v>368</v>
      </c>
      <c r="C34" s="79">
        <v>0</v>
      </c>
      <c r="D34" s="79">
        <v>0</v>
      </c>
      <c r="E34"/>
    </row>
    <row r="35" spans="1:5" x14ac:dyDescent="0.2">
      <c r="A35" s="69">
        <v>1246</v>
      </c>
      <c r="B35" s="42" t="s">
        <v>367</v>
      </c>
      <c r="C35" s="79">
        <v>204915.69</v>
      </c>
      <c r="D35" s="79">
        <v>28127383.079999998</v>
      </c>
      <c r="E35"/>
    </row>
    <row r="36" spans="1:5" x14ac:dyDescent="0.2">
      <c r="A36" s="69">
        <v>1247</v>
      </c>
      <c r="B36" s="42" t="s">
        <v>366</v>
      </c>
      <c r="C36" s="79">
        <v>0</v>
      </c>
      <c r="D36" s="79">
        <v>0</v>
      </c>
      <c r="E36"/>
    </row>
    <row r="37" spans="1:5" x14ac:dyDescent="0.2">
      <c r="A37" s="69">
        <v>1248</v>
      </c>
      <c r="B37" s="42" t="s">
        <v>365</v>
      </c>
      <c r="C37" s="79">
        <v>0</v>
      </c>
      <c r="D37" s="79">
        <v>0</v>
      </c>
      <c r="E37"/>
    </row>
    <row r="38" spans="1:5" x14ac:dyDescent="0.2">
      <c r="A38" s="95">
        <v>1250</v>
      </c>
      <c r="B38" s="94" t="s">
        <v>359</v>
      </c>
      <c r="C38" s="112">
        <f>SUM(C39:C43)</f>
        <v>0</v>
      </c>
      <c r="D38" s="112">
        <f>SUM(D39:D43)</f>
        <v>0</v>
      </c>
      <c r="E38"/>
    </row>
    <row r="39" spans="1:5" x14ac:dyDescent="0.2">
      <c r="A39" s="69">
        <v>1251</v>
      </c>
      <c r="B39" s="42" t="s">
        <v>358</v>
      </c>
      <c r="C39" s="68">
        <v>0</v>
      </c>
      <c r="D39" s="68">
        <v>0</v>
      </c>
      <c r="E39"/>
    </row>
    <row r="40" spans="1:5" x14ac:dyDescent="0.2">
      <c r="A40" s="69">
        <v>1252</v>
      </c>
      <c r="B40" s="42" t="s">
        <v>357</v>
      </c>
      <c r="C40" s="68">
        <v>0</v>
      </c>
      <c r="D40" s="68">
        <v>0</v>
      </c>
      <c r="E40"/>
    </row>
    <row r="41" spans="1:5" x14ac:dyDescent="0.2">
      <c r="A41" s="69">
        <v>1253</v>
      </c>
      <c r="B41" s="42" t="s">
        <v>356</v>
      </c>
      <c r="C41" s="68">
        <v>0</v>
      </c>
      <c r="D41" s="68">
        <v>0</v>
      </c>
      <c r="E41"/>
    </row>
    <row r="42" spans="1:5" x14ac:dyDescent="0.2">
      <c r="A42" s="69">
        <v>1254</v>
      </c>
      <c r="B42" s="42" t="s">
        <v>355</v>
      </c>
      <c r="C42" s="68">
        <v>0</v>
      </c>
      <c r="D42" s="68">
        <v>0</v>
      </c>
      <c r="E42"/>
    </row>
    <row r="43" spans="1:5" x14ac:dyDescent="0.2">
      <c r="A43" s="69">
        <v>1259</v>
      </c>
      <c r="B43" s="42" t="s">
        <v>354</v>
      </c>
      <c r="C43" s="68">
        <v>0</v>
      </c>
      <c r="D43" s="68">
        <v>0</v>
      </c>
      <c r="E43"/>
    </row>
    <row r="44" spans="1:5" x14ac:dyDescent="0.2">
      <c r="A44" s="69"/>
      <c r="B44" s="103" t="s">
        <v>487</v>
      </c>
      <c r="C44" s="92">
        <f>C21+C29+C38</f>
        <v>62389498.799999997</v>
      </c>
      <c r="D44" s="92">
        <f>D21+D29+D38</f>
        <v>262471347.08999997</v>
      </c>
      <c r="E44"/>
    </row>
    <row r="45" spans="1:5" x14ac:dyDescent="0.2">
      <c r="A45" s="42"/>
      <c r="B45" s="42"/>
      <c r="E45"/>
    </row>
    <row r="46" spans="1:5" x14ac:dyDescent="0.2">
      <c r="A46" s="53" t="s">
        <v>486</v>
      </c>
      <c r="B46" s="53"/>
      <c r="C46" s="53"/>
      <c r="D46" s="53"/>
      <c r="E46"/>
    </row>
    <row r="47" spans="1:5" x14ac:dyDescent="0.2">
      <c r="A47" s="52" t="s">
        <v>190</v>
      </c>
      <c r="B47" s="52" t="s">
        <v>189</v>
      </c>
      <c r="C47" s="50">
        <v>2025</v>
      </c>
      <c r="D47" s="50">
        <v>2024</v>
      </c>
      <c r="E47"/>
    </row>
    <row r="48" spans="1:5" x14ac:dyDescent="0.2">
      <c r="A48" s="95">
        <v>3210</v>
      </c>
      <c r="B48" s="94" t="s">
        <v>485</v>
      </c>
      <c r="C48" s="92">
        <v>1952818002.1900001</v>
      </c>
      <c r="D48" s="92">
        <v>-55901488.829999998</v>
      </c>
      <c r="E48"/>
    </row>
    <row r="49" spans="1:5" x14ac:dyDescent="0.2">
      <c r="A49" s="69"/>
      <c r="B49" s="103" t="s">
        <v>484</v>
      </c>
      <c r="C49" s="110">
        <f>+C50+C62+C93+C111</f>
        <v>476284206.94999993</v>
      </c>
      <c r="D49" s="110">
        <f>+D50+D62+D93+D111</f>
        <v>1810788583.4299998</v>
      </c>
      <c r="E49"/>
    </row>
    <row r="50" spans="1:5" s="80" customFormat="1" x14ac:dyDescent="0.2">
      <c r="A50" s="95">
        <v>5400</v>
      </c>
      <c r="B50" s="94" t="s">
        <v>114</v>
      </c>
      <c r="C50" s="104">
        <f>SUM(C53+C51)</f>
        <v>0</v>
      </c>
      <c r="D50" s="104">
        <f>SUM(D53+D51)</f>
        <v>0</v>
      </c>
      <c r="E50"/>
    </row>
    <row r="51" spans="1:5" s="80" customFormat="1" x14ac:dyDescent="0.2">
      <c r="A51" s="69">
        <v>5410</v>
      </c>
      <c r="B51" s="42" t="s">
        <v>483</v>
      </c>
      <c r="C51" s="112">
        <f>C52</f>
        <v>0</v>
      </c>
      <c r="D51" s="112">
        <f>D52</f>
        <v>0</v>
      </c>
      <c r="E51"/>
    </row>
    <row r="52" spans="1:5" x14ac:dyDescent="0.2">
      <c r="A52" s="69">
        <v>5411</v>
      </c>
      <c r="B52" s="42" t="s">
        <v>112</v>
      </c>
      <c r="C52" s="68">
        <v>0</v>
      </c>
      <c r="D52" s="68">
        <v>0</v>
      </c>
      <c r="E52"/>
    </row>
    <row r="53" spans="1:5" x14ac:dyDescent="0.2">
      <c r="A53" s="69">
        <v>5420</v>
      </c>
      <c r="B53" s="42" t="s">
        <v>482</v>
      </c>
      <c r="C53" s="98">
        <v>0</v>
      </c>
      <c r="D53" s="98">
        <v>0</v>
      </c>
      <c r="E53"/>
    </row>
    <row r="54" spans="1:5" x14ac:dyDescent="0.2">
      <c r="A54" s="69">
        <v>5421</v>
      </c>
      <c r="B54" s="42" t="s">
        <v>109</v>
      </c>
      <c r="C54" s="92">
        <v>0</v>
      </c>
      <c r="D54" s="92">
        <v>0</v>
      </c>
      <c r="E54"/>
    </row>
    <row r="55" spans="1:5" x14ac:dyDescent="0.2">
      <c r="A55" s="69">
        <v>5430</v>
      </c>
      <c r="B55" s="42" t="s">
        <v>481</v>
      </c>
      <c r="C55" s="79">
        <f>C56</f>
        <v>0</v>
      </c>
      <c r="D55" s="79">
        <f>D56</f>
        <v>0</v>
      </c>
      <c r="E55"/>
    </row>
    <row r="56" spans="1:5" x14ac:dyDescent="0.2">
      <c r="A56" s="69">
        <v>5431</v>
      </c>
      <c r="B56" s="42" t="s">
        <v>106</v>
      </c>
      <c r="C56" s="79">
        <v>0</v>
      </c>
      <c r="D56" s="79">
        <v>0</v>
      </c>
      <c r="E56"/>
    </row>
    <row r="57" spans="1:5" x14ac:dyDescent="0.2">
      <c r="A57" s="69">
        <v>5440</v>
      </c>
      <c r="B57" s="42" t="s">
        <v>480</v>
      </c>
      <c r="C57" s="79">
        <f>C58</f>
        <v>0</v>
      </c>
      <c r="D57" s="79">
        <f>D58</f>
        <v>0</v>
      </c>
      <c r="E57"/>
    </row>
    <row r="58" spans="1:5" x14ac:dyDescent="0.2">
      <c r="A58" s="69">
        <v>5441</v>
      </c>
      <c r="B58" s="42" t="s">
        <v>480</v>
      </c>
      <c r="C58" s="79">
        <v>0</v>
      </c>
      <c r="D58" s="79">
        <v>0</v>
      </c>
      <c r="E58"/>
    </row>
    <row r="59" spans="1:5" x14ac:dyDescent="0.2">
      <c r="A59" s="69">
        <v>5450</v>
      </c>
      <c r="B59" s="42" t="s">
        <v>479</v>
      </c>
      <c r="C59" s="79">
        <f>C60</f>
        <v>0</v>
      </c>
      <c r="D59" s="79">
        <f>D60</f>
        <v>0</v>
      </c>
      <c r="E59"/>
    </row>
    <row r="60" spans="1:5" x14ac:dyDescent="0.2">
      <c r="A60" s="69">
        <v>5451</v>
      </c>
      <c r="B60" s="42" t="s">
        <v>102</v>
      </c>
      <c r="C60" s="79">
        <v>0</v>
      </c>
      <c r="D60" s="79">
        <v>0</v>
      </c>
      <c r="E60"/>
    </row>
    <row r="61" spans="1:5" x14ac:dyDescent="0.2">
      <c r="A61" s="69">
        <v>5452</v>
      </c>
      <c r="B61" s="42" t="s">
        <v>101</v>
      </c>
      <c r="C61" s="79">
        <v>0</v>
      </c>
      <c r="D61" s="79">
        <v>0</v>
      </c>
      <c r="E61"/>
    </row>
    <row r="62" spans="1:5" x14ac:dyDescent="0.2">
      <c r="A62" s="95">
        <v>5500</v>
      </c>
      <c r="B62" s="94" t="s">
        <v>100</v>
      </c>
      <c r="C62" s="110">
        <f>C63+C72+C75+C81</f>
        <v>476284206.94999993</v>
      </c>
      <c r="D62" s="110">
        <f>D63+D72+D75+D81</f>
        <v>1500458814.6099999</v>
      </c>
      <c r="E62"/>
    </row>
    <row r="63" spans="1:5" x14ac:dyDescent="0.2">
      <c r="A63" s="95">
        <v>5510</v>
      </c>
      <c r="B63" s="94" t="s">
        <v>99</v>
      </c>
      <c r="C63" s="79">
        <f>SUM(C64:C71)</f>
        <v>1498446.53</v>
      </c>
      <c r="D63" s="79">
        <f>SUM(D64:D71)</f>
        <v>231991656.53999999</v>
      </c>
      <c r="E63"/>
    </row>
    <row r="64" spans="1:5" x14ac:dyDescent="0.2">
      <c r="A64" s="69">
        <v>5511</v>
      </c>
      <c r="B64" s="42" t="s">
        <v>98</v>
      </c>
      <c r="C64" s="79">
        <v>0</v>
      </c>
      <c r="D64" s="79">
        <v>0</v>
      </c>
      <c r="E64"/>
    </row>
    <row r="65" spans="1:5" x14ac:dyDescent="0.2">
      <c r="A65" s="69">
        <v>5512</v>
      </c>
      <c r="B65" s="42" t="s">
        <v>97</v>
      </c>
      <c r="C65" s="79">
        <v>0</v>
      </c>
      <c r="D65" s="79">
        <v>0</v>
      </c>
      <c r="E65"/>
    </row>
    <row r="66" spans="1:5" x14ac:dyDescent="0.2">
      <c r="A66" s="69">
        <v>5513</v>
      </c>
      <c r="B66" s="42" t="s">
        <v>96</v>
      </c>
      <c r="C66" s="79">
        <v>0</v>
      </c>
      <c r="D66" s="79">
        <v>0</v>
      </c>
      <c r="E66"/>
    </row>
    <row r="67" spans="1:5" x14ac:dyDescent="0.2">
      <c r="A67" s="69">
        <v>5514</v>
      </c>
      <c r="B67" s="42" t="s">
        <v>95</v>
      </c>
      <c r="C67" s="111">
        <v>0</v>
      </c>
      <c r="D67" s="111">
        <v>0</v>
      </c>
      <c r="E67"/>
    </row>
    <row r="68" spans="1:5" x14ac:dyDescent="0.2">
      <c r="A68" s="69">
        <v>5515</v>
      </c>
      <c r="B68" s="42" t="s">
        <v>94</v>
      </c>
      <c r="C68" s="79">
        <v>0</v>
      </c>
      <c r="D68" s="79">
        <v>226377603.5</v>
      </c>
      <c r="E68"/>
    </row>
    <row r="69" spans="1:5" x14ac:dyDescent="0.2">
      <c r="A69" s="69">
        <v>5516</v>
      </c>
      <c r="B69" s="42" t="s">
        <v>93</v>
      </c>
      <c r="C69" s="79">
        <v>0</v>
      </c>
      <c r="D69" s="79">
        <v>0</v>
      </c>
      <c r="E69"/>
    </row>
    <row r="70" spans="1:5" x14ac:dyDescent="0.2">
      <c r="A70" s="69">
        <v>5517</v>
      </c>
      <c r="B70" s="42" t="s">
        <v>92</v>
      </c>
      <c r="C70" s="79">
        <v>0</v>
      </c>
      <c r="D70" s="79">
        <v>0</v>
      </c>
      <c r="E70"/>
    </row>
    <row r="71" spans="1:5" x14ac:dyDescent="0.2">
      <c r="A71" s="69">
        <v>5518</v>
      </c>
      <c r="B71" s="42" t="s">
        <v>91</v>
      </c>
      <c r="C71" s="111">
        <v>1498446.53</v>
      </c>
      <c r="D71" s="111">
        <v>5614053.04</v>
      </c>
      <c r="E71"/>
    </row>
    <row r="72" spans="1:5" x14ac:dyDescent="0.2">
      <c r="A72" s="95">
        <v>5520</v>
      </c>
      <c r="B72" s="94" t="s">
        <v>90</v>
      </c>
      <c r="C72" s="92">
        <f>+C73+C74</f>
        <v>0</v>
      </c>
      <c r="D72" s="92">
        <v>0</v>
      </c>
      <c r="E72"/>
    </row>
    <row r="73" spans="1:5" x14ac:dyDescent="0.2">
      <c r="A73" s="69">
        <v>5521</v>
      </c>
      <c r="B73" s="42" t="s">
        <v>89</v>
      </c>
      <c r="C73" s="79">
        <v>0</v>
      </c>
      <c r="D73" s="79">
        <v>0</v>
      </c>
      <c r="E73"/>
    </row>
    <row r="74" spans="1:5" x14ac:dyDescent="0.2">
      <c r="A74" s="69">
        <v>5522</v>
      </c>
      <c r="B74" s="42" t="s">
        <v>88</v>
      </c>
      <c r="C74" s="79">
        <v>0</v>
      </c>
      <c r="D74" s="79">
        <v>0</v>
      </c>
      <c r="E74"/>
    </row>
    <row r="75" spans="1:5" x14ac:dyDescent="0.2">
      <c r="A75" s="95">
        <v>5530</v>
      </c>
      <c r="B75" s="94" t="s">
        <v>87</v>
      </c>
      <c r="C75" s="111">
        <f>SUM(C76:C80)</f>
        <v>474785748.07999998</v>
      </c>
      <c r="D75" s="111">
        <f>SUM(D76:D80)</f>
        <v>1268467158.0699999</v>
      </c>
      <c r="E75"/>
    </row>
    <row r="76" spans="1:5" x14ac:dyDescent="0.2">
      <c r="A76" s="69">
        <v>5531</v>
      </c>
      <c r="B76" s="42" t="s">
        <v>86</v>
      </c>
      <c r="C76" s="79">
        <f>SUM(C77:C78)</f>
        <v>0</v>
      </c>
      <c r="D76" s="79">
        <f>SUM(D77:D78)</f>
        <v>0</v>
      </c>
      <c r="E76"/>
    </row>
    <row r="77" spans="1:5" x14ac:dyDescent="0.2">
      <c r="A77" s="69">
        <v>5532</v>
      </c>
      <c r="B77" s="42" t="s">
        <v>85</v>
      </c>
      <c r="C77" s="79">
        <v>0</v>
      </c>
      <c r="D77" s="79">
        <v>0</v>
      </c>
      <c r="E77"/>
    </row>
    <row r="78" spans="1:5" x14ac:dyDescent="0.2">
      <c r="A78" s="69">
        <v>5533</v>
      </c>
      <c r="B78" s="42" t="s">
        <v>84</v>
      </c>
      <c r="C78" s="79">
        <v>0</v>
      </c>
      <c r="D78" s="79">
        <v>0</v>
      </c>
      <c r="E78"/>
    </row>
    <row r="79" spans="1:5" x14ac:dyDescent="0.2">
      <c r="A79" s="69">
        <v>5534</v>
      </c>
      <c r="B79" s="42" t="s">
        <v>83</v>
      </c>
      <c r="C79" s="79">
        <v>0</v>
      </c>
      <c r="D79" s="79">
        <v>0</v>
      </c>
      <c r="E79"/>
    </row>
    <row r="80" spans="1:5" x14ac:dyDescent="0.2">
      <c r="A80" s="69">
        <v>5535</v>
      </c>
      <c r="B80" s="42" t="s">
        <v>82</v>
      </c>
      <c r="C80" s="79">
        <f>474785748.08</f>
        <v>474785748.07999998</v>
      </c>
      <c r="D80" s="79">
        <v>1268467158.0699999</v>
      </c>
      <c r="E80"/>
    </row>
    <row r="81" spans="1:5" x14ac:dyDescent="0.2">
      <c r="A81" s="95">
        <v>5590</v>
      </c>
      <c r="B81" s="94" t="s">
        <v>81</v>
      </c>
      <c r="C81" s="111">
        <f>SUM(C82:C89)</f>
        <v>12.34</v>
      </c>
      <c r="D81" s="111">
        <f>SUM(D82:D89)</f>
        <v>0</v>
      </c>
      <c r="E81"/>
    </row>
    <row r="82" spans="1:5" x14ac:dyDescent="0.2">
      <c r="A82" s="69">
        <v>5591</v>
      </c>
      <c r="B82" s="42" t="s">
        <v>80</v>
      </c>
      <c r="C82" s="79">
        <v>0</v>
      </c>
      <c r="D82" s="79">
        <v>0</v>
      </c>
      <c r="E82"/>
    </row>
    <row r="83" spans="1:5" x14ac:dyDescent="0.2">
      <c r="A83" s="69">
        <v>5592</v>
      </c>
      <c r="B83" s="42" t="s">
        <v>79</v>
      </c>
      <c r="C83" s="79">
        <v>0</v>
      </c>
      <c r="D83" s="79">
        <v>0</v>
      </c>
      <c r="E83"/>
    </row>
    <row r="84" spans="1:5" x14ac:dyDescent="0.2">
      <c r="A84" s="69">
        <v>5593</v>
      </c>
      <c r="B84" s="42" t="s">
        <v>78</v>
      </c>
      <c r="C84" s="79">
        <v>0</v>
      </c>
      <c r="D84" s="79">
        <v>0</v>
      </c>
      <c r="E84"/>
    </row>
    <row r="85" spans="1:5" x14ac:dyDescent="0.2">
      <c r="A85" s="69">
        <v>5594</v>
      </c>
      <c r="B85" s="42" t="s">
        <v>478</v>
      </c>
      <c r="C85" s="79">
        <v>0</v>
      </c>
      <c r="D85" s="79">
        <v>0</v>
      </c>
      <c r="E85"/>
    </row>
    <row r="86" spans="1:5" x14ac:dyDescent="0.2">
      <c r="A86" s="69">
        <v>5595</v>
      </c>
      <c r="B86" s="42" t="s">
        <v>76</v>
      </c>
      <c r="C86" s="79">
        <v>0</v>
      </c>
      <c r="D86" s="79">
        <v>0</v>
      </c>
      <c r="E86"/>
    </row>
    <row r="87" spans="1:5" x14ac:dyDescent="0.2">
      <c r="A87" s="69">
        <v>5596</v>
      </c>
      <c r="B87" s="42" t="s">
        <v>75</v>
      </c>
      <c r="C87" s="79">
        <v>0</v>
      </c>
      <c r="D87" s="79">
        <v>0</v>
      </c>
      <c r="E87"/>
    </row>
    <row r="88" spans="1:5" x14ac:dyDescent="0.2">
      <c r="A88" s="69">
        <v>5597</v>
      </c>
      <c r="B88" s="42" t="s">
        <v>74</v>
      </c>
      <c r="C88" s="79">
        <v>0</v>
      </c>
      <c r="D88" s="79">
        <v>0</v>
      </c>
      <c r="E88"/>
    </row>
    <row r="89" spans="1:5" x14ac:dyDescent="0.2">
      <c r="A89" s="69">
        <v>5599</v>
      </c>
      <c r="B89" s="42" t="s">
        <v>72</v>
      </c>
      <c r="C89" s="79">
        <v>12.34</v>
      </c>
      <c r="D89" s="79">
        <v>0</v>
      </c>
      <c r="E89"/>
    </row>
    <row r="90" spans="1:5" x14ac:dyDescent="0.2">
      <c r="A90" s="95">
        <v>5600</v>
      </c>
      <c r="B90" s="94" t="s">
        <v>71</v>
      </c>
      <c r="C90" s="79">
        <v>0</v>
      </c>
      <c r="D90" s="79">
        <v>0</v>
      </c>
      <c r="E90"/>
    </row>
    <row r="91" spans="1:5" x14ac:dyDescent="0.2">
      <c r="A91" s="95">
        <v>5610</v>
      </c>
      <c r="B91" s="94" t="s">
        <v>70</v>
      </c>
      <c r="C91" s="79">
        <v>0</v>
      </c>
      <c r="D91" s="79">
        <v>0</v>
      </c>
      <c r="E91"/>
    </row>
    <row r="92" spans="1:5" x14ac:dyDescent="0.2">
      <c r="A92" s="69">
        <v>5611</v>
      </c>
      <c r="B92" s="42" t="s">
        <v>69</v>
      </c>
      <c r="C92" s="79">
        <v>0</v>
      </c>
      <c r="D92" s="79">
        <v>0</v>
      </c>
      <c r="E92"/>
    </row>
    <row r="93" spans="1:5" x14ac:dyDescent="0.2">
      <c r="A93" s="95">
        <v>2110</v>
      </c>
      <c r="B93" s="97" t="s">
        <v>477</v>
      </c>
      <c r="C93" s="110">
        <f>SUM(C94:C98)</f>
        <v>0</v>
      </c>
      <c r="D93" s="110">
        <f>SUM(D94:D98)</f>
        <v>310329768.81999999</v>
      </c>
      <c r="E93"/>
    </row>
    <row r="94" spans="1:5" x14ac:dyDescent="0.2">
      <c r="A94" s="69">
        <v>2111</v>
      </c>
      <c r="B94" s="42" t="s">
        <v>476</v>
      </c>
      <c r="C94" s="79">
        <v>0</v>
      </c>
      <c r="D94" s="92">
        <v>534386.63</v>
      </c>
      <c r="E94"/>
    </row>
    <row r="95" spans="1:5" x14ac:dyDescent="0.2">
      <c r="A95" s="69">
        <v>2112</v>
      </c>
      <c r="B95" s="42" t="s">
        <v>475</v>
      </c>
      <c r="C95" s="79">
        <v>0</v>
      </c>
      <c r="D95" s="79">
        <v>163668701.69999999</v>
      </c>
      <c r="E95"/>
    </row>
    <row r="96" spans="1:5" x14ac:dyDescent="0.2">
      <c r="A96" s="69">
        <v>2112</v>
      </c>
      <c r="B96" s="42" t="s">
        <v>474</v>
      </c>
      <c r="C96" s="79">
        <v>0</v>
      </c>
      <c r="D96" s="79">
        <v>146126680.49000001</v>
      </c>
      <c r="E96"/>
    </row>
    <row r="97" spans="1:6" x14ac:dyDescent="0.2">
      <c r="A97" s="69">
        <v>2115</v>
      </c>
      <c r="B97" s="42" t="s">
        <v>473</v>
      </c>
      <c r="C97" s="79">
        <v>0</v>
      </c>
      <c r="D97" s="79">
        <v>0</v>
      </c>
      <c r="E97"/>
    </row>
    <row r="98" spans="1:6" x14ac:dyDescent="0.2">
      <c r="A98" s="69">
        <v>2114</v>
      </c>
      <c r="B98" s="42" t="s">
        <v>472</v>
      </c>
      <c r="C98" s="79">
        <v>0</v>
      </c>
      <c r="D98" s="79">
        <v>0</v>
      </c>
      <c r="E98"/>
    </row>
    <row r="99" spans="1:6" x14ac:dyDescent="0.2">
      <c r="A99" s="109"/>
      <c r="B99" s="108" t="s">
        <v>464</v>
      </c>
      <c r="C99" s="79">
        <v>0</v>
      </c>
      <c r="D99" s="79">
        <v>163668701.69999999</v>
      </c>
      <c r="E99" s="211"/>
      <c r="F99" s="80"/>
    </row>
    <row r="100" spans="1:6" x14ac:dyDescent="0.2">
      <c r="A100" s="109">
        <v>3100</v>
      </c>
      <c r="B100" s="108" t="s">
        <v>471</v>
      </c>
      <c r="C100" s="79">
        <v>0</v>
      </c>
      <c r="D100" s="79">
        <v>146126680.49000001</v>
      </c>
      <c r="E100" s="211"/>
      <c r="F100" s="80"/>
    </row>
    <row r="101" spans="1:6" x14ac:dyDescent="0.2">
      <c r="A101" s="109"/>
      <c r="B101" s="108" t="s">
        <v>470</v>
      </c>
      <c r="C101" s="79">
        <v>0</v>
      </c>
      <c r="D101" s="79">
        <v>0</v>
      </c>
      <c r="E101" s="211"/>
      <c r="F101" s="80"/>
    </row>
    <row r="102" spans="1:6" x14ac:dyDescent="0.2">
      <c r="A102" s="109"/>
      <c r="B102" s="108" t="s">
        <v>469</v>
      </c>
      <c r="C102" s="79">
        <v>0</v>
      </c>
      <c r="D102" s="79">
        <v>0</v>
      </c>
      <c r="E102" s="211"/>
      <c r="F102" s="80"/>
    </row>
    <row r="103" spans="1:6" x14ac:dyDescent="0.2">
      <c r="A103" s="109"/>
      <c r="B103" s="108" t="s">
        <v>468</v>
      </c>
      <c r="C103" s="92">
        <f>+C104</f>
        <v>0</v>
      </c>
      <c r="D103" s="92">
        <f>+D104</f>
        <v>0</v>
      </c>
      <c r="E103"/>
    </row>
    <row r="104" spans="1:6" x14ac:dyDescent="0.2">
      <c r="A104" s="109"/>
      <c r="B104" s="108" t="s">
        <v>467</v>
      </c>
      <c r="C104" s="104">
        <f>SUM(C105:C108)</f>
        <v>0</v>
      </c>
      <c r="D104" s="104">
        <v>0</v>
      </c>
      <c r="E104"/>
    </row>
    <row r="105" spans="1:6" x14ac:dyDescent="0.2">
      <c r="A105" s="109"/>
      <c r="B105" s="108" t="s">
        <v>466</v>
      </c>
      <c r="C105" s="98">
        <v>0</v>
      </c>
      <c r="D105" s="98">
        <v>0</v>
      </c>
      <c r="E105"/>
    </row>
    <row r="106" spans="1:6" x14ac:dyDescent="0.2">
      <c r="A106" s="109">
        <v>1270</v>
      </c>
      <c r="B106" s="108" t="s">
        <v>353</v>
      </c>
      <c r="C106" s="98">
        <v>0</v>
      </c>
      <c r="D106" s="98">
        <v>0</v>
      </c>
      <c r="E106"/>
    </row>
    <row r="107" spans="1:6" x14ac:dyDescent="0.2">
      <c r="A107" s="109">
        <v>1273</v>
      </c>
      <c r="B107" s="108" t="s">
        <v>465</v>
      </c>
      <c r="C107" s="98">
        <v>0</v>
      </c>
      <c r="D107" s="98">
        <v>0</v>
      </c>
      <c r="E107"/>
    </row>
    <row r="108" spans="1:6" x14ac:dyDescent="0.2">
      <c r="A108" s="95">
        <v>5120</v>
      </c>
      <c r="B108" s="97" t="s">
        <v>396</v>
      </c>
      <c r="C108" s="98">
        <v>0</v>
      </c>
      <c r="D108" s="98">
        <v>0</v>
      </c>
      <c r="E108"/>
    </row>
    <row r="109" spans="1:6" x14ac:dyDescent="0.2">
      <c r="A109" s="69">
        <v>5120</v>
      </c>
      <c r="B109" s="44" t="s">
        <v>396</v>
      </c>
      <c r="C109" s="104">
        <f>+C110</f>
        <v>0</v>
      </c>
      <c r="D109" s="104">
        <f>+D110</f>
        <v>0</v>
      </c>
      <c r="E109"/>
    </row>
    <row r="110" spans="1:6" x14ac:dyDescent="0.2">
      <c r="A110" s="69"/>
      <c r="B110" s="103" t="s">
        <v>464</v>
      </c>
      <c r="C110" s="104">
        <f>+C111</f>
        <v>0</v>
      </c>
      <c r="D110" s="104">
        <f>+D111</f>
        <v>0</v>
      </c>
      <c r="E110"/>
    </row>
    <row r="111" spans="1:6" x14ac:dyDescent="0.2">
      <c r="A111" s="95">
        <v>4300</v>
      </c>
      <c r="B111" s="103" t="s">
        <v>209</v>
      </c>
      <c r="C111" s="98">
        <v>0</v>
      </c>
      <c r="D111" s="98">
        <v>0</v>
      </c>
      <c r="E111"/>
    </row>
    <row r="112" spans="1:6" x14ac:dyDescent="0.2">
      <c r="A112" s="95">
        <v>4310</v>
      </c>
      <c r="B112" s="103" t="s">
        <v>208</v>
      </c>
      <c r="C112" s="104">
        <f>+C113+C135</f>
        <v>618.28</v>
      </c>
      <c r="D112" s="104">
        <f>+D113+D135</f>
        <v>0</v>
      </c>
      <c r="E112"/>
    </row>
    <row r="113" spans="1:5" x14ac:dyDescent="0.2">
      <c r="A113" s="69">
        <v>4311</v>
      </c>
      <c r="B113" s="100" t="s">
        <v>207</v>
      </c>
      <c r="C113" s="104">
        <f>C127+C114+C117+C123+C125</f>
        <v>618.28</v>
      </c>
      <c r="D113" s="107">
        <f>D127+D114+D117+D123+D125</f>
        <v>0</v>
      </c>
      <c r="E113"/>
    </row>
    <row r="114" spans="1:5" x14ac:dyDescent="0.2">
      <c r="A114" s="69">
        <v>4319</v>
      </c>
      <c r="B114" s="100" t="s">
        <v>206</v>
      </c>
      <c r="C114" s="104">
        <f>SUM(C115:C116)</f>
        <v>0</v>
      </c>
      <c r="D114" s="104">
        <f>SUM(D115:D116)</f>
        <v>0</v>
      </c>
      <c r="E114"/>
    </row>
    <row r="115" spans="1:5" x14ac:dyDescent="0.2">
      <c r="A115" s="95">
        <v>4320</v>
      </c>
      <c r="B115" s="103" t="s">
        <v>205</v>
      </c>
      <c r="C115" s="98">
        <v>0</v>
      </c>
      <c r="D115" s="102">
        <v>0</v>
      </c>
      <c r="E115"/>
    </row>
    <row r="116" spans="1:5" x14ac:dyDescent="0.2">
      <c r="A116" s="69">
        <v>4321</v>
      </c>
      <c r="B116" s="100" t="s">
        <v>204</v>
      </c>
      <c r="C116" s="98">
        <v>0</v>
      </c>
      <c r="D116" s="102">
        <v>0</v>
      </c>
      <c r="E116"/>
    </row>
    <row r="117" spans="1:5" x14ac:dyDescent="0.2">
      <c r="A117" s="69">
        <v>4322</v>
      </c>
      <c r="B117" s="100" t="s">
        <v>203</v>
      </c>
      <c r="C117" s="104">
        <f>SUM(C118:C122)</f>
        <v>0</v>
      </c>
      <c r="D117" s="104">
        <f>SUM(D118:D122)</f>
        <v>0</v>
      </c>
      <c r="E117"/>
    </row>
    <row r="118" spans="1:5" x14ac:dyDescent="0.2">
      <c r="A118" s="69">
        <v>4323</v>
      </c>
      <c r="B118" s="100" t="s">
        <v>202</v>
      </c>
      <c r="C118" s="98">
        <v>0</v>
      </c>
      <c r="D118" s="102">
        <v>0</v>
      </c>
      <c r="E118"/>
    </row>
    <row r="119" spans="1:5" ht="25.5" customHeight="1" x14ac:dyDescent="0.2">
      <c r="A119" s="69">
        <v>4324</v>
      </c>
      <c r="B119" s="106" t="s">
        <v>201</v>
      </c>
      <c r="C119" s="98">
        <v>0</v>
      </c>
      <c r="D119" s="102">
        <v>0</v>
      </c>
      <c r="E119"/>
    </row>
    <row r="120" spans="1:5" ht="22.5" x14ac:dyDescent="0.2">
      <c r="A120" s="69">
        <v>4325</v>
      </c>
      <c r="B120" s="106" t="s">
        <v>200</v>
      </c>
      <c r="C120" s="98">
        <v>0</v>
      </c>
      <c r="D120" s="102">
        <v>0</v>
      </c>
      <c r="E120"/>
    </row>
    <row r="121" spans="1:5" ht="21.75" customHeight="1" x14ac:dyDescent="0.2">
      <c r="A121" s="95">
        <v>4330</v>
      </c>
      <c r="B121" s="105" t="s">
        <v>199</v>
      </c>
      <c r="C121" s="98">
        <v>0</v>
      </c>
      <c r="D121" s="102">
        <v>0</v>
      </c>
      <c r="E121"/>
    </row>
    <row r="122" spans="1:5" x14ac:dyDescent="0.2">
      <c r="A122" s="69">
        <v>4331</v>
      </c>
      <c r="B122" s="100" t="s">
        <v>199</v>
      </c>
      <c r="C122" s="98">
        <v>0</v>
      </c>
      <c r="D122" s="102">
        <v>0</v>
      </c>
      <c r="E122"/>
    </row>
    <row r="123" spans="1:5" x14ac:dyDescent="0.2">
      <c r="A123" s="95">
        <v>4340</v>
      </c>
      <c r="B123" s="103" t="s">
        <v>198</v>
      </c>
      <c r="C123" s="104">
        <f>C124</f>
        <v>0</v>
      </c>
      <c r="D123" s="104">
        <f>D124</f>
        <v>0</v>
      </c>
      <c r="E123"/>
    </row>
    <row r="124" spans="1:5" x14ac:dyDescent="0.2">
      <c r="A124" s="69">
        <v>4341</v>
      </c>
      <c r="B124" s="100" t="s">
        <v>198</v>
      </c>
      <c r="C124" s="98">
        <v>0</v>
      </c>
      <c r="D124" s="102">
        <v>0</v>
      </c>
      <c r="E124"/>
    </row>
    <row r="125" spans="1:5" x14ac:dyDescent="0.2">
      <c r="A125" s="95">
        <v>4390</v>
      </c>
      <c r="B125" s="103" t="s">
        <v>192</v>
      </c>
      <c r="C125" s="101">
        <f>SUM(C126:C132)</f>
        <v>618.28</v>
      </c>
      <c r="D125" s="101">
        <f>SUM(D126:D132)</f>
        <v>0</v>
      </c>
      <c r="E125"/>
    </row>
    <row r="126" spans="1:5" x14ac:dyDescent="0.2">
      <c r="A126" s="69">
        <v>4392</v>
      </c>
      <c r="B126" s="100" t="s">
        <v>197</v>
      </c>
      <c r="C126" s="98">
        <v>0</v>
      </c>
      <c r="D126" s="102">
        <v>0</v>
      </c>
      <c r="E126"/>
    </row>
    <row r="127" spans="1:5" x14ac:dyDescent="0.2">
      <c r="A127" s="69">
        <v>4393</v>
      </c>
      <c r="B127" s="100" t="s">
        <v>196</v>
      </c>
      <c r="C127" s="101">
        <v>0</v>
      </c>
      <c r="D127" s="101">
        <f>SUM(D128:D134)</f>
        <v>0</v>
      </c>
      <c r="E127"/>
    </row>
    <row r="128" spans="1:5" x14ac:dyDescent="0.2">
      <c r="A128" s="69">
        <v>4394</v>
      </c>
      <c r="B128" s="100" t="s">
        <v>195</v>
      </c>
      <c r="C128" s="99">
        <v>0</v>
      </c>
      <c r="D128" s="99">
        <v>0</v>
      </c>
      <c r="E128"/>
    </row>
    <row r="129" spans="1:5" x14ac:dyDescent="0.2">
      <c r="A129" s="69">
        <v>4395</v>
      </c>
      <c r="B129" s="100" t="s">
        <v>75</v>
      </c>
      <c r="C129" s="99">
        <v>0</v>
      </c>
      <c r="D129" s="99">
        <v>0</v>
      </c>
      <c r="E129"/>
    </row>
    <row r="130" spans="1:5" x14ac:dyDescent="0.2">
      <c r="A130" s="69">
        <v>4396</v>
      </c>
      <c r="B130" s="100" t="s">
        <v>194</v>
      </c>
      <c r="C130" s="99">
        <v>0</v>
      </c>
      <c r="D130" s="99">
        <v>0</v>
      </c>
      <c r="E130"/>
    </row>
    <row r="131" spans="1:5" x14ac:dyDescent="0.2">
      <c r="A131" s="69">
        <v>4397</v>
      </c>
      <c r="B131" s="100" t="s">
        <v>193</v>
      </c>
      <c r="C131" s="99">
        <v>0</v>
      </c>
      <c r="D131" s="99">
        <v>0</v>
      </c>
      <c r="E131"/>
    </row>
    <row r="132" spans="1:5" x14ac:dyDescent="0.2">
      <c r="A132" s="69">
        <v>4399</v>
      </c>
      <c r="B132" s="100" t="s">
        <v>192</v>
      </c>
      <c r="C132" s="99">
        <v>618.28</v>
      </c>
      <c r="D132" s="99">
        <v>0</v>
      </c>
      <c r="E132"/>
    </row>
    <row r="133" spans="1:5" x14ac:dyDescent="0.2">
      <c r="A133" s="95">
        <v>1120</v>
      </c>
      <c r="B133" s="97" t="s">
        <v>463</v>
      </c>
      <c r="C133" s="99">
        <v>0</v>
      </c>
      <c r="D133" s="99">
        <v>0</v>
      </c>
      <c r="E133"/>
    </row>
    <row r="134" spans="1:5" x14ac:dyDescent="0.2">
      <c r="A134" s="69">
        <v>1124</v>
      </c>
      <c r="B134" s="44" t="s">
        <v>462</v>
      </c>
      <c r="C134" s="98">
        <v>0</v>
      </c>
      <c r="D134" s="98">
        <v>0</v>
      </c>
      <c r="E134"/>
    </row>
    <row r="135" spans="1:5" x14ac:dyDescent="0.2">
      <c r="A135" s="69">
        <v>1124</v>
      </c>
      <c r="B135" s="44" t="s">
        <v>461</v>
      </c>
      <c r="C135" s="92">
        <f>SUM(C136:C144)</f>
        <v>0</v>
      </c>
      <c r="D135" s="92">
        <f>SUM(D136:D144)</f>
        <v>0</v>
      </c>
      <c r="E135"/>
    </row>
    <row r="136" spans="1:5" x14ac:dyDescent="0.2">
      <c r="A136" s="69">
        <v>1124</v>
      </c>
      <c r="B136" s="44" t="s">
        <v>460</v>
      </c>
      <c r="C136" s="96">
        <v>0</v>
      </c>
      <c r="D136" s="79">
        <v>0</v>
      </c>
      <c r="E136"/>
    </row>
    <row r="137" spans="1:5" x14ac:dyDescent="0.2">
      <c r="A137" s="69">
        <v>1124</v>
      </c>
      <c r="B137" s="44" t="s">
        <v>459</v>
      </c>
      <c r="C137" s="96">
        <v>0</v>
      </c>
      <c r="D137" s="79">
        <v>0</v>
      </c>
      <c r="E137"/>
    </row>
    <row r="138" spans="1:5" x14ac:dyDescent="0.2">
      <c r="A138" s="69">
        <v>1124</v>
      </c>
      <c r="B138" s="44" t="s">
        <v>458</v>
      </c>
      <c r="C138" s="96">
        <v>0</v>
      </c>
      <c r="D138" s="79">
        <v>0</v>
      </c>
      <c r="E138"/>
    </row>
    <row r="139" spans="1:5" x14ac:dyDescent="0.2">
      <c r="A139" s="69">
        <v>1124</v>
      </c>
      <c r="B139" s="44" t="s">
        <v>457</v>
      </c>
      <c r="C139" s="96">
        <v>0</v>
      </c>
      <c r="D139" s="79">
        <v>0</v>
      </c>
      <c r="E139"/>
    </row>
    <row r="140" spans="1:5" x14ac:dyDescent="0.2">
      <c r="A140" s="69">
        <v>1122</v>
      </c>
      <c r="B140" s="44" t="s">
        <v>456</v>
      </c>
      <c r="C140" s="79">
        <v>0</v>
      </c>
      <c r="D140" s="79">
        <v>0</v>
      </c>
      <c r="E140"/>
    </row>
    <row r="141" spans="1:5" x14ac:dyDescent="0.2">
      <c r="A141" s="69">
        <v>1122</v>
      </c>
      <c r="B141" s="44" t="s">
        <v>455</v>
      </c>
      <c r="C141" s="79">
        <v>0</v>
      </c>
      <c r="D141" s="79">
        <v>0</v>
      </c>
      <c r="E141"/>
    </row>
    <row r="142" spans="1:5" x14ac:dyDescent="0.2">
      <c r="A142" s="69">
        <v>1122</v>
      </c>
      <c r="B142" s="44" t="s">
        <v>454</v>
      </c>
      <c r="C142" s="79">
        <v>0</v>
      </c>
      <c r="D142" s="79">
        <v>0</v>
      </c>
      <c r="E142"/>
    </row>
    <row r="143" spans="1:5" x14ac:dyDescent="0.2">
      <c r="A143" s="95">
        <v>5120</v>
      </c>
      <c r="B143" s="97" t="s">
        <v>396</v>
      </c>
      <c r="C143" s="96">
        <v>0</v>
      </c>
      <c r="D143" s="79">
        <v>0</v>
      </c>
      <c r="E143" s="211"/>
    </row>
    <row r="144" spans="1:5" x14ac:dyDescent="0.2">
      <c r="A144" s="69">
        <v>5120</v>
      </c>
      <c r="B144" s="44" t="s">
        <v>396</v>
      </c>
      <c r="C144" s="79">
        <v>0</v>
      </c>
      <c r="D144" s="79">
        <v>0</v>
      </c>
      <c r="E144" s="211"/>
    </row>
    <row r="145" spans="1:5" x14ac:dyDescent="0.2">
      <c r="A145" s="95">
        <v>4150</v>
      </c>
      <c r="B145" s="94" t="s">
        <v>236</v>
      </c>
      <c r="C145" s="94">
        <v>0</v>
      </c>
      <c r="D145" s="94">
        <v>0</v>
      </c>
      <c r="E145" s="211"/>
    </row>
    <row r="146" spans="1:5" x14ac:dyDescent="0.2">
      <c r="A146" s="69">
        <v>4151</v>
      </c>
      <c r="B146" s="42" t="s">
        <v>453</v>
      </c>
      <c r="C146" s="42">
        <v>0</v>
      </c>
      <c r="D146" s="42">
        <v>0</v>
      </c>
      <c r="E146" s="211"/>
    </row>
    <row r="147" spans="1:5" x14ac:dyDescent="0.2">
      <c r="A147" s="69"/>
      <c r="B147" s="93" t="s">
        <v>452</v>
      </c>
      <c r="C147" s="92">
        <f>C48+C49+C103-C109-C112</f>
        <v>2429101590.8599997</v>
      </c>
      <c r="D147" s="92">
        <f>D48+D49+D103-D109-D112</f>
        <v>1754887094.5999999</v>
      </c>
      <c r="E147" s="211"/>
    </row>
    <row r="148" spans="1:5" x14ac:dyDescent="0.2">
      <c r="A148" s="42" t="s">
        <v>0</v>
      </c>
      <c r="B148" s="93"/>
      <c r="C148" s="92"/>
      <c r="D148" s="92"/>
      <c r="E148" s="211"/>
    </row>
    <row r="149" spans="1:5" x14ac:dyDescent="0.2">
      <c r="A149" s="69"/>
      <c r="B149" s="93"/>
      <c r="C149" s="92"/>
      <c r="D149" s="92"/>
      <c r="E149" s="211"/>
    </row>
    <row r="150" spans="1:5" x14ac:dyDescent="0.2">
      <c r="C150" s="91"/>
      <c r="E150" s="80"/>
    </row>
    <row r="151" spans="1:5" x14ac:dyDescent="0.2">
      <c r="C151" s="91"/>
    </row>
    <row r="152" spans="1:5" x14ac:dyDescent="0.2">
      <c r="C152" s="9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del trimestre anterior" sqref="C54:C61 D54 D63 C63:C65 C49:D49"/>
    <dataValidation allowBlank="1" showInputMessage="1" showErrorMessage="1" prompt="Importe final del periodo que corresponde la información financiera trimestral que se presenta." sqref="C8 C47 D55:D61 D64:D65"/>
    <dataValidation allowBlank="1" showInputMessage="1" showErrorMessage="1" prompt="Saldo al 31 de diciembre del año anterior que se presenta" sqref="D8 D47"/>
  </dataValidations>
  <printOptions horizontalCentered="1"/>
  <pageMargins left="0.70866141732283472" right="0.70866141732283472" top="0.74803149606299213" bottom="0.74803149606299213" header="0.31496062992125984" footer="0.31496062992125984"/>
  <pageSetup scale="91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27"/>
  <sheetViews>
    <sheetView showGridLines="0" workbookViewId="0">
      <selection activeCell="D20" sqref="D20"/>
    </sheetView>
  </sheetViews>
  <sheetFormatPr baseColWidth="10" defaultColWidth="13.33203125" defaultRowHeight="11.25" x14ac:dyDescent="0.2"/>
  <cols>
    <col min="1" max="1" width="3.83203125" style="114" customWidth="1"/>
    <col min="2" max="2" width="78.6640625" style="114" customWidth="1"/>
    <col min="3" max="3" width="29.1640625" style="114" customWidth="1"/>
    <col min="4" max="4" width="19.1640625" style="114" customWidth="1"/>
    <col min="5" max="5" width="17.33203125" style="114" customWidth="1"/>
    <col min="6" max="16384" width="13.33203125" style="114"/>
  </cols>
  <sheetData>
    <row r="1" spans="1:5" s="152" customFormat="1" ht="11.25" customHeight="1" x14ac:dyDescent="0.2">
      <c r="A1" s="159" t="s">
        <v>68</v>
      </c>
      <c r="B1" s="158"/>
      <c r="C1" s="157"/>
    </row>
    <row r="2" spans="1:5" s="152" customFormat="1" ht="11.25" customHeight="1" x14ac:dyDescent="0.2">
      <c r="A2" s="155" t="s">
        <v>514</v>
      </c>
      <c r="B2" s="156"/>
      <c r="C2" s="153"/>
    </row>
    <row r="3" spans="1:5" s="152" customFormat="1" ht="11.25" customHeight="1" x14ac:dyDescent="0.2">
      <c r="A3" s="155" t="s">
        <v>429</v>
      </c>
      <c r="B3" s="154"/>
      <c r="C3" s="153"/>
    </row>
    <row r="4" spans="1:5" s="145" customFormat="1" ht="11.25" customHeight="1" x14ac:dyDescent="0.2">
      <c r="A4" s="151" t="s">
        <v>513</v>
      </c>
      <c r="B4" s="150"/>
      <c r="C4" s="149"/>
    </row>
    <row r="5" spans="1:5" s="145" customFormat="1" ht="11.25" customHeight="1" x14ac:dyDescent="0.2">
      <c r="A5" s="148"/>
      <c r="B5" s="147" t="s">
        <v>512</v>
      </c>
      <c r="C5" s="146">
        <v>2025</v>
      </c>
    </row>
    <row r="6" spans="1:5" s="142" customFormat="1" x14ac:dyDescent="0.2">
      <c r="A6" s="144" t="s">
        <v>511</v>
      </c>
      <c r="B6" s="144"/>
      <c r="C6" s="121">
        <v>13797189244.190001</v>
      </c>
      <c r="E6" s="143"/>
    </row>
    <row r="7" spans="1:5" ht="9.75" customHeight="1" x14ac:dyDescent="0.2">
      <c r="B7" s="132"/>
      <c r="C7" s="141"/>
    </row>
    <row r="8" spans="1:5" x14ac:dyDescent="0.2">
      <c r="A8" s="133" t="s">
        <v>510</v>
      </c>
      <c r="B8" s="133"/>
      <c r="C8" s="131">
        <f>SUM(C9:C14)</f>
        <v>618.28</v>
      </c>
    </row>
    <row r="9" spans="1:5" x14ac:dyDescent="0.2">
      <c r="A9" s="140" t="s">
        <v>509</v>
      </c>
      <c r="B9" s="139" t="s">
        <v>208</v>
      </c>
      <c r="C9" s="128">
        <v>0</v>
      </c>
    </row>
    <row r="10" spans="1:5" x14ac:dyDescent="0.2">
      <c r="A10" s="138" t="s">
        <v>508</v>
      </c>
      <c r="B10" s="129" t="s">
        <v>507</v>
      </c>
      <c r="C10" s="128">
        <v>0</v>
      </c>
    </row>
    <row r="11" spans="1:5" x14ac:dyDescent="0.2">
      <c r="A11" s="138" t="s">
        <v>506</v>
      </c>
      <c r="B11" s="129" t="s">
        <v>199</v>
      </c>
      <c r="C11" s="128">
        <v>0</v>
      </c>
    </row>
    <row r="12" spans="1:5" x14ac:dyDescent="0.2">
      <c r="A12" s="138" t="s">
        <v>505</v>
      </c>
      <c r="B12" s="129" t="s">
        <v>198</v>
      </c>
      <c r="C12" s="128">
        <v>0</v>
      </c>
    </row>
    <row r="13" spans="1:5" x14ac:dyDescent="0.2">
      <c r="A13" s="138" t="s">
        <v>504</v>
      </c>
      <c r="B13" s="129" t="s">
        <v>192</v>
      </c>
      <c r="C13" s="128">
        <v>0</v>
      </c>
    </row>
    <row r="14" spans="1:5" x14ac:dyDescent="0.2">
      <c r="A14" s="137" t="s">
        <v>503</v>
      </c>
      <c r="B14" s="126" t="s">
        <v>502</v>
      </c>
      <c r="C14" s="128">
        <v>618.28</v>
      </c>
    </row>
    <row r="15" spans="1:5" x14ac:dyDescent="0.2">
      <c r="A15" s="136"/>
      <c r="B15" s="135"/>
      <c r="C15" s="134"/>
    </row>
    <row r="16" spans="1:5" x14ac:dyDescent="0.2">
      <c r="A16" s="133" t="s">
        <v>501</v>
      </c>
      <c r="B16" s="132"/>
      <c r="C16" s="131">
        <f>SUM(C17:C19)</f>
        <v>0</v>
      </c>
    </row>
    <row r="17" spans="1:6" x14ac:dyDescent="0.2">
      <c r="A17" s="130">
        <v>3.1</v>
      </c>
      <c r="B17" s="129" t="s">
        <v>500</v>
      </c>
      <c r="C17" s="128">
        <v>0</v>
      </c>
    </row>
    <row r="18" spans="1:6" x14ac:dyDescent="0.2">
      <c r="A18" s="127">
        <v>3.2</v>
      </c>
      <c r="B18" s="129" t="s">
        <v>499</v>
      </c>
      <c r="C18" s="128">
        <v>0</v>
      </c>
    </row>
    <row r="19" spans="1:6" x14ac:dyDescent="0.2">
      <c r="A19" s="127">
        <v>3.3</v>
      </c>
      <c r="B19" s="126" t="s">
        <v>498</v>
      </c>
      <c r="C19" s="125">
        <v>0</v>
      </c>
    </row>
    <row r="20" spans="1:6" x14ac:dyDescent="0.2">
      <c r="B20" s="124"/>
      <c r="C20" s="123"/>
    </row>
    <row r="21" spans="1:6" x14ac:dyDescent="0.2">
      <c r="A21" s="122" t="s">
        <v>497</v>
      </c>
      <c r="B21" s="122"/>
      <c r="C21" s="121">
        <f>C6+C8-C16</f>
        <v>13797189862.470001</v>
      </c>
      <c r="D21" s="118"/>
      <c r="E21" s="115"/>
      <c r="F21" s="115"/>
    </row>
    <row r="22" spans="1:6" x14ac:dyDescent="0.2">
      <c r="D22" s="120"/>
    </row>
    <row r="23" spans="1:6" ht="25.5" customHeight="1" x14ac:dyDescent="0.2">
      <c r="A23" s="119" t="s">
        <v>0</v>
      </c>
      <c r="B23" s="119"/>
      <c r="C23" s="119"/>
      <c r="E23" s="118"/>
      <c r="F23" s="115"/>
    </row>
    <row r="24" spans="1:6" x14ac:dyDescent="0.2">
      <c r="C24" s="117"/>
    </row>
    <row r="26" spans="1:6" x14ac:dyDescent="0.2">
      <c r="D26" s="117"/>
    </row>
    <row r="27" spans="1:6" x14ac:dyDescent="0.2">
      <c r="D27" s="116"/>
      <c r="E27" s="115"/>
    </row>
  </sheetData>
  <mergeCells count="5">
    <mergeCell ref="A1:C1"/>
    <mergeCell ref="A2:C2"/>
    <mergeCell ref="A3:C3"/>
    <mergeCell ref="A4:C4"/>
    <mergeCell ref="A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43"/>
  <sheetViews>
    <sheetView showGridLines="0" topLeftCell="A7" workbookViewId="0">
      <selection activeCell="B43" sqref="B43"/>
    </sheetView>
  </sheetViews>
  <sheetFormatPr baseColWidth="10" defaultColWidth="13.33203125" defaultRowHeight="11.25" x14ac:dyDescent="0.2"/>
  <cols>
    <col min="1" max="1" width="4.33203125" style="114" customWidth="1"/>
    <col min="2" max="2" width="81.33203125" style="114" customWidth="1"/>
    <col min="3" max="3" width="24.83203125" style="114" customWidth="1"/>
    <col min="4" max="16384" width="13.33203125" style="114"/>
  </cols>
  <sheetData>
    <row r="1" spans="1:3" s="183" customFormat="1" ht="18.95" customHeight="1" x14ac:dyDescent="0.2">
      <c r="A1" s="190" t="s">
        <v>68</v>
      </c>
      <c r="B1" s="189"/>
      <c r="C1" s="188"/>
    </row>
    <row r="2" spans="1:3" s="183" customFormat="1" ht="18.95" customHeight="1" x14ac:dyDescent="0.2">
      <c r="A2" s="186" t="s">
        <v>551</v>
      </c>
      <c r="B2" s="187"/>
      <c r="C2" s="184"/>
    </row>
    <row r="3" spans="1:3" s="183" customFormat="1" ht="18.95" customHeight="1" x14ac:dyDescent="0.2">
      <c r="A3" s="186" t="s">
        <v>429</v>
      </c>
      <c r="B3" s="185"/>
      <c r="C3" s="184"/>
    </row>
    <row r="4" spans="1:3" s="136" customFormat="1" x14ac:dyDescent="0.2">
      <c r="A4" s="151" t="s">
        <v>513</v>
      </c>
      <c r="B4" s="150"/>
      <c r="C4" s="149"/>
    </row>
    <row r="5" spans="1:3" s="136" customFormat="1" x14ac:dyDescent="0.2">
      <c r="A5" s="148"/>
      <c r="B5" s="146" t="s">
        <v>512</v>
      </c>
      <c r="C5" s="182">
        <v>2025</v>
      </c>
    </row>
    <row r="6" spans="1:3" x14ac:dyDescent="0.2">
      <c r="A6" s="181" t="s">
        <v>550</v>
      </c>
      <c r="B6" s="144"/>
      <c r="C6" s="180">
        <v>11872358009.780001</v>
      </c>
    </row>
    <row r="7" spans="1:3" x14ac:dyDescent="0.2">
      <c r="A7" s="164"/>
      <c r="B7" s="132"/>
      <c r="C7" s="179"/>
    </row>
    <row r="8" spans="1:3" x14ac:dyDescent="0.2">
      <c r="A8" s="133" t="s">
        <v>549</v>
      </c>
      <c r="B8" s="178"/>
      <c r="C8" s="131">
        <f>SUM(C9:C29)</f>
        <v>62389498.799999997</v>
      </c>
    </row>
    <row r="9" spans="1:3" x14ac:dyDescent="0.2">
      <c r="A9" s="177">
        <v>2.1</v>
      </c>
      <c r="B9" s="166" t="s">
        <v>174</v>
      </c>
      <c r="C9" s="168">
        <v>0</v>
      </c>
    </row>
    <row r="10" spans="1:3" x14ac:dyDescent="0.2">
      <c r="A10" s="177">
        <v>2.2000000000000002</v>
      </c>
      <c r="B10" s="166" t="s">
        <v>177</v>
      </c>
      <c r="C10" s="168">
        <v>0</v>
      </c>
    </row>
    <row r="11" spans="1:3" x14ac:dyDescent="0.2">
      <c r="A11" s="167">
        <v>2.2999999999999998</v>
      </c>
      <c r="B11" s="169" t="s">
        <v>372</v>
      </c>
      <c r="C11" s="168">
        <v>791407.83</v>
      </c>
    </row>
    <row r="12" spans="1:3" x14ac:dyDescent="0.2">
      <c r="A12" s="167">
        <v>2.4</v>
      </c>
      <c r="B12" s="169" t="s">
        <v>371</v>
      </c>
      <c r="C12" s="168">
        <v>3037988.6</v>
      </c>
    </row>
    <row r="13" spans="1:3" x14ac:dyDescent="0.2">
      <c r="A13" s="167">
        <v>2.5</v>
      </c>
      <c r="B13" s="169" t="s">
        <v>370</v>
      </c>
      <c r="C13" s="168">
        <v>6055828.8600000003</v>
      </c>
    </row>
    <row r="14" spans="1:3" x14ac:dyDescent="0.2">
      <c r="A14" s="167">
        <v>2.6</v>
      </c>
      <c r="B14" s="169" t="s">
        <v>369</v>
      </c>
      <c r="C14" s="168">
        <v>0</v>
      </c>
    </row>
    <row r="15" spans="1:3" x14ac:dyDescent="0.2">
      <c r="A15" s="167">
        <v>2.7</v>
      </c>
      <c r="B15" s="169" t="s">
        <v>368</v>
      </c>
      <c r="C15" s="168">
        <v>0</v>
      </c>
    </row>
    <row r="16" spans="1:3" x14ac:dyDescent="0.2">
      <c r="A16" s="167">
        <v>2.8</v>
      </c>
      <c r="B16" s="169" t="s">
        <v>367</v>
      </c>
      <c r="C16" s="168">
        <v>204915.69</v>
      </c>
    </row>
    <row r="17" spans="1:3" x14ac:dyDescent="0.2">
      <c r="A17" s="167">
        <v>2.9</v>
      </c>
      <c r="B17" s="169" t="s">
        <v>365</v>
      </c>
      <c r="C17" s="168">
        <v>0</v>
      </c>
    </row>
    <row r="18" spans="1:3" x14ac:dyDescent="0.2">
      <c r="A18" s="167" t="s">
        <v>548</v>
      </c>
      <c r="B18" s="169" t="s">
        <v>547</v>
      </c>
      <c r="C18" s="168">
        <v>0</v>
      </c>
    </row>
    <row r="19" spans="1:3" x14ac:dyDescent="0.2">
      <c r="A19" s="167" t="s">
        <v>546</v>
      </c>
      <c r="B19" s="169" t="s">
        <v>359</v>
      </c>
      <c r="C19" s="168">
        <v>0</v>
      </c>
    </row>
    <row r="20" spans="1:3" x14ac:dyDescent="0.2">
      <c r="A20" s="167" t="s">
        <v>545</v>
      </c>
      <c r="B20" s="169" t="s">
        <v>544</v>
      </c>
      <c r="C20" s="168">
        <v>0</v>
      </c>
    </row>
    <row r="21" spans="1:3" x14ac:dyDescent="0.2">
      <c r="A21" s="167" t="s">
        <v>543</v>
      </c>
      <c r="B21" s="169" t="s">
        <v>542</v>
      </c>
      <c r="C21" s="168">
        <v>52299357.82</v>
      </c>
    </row>
    <row r="22" spans="1:3" x14ac:dyDescent="0.2">
      <c r="A22" s="167" t="s">
        <v>541</v>
      </c>
      <c r="B22" s="169" t="s">
        <v>540</v>
      </c>
      <c r="C22" s="168">
        <v>0</v>
      </c>
    </row>
    <row r="23" spans="1:3" x14ac:dyDescent="0.2">
      <c r="A23" s="167" t="s">
        <v>539</v>
      </c>
      <c r="B23" s="169" t="s">
        <v>538</v>
      </c>
      <c r="C23" s="168">
        <v>0</v>
      </c>
    </row>
    <row r="24" spans="1:3" x14ac:dyDescent="0.2">
      <c r="A24" s="167" t="s">
        <v>537</v>
      </c>
      <c r="B24" s="169" t="s">
        <v>536</v>
      </c>
      <c r="C24" s="168">
        <v>0</v>
      </c>
    </row>
    <row r="25" spans="1:3" x14ac:dyDescent="0.2">
      <c r="A25" s="167" t="s">
        <v>535</v>
      </c>
      <c r="B25" s="169" t="s">
        <v>534</v>
      </c>
      <c r="C25" s="168">
        <v>0</v>
      </c>
    </row>
    <row r="26" spans="1:3" x14ac:dyDescent="0.2">
      <c r="A26" s="167" t="s">
        <v>533</v>
      </c>
      <c r="B26" s="169" t="s">
        <v>532</v>
      </c>
      <c r="C26" s="168">
        <v>0</v>
      </c>
    </row>
    <row r="27" spans="1:3" x14ac:dyDescent="0.2">
      <c r="A27" s="167" t="s">
        <v>531</v>
      </c>
      <c r="B27" s="169" t="s">
        <v>530</v>
      </c>
      <c r="C27" s="168">
        <v>0</v>
      </c>
    </row>
    <row r="28" spans="1:3" x14ac:dyDescent="0.2">
      <c r="A28" s="167" t="s">
        <v>529</v>
      </c>
      <c r="B28" s="169" t="s">
        <v>528</v>
      </c>
      <c r="C28" s="168">
        <v>0</v>
      </c>
    </row>
    <row r="29" spans="1:3" x14ac:dyDescent="0.2">
      <c r="A29" s="167" t="s">
        <v>527</v>
      </c>
      <c r="B29" s="166" t="s">
        <v>526</v>
      </c>
      <c r="C29" s="168">
        <v>0</v>
      </c>
    </row>
    <row r="30" spans="1:3" x14ac:dyDescent="0.2">
      <c r="A30" s="176"/>
      <c r="B30" s="175"/>
      <c r="C30" s="174"/>
    </row>
    <row r="31" spans="1:3" x14ac:dyDescent="0.2">
      <c r="A31" s="173" t="s">
        <v>525</v>
      </c>
      <c r="B31" s="172"/>
      <c r="C31" s="171">
        <f>SUM(C32:C38)</f>
        <v>34403349.300000004</v>
      </c>
    </row>
    <row r="32" spans="1:3" x14ac:dyDescent="0.2">
      <c r="A32" s="167" t="s">
        <v>524</v>
      </c>
      <c r="B32" s="169" t="s">
        <v>99</v>
      </c>
      <c r="C32" s="168">
        <v>1498446.53</v>
      </c>
    </row>
    <row r="33" spans="1:3" x14ac:dyDescent="0.2">
      <c r="A33" s="167" t="s">
        <v>523</v>
      </c>
      <c r="B33" s="169" t="s">
        <v>90</v>
      </c>
      <c r="C33" s="168">
        <v>0</v>
      </c>
    </row>
    <row r="34" spans="1:3" x14ac:dyDescent="0.2">
      <c r="A34" s="167" t="s">
        <v>522</v>
      </c>
      <c r="B34" s="169" t="s">
        <v>87</v>
      </c>
      <c r="C34" s="168">
        <v>32904890.43</v>
      </c>
    </row>
    <row r="35" spans="1:3" x14ac:dyDescent="0.2">
      <c r="A35" s="170" t="s">
        <v>521</v>
      </c>
      <c r="B35" s="169" t="s">
        <v>81</v>
      </c>
      <c r="C35" s="168">
        <v>12.34</v>
      </c>
    </row>
    <row r="36" spans="1:3" x14ac:dyDescent="0.2">
      <c r="A36" s="170" t="s">
        <v>520</v>
      </c>
      <c r="B36" s="169" t="s">
        <v>70</v>
      </c>
      <c r="C36" s="168">
        <v>0</v>
      </c>
    </row>
    <row r="37" spans="1:3" x14ac:dyDescent="0.2">
      <c r="A37" s="167" t="s">
        <v>519</v>
      </c>
      <c r="B37" s="169" t="s">
        <v>518</v>
      </c>
      <c r="C37" s="168">
        <v>0</v>
      </c>
    </row>
    <row r="38" spans="1:3" x14ac:dyDescent="0.2">
      <c r="A38" s="167" t="s">
        <v>517</v>
      </c>
      <c r="B38" s="166" t="s">
        <v>516</v>
      </c>
      <c r="C38" s="165">
        <v>0</v>
      </c>
    </row>
    <row r="39" spans="1:3" x14ac:dyDescent="0.2">
      <c r="A39" s="164"/>
      <c r="B39" s="163"/>
      <c r="C39" s="162"/>
    </row>
    <row r="40" spans="1:3" x14ac:dyDescent="0.2">
      <c r="A40" s="161" t="s">
        <v>515</v>
      </c>
      <c r="B40" s="144"/>
      <c r="C40" s="121">
        <f>C6-C8+C31</f>
        <v>11844371860.280001</v>
      </c>
    </row>
    <row r="41" spans="1:3" ht="5.25" customHeight="1" x14ac:dyDescent="0.2"/>
    <row r="42" spans="1:3" ht="20.25" customHeight="1" x14ac:dyDescent="0.2">
      <c r="A42" s="160" t="s">
        <v>0</v>
      </c>
      <c r="B42" s="160"/>
      <c r="C42" s="160"/>
    </row>
    <row r="43" spans="1:3" x14ac:dyDescent="0.2">
      <c r="C43" s="117"/>
    </row>
  </sheetData>
  <mergeCells count="5">
    <mergeCell ref="A42:C42"/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0"/>
  <sheetViews>
    <sheetView showGridLines="0" topLeftCell="A49" workbookViewId="0">
      <selection activeCell="E47" sqref="E47:E48"/>
    </sheetView>
  </sheetViews>
  <sheetFormatPr baseColWidth="10" defaultColWidth="10.6640625" defaultRowHeight="11.25" x14ac:dyDescent="0.2"/>
  <cols>
    <col min="1" max="1" width="11.6640625" style="78" customWidth="1"/>
    <col min="2" max="2" width="80" style="78" bestFit="1" customWidth="1"/>
    <col min="3" max="3" width="20.33203125" style="78" bestFit="1" customWidth="1"/>
    <col min="4" max="5" width="27.6640625" style="78" bestFit="1" customWidth="1"/>
    <col min="6" max="6" width="19.33203125" style="78" customWidth="1"/>
    <col min="7" max="7" width="20" style="78" bestFit="1" customWidth="1"/>
    <col min="8" max="8" width="11.1640625" style="78" customWidth="1"/>
    <col min="9" max="9" width="12.83203125" style="78" bestFit="1" customWidth="1"/>
    <col min="10" max="10" width="16.5" style="78" bestFit="1" customWidth="1"/>
    <col min="11" max="16384" width="10.6640625" style="78"/>
  </cols>
  <sheetData>
    <row r="1" spans="1:10" ht="11.25" customHeight="1" x14ac:dyDescent="0.2">
      <c r="A1" s="90" t="s">
        <v>68</v>
      </c>
      <c r="B1" s="210"/>
      <c r="C1" s="210"/>
      <c r="D1" s="210"/>
      <c r="E1" s="210"/>
      <c r="F1" s="210"/>
      <c r="G1" s="88" t="s">
        <v>268</v>
      </c>
      <c r="H1" s="87">
        <v>2025</v>
      </c>
    </row>
    <row r="2" spans="1:10" ht="11.25" customHeight="1" x14ac:dyDescent="0.2">
      <c r="A2" s="90" t="s">
        <v>601</v>
      </c>
      <c r="B2" s="210"/>
      <c r="C2" s="210"/>
      <c r="D2" s="210"/>
      <c r="E2" s="210"/>
      <c r="F2" s="210"/>
      <c r="G2" s="88" t="s">
        <v>266</v>
      </c>
      <c r="H2" s="87" t="s">
        <v>64</v>
      </c>
    </row>
    <row r="3" spans="1:10" ht="11.25" customHeight="1" x14ac:dyDescent="0.2">
      <c r="A3" s="209" t="s">
        <v>429</v>
      </c>
      <c r="B3" s="208"/>
      <c r="C3" s="208"/>
      <c r="D3" s="208"/>
      <c r="E3" s="208"/>
      <c r="F3" s="208"/>
      <c r="G3" s="88"/>
      <c r="H3" s="87"/>
    </row>
    <row r="4" spans="1:10" ht="11.25" customHeight="1" x14ac:dyDescent="0.2">
      <c r="A4" s="209" t="s">
        <v>61</v>
      </c>
      <c r="B4" s="208"/>
      <c r="C4" s="208"/>
      <c r="D4" s="208"/>
      <c r="E4" s="208"/>
      <c r="F4" s="208"/>
      <c r="G4" s="88" t="s">
        <v>265</v>
      </c>
      <c r="H4" s="87">
        <v>3</v>
      </c>
    </row>
    <row r="5" spans="1:10" x14ac:dyDescent="0.2">
      <c r="A5" s="86" t="s">
        <v>264</v>
      </c>
      <c r="B5" s="85"/>
      <c r="C5" s="85"/>
      <c r="D5" s="85"/>
      <c r="E5" s="85"/>
      <c r="F5" s="85"/>
      <c r="G5" s="85"/>
      <c r="H5" s="85"/>
    </row>
    <row r="6" spans="1:10" ht="9.75" customHeight="1" x14ac:dyDescent="0.2"/>
    <row r="7" spans="1:10" ht="9.75" customHeight="1" x14ac:dyDescent="0.2"/>
    <row r="8" spans="1:10" ht="9.75" customHeight="1" x14ac:dyDescent="0.2">
      <c r="A8" s="84" t="s">
        <v>190</v>
      </c>
      <c r="B8" s="207" t="s">
        <v>512</v>
      </c>
      <c r="C8" s="84" t="s">
        <v>600</v>
      </c>
      <c r="D8" s="84" t="s">
        <v>599</v>
      </c>
      <c r="E8" s="84" t="s">
        <v>598</v>
      </c>
      <c r="F8" s="84" t="s">
        <v>597</v>
      </c>
      <c r="G8" s="84" t="s">
        <v>592</v>
      </c>
      <c r="H8" s="84" t="s">
        <v>596</v>
      </c>
      <c r="I8" s="84" t="s">
        <v>595</v>
      </c>
      <c r="J8" s="84" t="s">
        <v>594</v>
      </c>
    </row>
    <row r="9" spans="1:10" s="204" customFormat="1" ht="9.75" customHeight="1" x14ac:dyDescent="0.2">
      <c r="A9" s="95">
        <v>7000</v>
      </c>
      <c r="B9" s="103" t="s">
        <v>593</v>
      </c>
      <c r="C9" s="94"/>
      <c r="D9" s="94"/>
      <c r="E9" s="94"/>
      <c r="F9" s="94"/>
      <c r="G9" s="94"/>
      <c r="H9" s="94"/>
      <c r="I9" s="94"/>
      <c r="J9" s="94"/>
    </row>
    <row r="10" spans="1:10" x14ac:dyDescent="0.2">
      <c r="A10" s="42">
        <v>7110</v>
      </c>
      <c r="B10" s="100" t="s">
        <v>592</v>
      </c>
      <c r="C10" s="79">
        <v>0</v>
      </c>
      <c r="D10" s="79">
        <v>0</v>
      </c>
      <c r="E10" s="79">
        <v>0</v>
      </c>
      <c r="F10" s="79">
        <f>C10+D10+E10</f>
        <v>0</v>
      </c>
      <c r="G10" s="42"/>
      <c r="H10" s="42"/>
      <c r="I10" s="42"/>
      <c r="J10" s="42"/>
    </row>
    <row r="11" spans="1:10" x14ac:dyDescent="0.2">
      <c r="A11" s="42">
        <v>7120</v>
      </c>
      <c r="B11" s="100" t="s">
        <v>591</v>
      </c>
      <c r="C11" s="79">
        <v>0</v>
      </c>
      <c r="D11" s="79">
        <v>0</v>
      </c>
      <c r="E11" s="79">
        <v>0</v>
      </c>
      <c r="F11" s="79">
        <f>C11+D11+E11</f>
        <v>0</v>
      </c>
      <c r="G11" s="42"/>
      <c r="H11" s="42"/>
      <c r="I11" s="42"/>
      <c r="J11" s="42"/>
    </row>
    <row r="12" spans="1:10" x14ac:dyDescent="0.2">
      <c r="A12" s="42">
        <v>7130</v>
      </c>
      <c r="B12" s="100" t="s">
        <v>590</v>
      </c>
      <c r="C12" s="79">
        <v>0</v>
      </c>
      <c r="D12" s="79">
        <v>0</v>
      </c>
      <c r="E12" s="79">
        <v>0</v>
      </c>
      <c r="F12" s="79">
        <f>C12+D12+E12</f>
        <v>0</v>
      </c>
      <c r="G12" s="42"/>
      <c r="H12" s="42"/>
      <c r="I12" s="42"/>
      <c r="J12" s="42"/>
    </row>
    <row r="13" spans="1:10" x14ac:dyDescent="0.2">
      <c r="A13" s="42">
        <v>7140</v>
      </c>
      <c r="B13" s="100" t="s">
        <v>589</v>
      </c>
      <c r="C13" s="79">
        <v>0</v>
      </c>
      <c r="D13" s="79">
        <v>0</v>
      </c>
      <c r="E13" s="79">
        <v>0</v>
      </c>
      <c r="F13" s="79">
        <f>C13+D13+E13</f>
        <v>0</v>
      </c>
      <c r="G13" s="42"/>
      <c r="H13" s="42"/>
      <c r="I13" s="42"/>
      <c r="J13" s="42"/>
    </row>
    <row r="14" spans="1:10" x14ac:dyDescent="0.2">
      <c r="A14" s="42">
        <v>7150</v>
      </c>
      <c r="B14" s="100" t="s">
        <v>588</v>
      </c>
      <c r="C14" s="79">
        <v>0</v>
      </c>
      <c r="D14" s="79">
        <v>0</v>
      </c>
      <c r="E14" s="79">
        <v>0</v>
      </c>
      <c r="F14" s="79">
        <f>C14+D14+E14</f>
        <v>0</v>
      </c>
      <c r="G14" s="42"/>
      <c r="H14" s="42"/>
      <c r="I14" s="42"/>
      <c r="J14" s="42"/>
    </row>
    <row r="15" spans="1:10" x14ac:dyDescent="0.2">
      <c r="A15" s="42">
        <v>7160</v>
      </c>
      <c r="B15" s="100" t="s">
        <v>587</v>
      </c>
      <c r="C15" s="79">
        <v>0</v>
      </c>
      <c r="D15" s="79">
        <v>0</v>
      </c>
      <c r="E15" s="79">
        <v>0</v>
      </c>
      <c r="F15" s="79">
        <f>C15+D15+E15</f>
        <v>0</v>
      </c>
      <c r="G15" s="42"/>
      <c r="H15" s="42"/>
      <c r="I15" s="42"/>
      <c r="J15" s="42"/>
    </row>
    <row r="16" spans="1:10" x14ac:dyDescent="0.2">
      <c r="A16" s="42">
        <v>7210</v>
      </c>
      <c r="B16" s="100" t="s">
        <v>586</v>
      </c>
      <c r="C16" s="79">
        <v>0</v>
      </c>
      <c r="D16" s="79">
        <v>0</v>
      </c>
      <c r="E16" s="79">
        <v>0</v>
      </c>
      <c r="F16" s="79">
        <f>C16+D16+E16</f>
        <v>0</v>
      </c>
      <c r="G16" s="42"/>
      <c r="H16" s="42"/>
      <c r="I16" s="42"/>
      <c r="J16" s="42"/>
    </row>
    <row r="17" spans="1:10" x14ac:dyDescent="0.2">
      <c r="A17" s="42">
        <v>7220</v>
      </c>
      <c r="B17" s="100" t="s">
        <v>585</v>
      </c>
      <c r="C17" s="79">
        <v>0</v>
      </c>
      <c r="D17" s="79">
        <v>0</v>
      </c>
      <c r="E17" s="79">
        <v>0</v>
      </c>
      <c r="F17" s="79">
        <f>C17+D17+E17</f>
        <v>0</v>
      </c>
      <c r="G17" s="42"/>
      <c r="H17" s="42"/>
      <c r="I17" s="42"/>
      <c r="J17" s="42"/>
    </row>
    <row r="18" spans="1:10" x14ac:dyDescent="0.2">
      <c r="A18" s="42">
        <v>7230</v>
      </c>
      <c r="B18" s="100" t="s">
        <v>584</v>
      </c>
      <c r="C18" s="79">
        <v>0</v>
      </c>
      <c r="D18" s="79">
        <v>0</v>
      </c>
      <c r="E18" s="79">
        <v>0</v>
      </c>
      <c r="F18" s="79">
        <f>C18+D18+E18</f>
        <v>0</v>
      </c>
      <c r="G18" s="42"/>
      <c r="H18" s="42"/>
      <c r="I18" s="42"/>
      <c r="J18" s="42"/>
    </row>
    <row r="19" spans="1:10" x14ac:dyDescent="0.2">
      <c r="A19" s="42">
        <v>7240</v>
      </c>
      <c r="B19" s="100" t="s">
        <v>583</v>
      </c>
      <c r="C19" s="79">
        <v>0</v>
      </c>
      <c r="D19" s="79">
        <v>0</v>
      </c>
      <c r="E19" s="79">
        <v>0</v>
      </c>
      <c r="F19" s="79">
        <f>C19+D19+E19</f>
        <v>0</v>
      </c>
      <c r="G19" s="42"/>
      <c r="H19" s="42"/>
      <c r="I19" s="42"/>
      <c r="J19" s="42"/>
    </row>
    <row r="20" spans="1:10" x14ac:dyDescent="0.2">
      <c r="A20" s="42">
        <v>7250</v>
      </c>
      <c r="B20" s="100" t="s">
        <v>582</v>
      </c>
      <c r="C20" s="79">
        <v>0</v>
      </c>
      <c r="D20" s="79">
        <v>0</v>
      </c>
      <c r="E20" s="79">
        <v>0</v>
      </c>
      <c r="F20" s="79">
        <f>C20+D20+E20</f>
        <v>0</v>
      </c>
      <c r="G20" s="42"/>
      <c r="H20" s="42"/>
      <c r="I20" s="42"/>
      <c r="J20" s="42"/>
    </row>
    <row r="21" spans="1:10" x14ac:dyDescent="0.2">
      <c r="A21" s="42">
        <v>7260</v>
      </c>
      <c r="B21" s="100" t="s">
        <v>581</v>
      </c>
      <c r="C21" s="79">
        <v>0</v>
      </c>
      <c r="D21" s="79">
        <v>0</v>
      </c>
      <c r="E21" s="79">
        <v>0</v>
      </c>
      <c r="F21" s="79">
        <f>C21+D21+E21</f>
        <v>0</v>
      </c>
      <c r="G21" s="42"/>
      <c r="H21" s="42"/>
      <c r="I21" s="42"/>
      <c r="J21" s="42"/>
    </row>
    <row r="22" spans="1:10" x14ac:dyDescent="0.2">
      <c r="A22" s="42">
        <v>7310</v>
      </c>
      <c r="B22" s="100" t="s">
        <v>580</v>
      </c>
      <c r="C22" s="79">
        <v>0</v>
      </c>
      <c r="D22" s="79">
        <v>0</v>
      </c>
      <c r="E22" s="79">
        <v>0</v>
      </c>
      <c r="F22" s="79">
        <f>C22+D22+E22</f>
        <v>0</v>
      </c>
      <c r="G22" s="42"/>
      <c r="H22" s="42"/>
      <c r="I22" s="42"/>
      <c r="J22" s="42"/>
    </row>
    <row r="23" spans="1:10" x14ac:dyDescent="0.2">
      <c r="A23" s="42">
        <v>7320</v>
      </c>
      <c r="B23" s="100" t="s">
        <v>579</v>
      </c>
      <c r="C23" s="79">
        <v>0</v>
      </c>
      <c r="D23" s="79">
        <v>0</v>
      </c>
      <c r="E23" s="79">
        <v>0</v>
      </c>
      <c r="F23" s="79">
        <f>C23+D23+E23</f>
        <v>0</v>
      </c>
      <c r="G23" s="42"/>
      <c r="H23" s="42"/>
      <c r="I23" s="42"/>
      <c r="J23" s="42"/>
    </row>
    <row r="24" spans="1:10" x14ac:dyDescent="0.2">
      <c r="A24" s="42">
        <v>7330</v>
      </c>
      <c r="B24" s="100" t="s">
        <v>578</v>
      </c>
      <c r="C24" s="79">
        <v>0</v>
      </c>
      <c r="D24" s="79">
        <v>0</v>
      </c>
      <c r="E24" s="79">
        <v>0</v>
      </c>
      <c r="F24" s="79">
        <f>C24+D24+E24</f>
        <v>0</v>
      </c>
      <c r="G24" s="42"/>
      <c r="H24" s="42"/>
      <c r="I24" s="42"/>
      <c r="J24" s="42"/>
    </row>
    <row r="25" spans="1:10" x14ac:dyDescent="0.2">
      <c r="A25" s="42">
        <v>7340</v>
      </c>
      <c r="B25" s="100" t="s">
        <v>577</v>
      </c>
      <c r="C25" s="79">
        <v>0</v>
      </c>
      <c r="D25" s="79">
        <v>0</v>
      </c>
      <c r="E25" s="79">
        <v>0</v>
      </c>
      <c r="F25" s="79">
        <f>C25+D25+E25</f>
        <v>0</v>
      </c>
      <c r="G25" s="42"/>
      <c r="H25" s="42"/>
      <c r="I25" s="42"/>
      <c r="J25" s="42"/>
    </row>
    <row r="26" spans="1:10" x14ac:dyDescent="0.2">
      <c r="A26" s="42">
        <v>7350</v>
      </c>
      <c r="B26" s="100" t="s">
        <v>576</v>
      </c>
      <c r="C26" s="79">
        <v>0</v>
      </c>
      <c r="D26" s="79">
        <v>0</v>
      </c>
      <c r="E26" s="79">
        <v>0</v>
      </c>
      <c r="F26" s="79">
        <f>C26+D26+E26</f>
        <v>0</v>
      </c>
      <c r="G26" s="42"/>
      <c r="H26" s="42"/>
      <c r="I26" s="42"/>
      <c r="J26" s="42"/>
    </row>
    <row r="27" spans="1:10" x14ac:dyDescent="0.2">
      <c r="A27" s="42">
        <v>7360</v>
      </c>
      <c r="B27" s="100" t="s">
        <v>575</v>
      </c>
      <c r="C27" s="79">
        <v>0</v>
      </c>
      <c r="D27" s="79">
        <v>0</v>
      </c>
      <c r="E27" s="79">
        <v>0</v>
      </c>
      <c r="F27" s="79">
        <f>C27+D27+E27</f>
        <v>0</v>
      </c>
      <c r="G27" s="42"/>
      <c r="H27" s="42"/>
      <c r="I27" s="42"/>
      <c r="J27" s="42"/>
    </row>
    <row r="28" spans="1:10" x14ac:dyDescent="0.2">
      <c r="A28" s="42">
        <v>7410</v>
      </c>
      <c r="B28" s="100" t="s">
        <v>574</v>
      </c>
      <c r="C28" s="79">
        <v>0</v>
      </c>
      <c r="D28" s="79">
        <v>0</v>
      </c>
      <c r="E28" s="79">
        <v>0</v>
      </c>
      <c r="F28" s="79">
        <f>C28+D28+E28</f>
        <v>0</v>
      </c>
      <c r="G28" s="42"/>
      <c r="H28" s="42"/>
      <c r="I28" s="42"/>
      <c r="J28" s="42"/>
    </row>
    <row r="29" spans="1:10" x14ac:dyDescent="0.2">
      <c r="A29" s="42">
        <v>7420</v>
      </c>
      <c r="B29" s="100" t="s">
        <v>573</v>
      </c>
      <c r="C29" s="79">
        <v>0</v>
      </c>
      <c r="D29" s="79">
        <v>0</v>
      </c>
      <c r="E29" s="79">
        <v>0</v>
      </c>
      <c r="F29" s="79">
        <f>C29+D29+E29</f>
        <v>0</v>
      </c>
      <c r="G29" s="42"/>
      <c r="H29" s="42"/>
      <c r="I29" s="42"/>
      <c r="J29" s="42"/>
    </row>
    <row r="30" spans="1:10" x14ac:dyDescent="0.2">
      <c r="A30" s="42">
        <v>7510</v>
      </c>
      <c r="B30" s="100" t="s">
        <v>572</v>
      </c>
      <c r="C30" s="79">
        <v>0</v>
      </c>
      <c r="D30" s="79">
        <v>0</v>
      </c>
      <c r="E30" s="79">
        <v>0</v>
      </c>
      <c r="F30" s="79">
        <f>C30+D30+E30</f>
        <v>0</v>
      </c>
      <c r="G30" s="42"/>
      <c r="H30" s="42"/>
      <c r="I30" s="42"/>
      <c r="J30" s="42"/>
    </row>
    <row r="31" spans="1:10" x14ac:dyDescent="0.2">
      <c r="A31" s="42">
        <v>7520</v>
      </c>
      <c r="B31" s="100" t="s">
        <v>571</v>
      </c>
      <c r="C31" s="79">
        <v>0</v>
      </c>
      <c r="D31" s="79">
        <v>0</v>
      </c>
      <c r="E31" s="79">
        <v>0</v>
      </c>
      <c r="F31" s="79">
        <f>C31+D31+E31</f>
        <v>0</v>
      </c>
      <c r="G31" s="42"/>
      <c r="H31" s="42"/>
      <c r="I31" s="42"/>
      <c r="J31" s="42"/>
    </row>
    <row r="32" spans="1:10" x14ac:dyDescent="0.2">
      <c r="A32" s="42">
        <v>7610</v>
      </c>
      <c r="B32" s="100" t="s">
        <v>570</v>
      </c>
      <c r="C32" s="79">
        <v>0</v>
      </c>
      <c r="D32" s="79">
        <v>0</v>
      </c>
      <c r="E32" s="79">
        <v>0</v>
      </c>
      <c r="F32" s="79">
        <f>C32+D32+E32</f>
        <v>0</v>
      </c>
      <c r="G32" s="42"/>
      <c r="H32" s="42"/>
      <c r="I32" s="42"/>
      <c r="J32" s="42"/>
    </row>
    <row r="33" spans="1:10" x14ac:dyDescent="0.2">
      <c r="A33" s="42">
        <v>7620</v>
      </c>
      <c r="B33" s="100" t="s">
        <v>569</v>
      </c>
      <c r="C33" s="79">
        <v>0</v>
      </c>
      <c r="D33" s="79">
        <v>0</v>
      </c>
      <c r="E33" s="79">
        <v>0</v>
      </c>
      <c r="F33" s="79">
        <f>C33+D33+E33</f>
        <v>0</v>
      </c>
      <c r="G33" s="42"/>
      <c r="H33" s="42"/>
      <c r="I33" s="42"/>
      <c r="J33" s="42"/>
    </row>
    <row r="34" spans="1:10" x14ac:dyDescent="0.2">
      <c r="A34" s="42">
        <v>7630</v>
      </c>
      <c r="B34" s="100" t="s">
        <v>568</v>
      </c>
      <c r="C34" s="79">
        <v>0</v>
      </c>
      <c r="D34" s="79">
        <v>0</v>
      </c>
      <c r="E34" s="79">
        <v>0</v>
      </c>
      <c r="F34" s="79">
        <f>C34+D34+E34</f>
        <v>0</v>
      </c>
      <c r="G34" s="42"/>
      <c r="H34" s="42"/>
      <c r="I34" s="42"/>
      <c r="J34" s="42"/>
    </row>
    <row r="35" spans="1:10" x14ac:dyDescent="0.2">
      <c r="A35" s="42">
        <v>7640</v>
      </c>
      <c r="B35" s="100" t="s">
        <v>567</v>
      </c>
      <c r="C35" s="79">
        <v>0</v>
      </c>
      <c r="D35" s="79">
        <v>0</v>
      </c>
      <c r="E35" s="79">
        <v>0</v>
      </c>
      <c r="F35" s="79">
        <f>C35+D35+E35</f>
        <v>0</v>
      </c>
      <c r="G35" s="42"/>
      <c r="H35" s="42"/>
      <c r="I35" s="42"/>
      <c r="J35" s="42"/>
    </row>
    <row r="36" spans="1:10" ht="11.25" customHeight="1" x14ac:dyDescent="0.2">
      <c r="A36" s="42"/>
      <c r="B36" s="42"/>
      <c r="C36" s="71"/>
      <c r="D36" s="71"/>
      <c r="E36" s="71"/>
      <c r="F36" s="71"/>
      <c r="G36" s="42"/>
      <c r="H36" s="42"/>
      <c r="I36" s="42"/>
      <c r="J36" s="42"/>
    </row>
    <row r="37" spans="1:10" ht="11.25" customHeight="1" thickBot="1" x14ac:dyDescent="0.25">
      <c r="A37" s="95">
        <v>8000</v>
      </c>
      <c r="B37" s="103" t="s">
        <v>566</v>
      </c>
      <c r="C37" s="94"/>
      <c r="D37" s="94"/>
      <c r="E37" s="94"/>
      <c r="F37" s="94"/>
      <c r="G37" s="94"/>
      <c r="H37" s="94"/>
      <c r="I37" s="94"/>
      <c r="J37" s="94"/>
    </row>
    <row r="38" spans="1:10" ht="11.25" customHeight="1" thickBot="1" x14ac:dyDescent="0.25">
      <c r="A38" s="42"/>
      <c r="B38" s="206"/>
      <c r="C38" s="205"/>
      <c r="D38" s="42"/>
      <c r="E38" s="42"/>
      <c r="F38" s="42"/>
      <c r="G38" s="42"/>
      <c r="H38" s="42"/>
      <c r="I38" s="42"/>
      <c r="J38" s="42"/>
    </row>
    <row r="39" spans="1:10" ht="11.25" customHeight="1" x14ac:dyDescent="0.25">
      <c r="A39" s="42"/>
      <c r="B39" s="200" t="s">
        <v>565</v>
      </c>
      <c r="C39" s="199"/>
      <c r="D39" s="42"/>
      <c r="E39" s="42"/>
      <c r="F39" s="42"/>
      <c r="G39" s="42"/>
      <c r="H39" s="42"/>
      <c r="I39" s="42"/>
      <c r="J39" s="42"/>
    </row>
    <row r="40" spans="1:10" s="204" customFormat="1" ht="12.75" thickBot="1" x14ac:dyDescent="0.25">
      <c r="A40" s="42"/>
      <c r="B40" s="198" t="s">
        <v>512</v>
      </c>
      <c r="C40" s="197">
        <v>2025</v>
      </c>
      <c r="D40" s="42"/>
      <c r="E40" s="42"/>
      <c r="F40" s="42"/>
      <c r="G40" s="42"/>
      <c r="H40" s="42"/>
      <c r="I40" s="42"/>
      <c r="J40" s="42"/>
    </row>
    <row r="41" spans="1:10" x14ac:dyDescent="0.2">
      <c r="A41" s="42">
        <v>8110</v>
      </c>
      <c r="B41" s="196" t="s">
        <v>564</v>
      </c>
      <c r="C41" s="203">
        <v>18336011481.509998</v>
      </c>
      <c r="D41" s="42"/>
      <c r="E41" s="42"/>
      <c r="F41" s="42"/>
      <c r="G41" s="42"/>
      <c r="H41" s="42"/>
      <c r="I41" s="42"/>
      <c r="J41" s="42"/>
    </row>
    <row r="42" spans="1:10" x14ac:dyDescent="0.2">
      <c r="A42" s="42">
        <v>8120</v>
      </c>
      <c r="B42" s="194" t="s">
        <v>563</v>
      </c>
      <c r="C42" s="202">
        <v>-5595795901.4799995</v>
      </c>
      <c r="D42" s="42"/>
      <c r="E42" s="42"/>
      <c r="F42" s="42"/>
      <c r="G42" s="42"/>
      <c r="H42" s="42"/>
      <c r="I42" s="42"/>
      <c r="J42" s="42"/>
    </row>
    <row r="43" spans="1:10" x14ac:dyDescent="0.2">
      <c r="A43" s="42">
        <v>8130</v>
      </c>
      <c r="B43" s="194" t="s">
        <v>562</v>
      </c>
      <c r="C43" s="202">
        <v>1056973664.16</v>
      </c>
      <c r="D43" s="42"/>
      <c r="E43" s="42"/>
      <c r="F43" s="42"/>
      <c r="G43" s="42"/>
      <c r="H43" s="42"/>
      <c r="I43" s="42"/>
      <c r="J43" s="42"/>
    </row>
    <row r="44" spans="1:10" x14ac:dyDescent="0.2">
      <c r="A44" s="42">
        <v>8140</v>
      </c>
      <c r="B44" s="194" t="s">
        <v>561</v>
      </c>
      <c r="C44" s="202">
        <v>0</v>
      </c>
      <c r="D44" s="42"/>
      <c r="E44" s="42"/>
      <c r="F44" s="42"/>
      <c r="G44" s="42"/>
      <c r="H44" s="42"/>
      <c r="I44" s="42"/>
      <c r="J44" s="42"/>
    </row>
    <row r="45" spans="1:10" ht="12" thickBot="1" x14ac:dyDescent="0.25">
      <c r="A45" s="42">
        <v>8150</v>
      </c>
      <c r="B45" s="192" t="s">
        <v>560</v>
      </c>
      <c r="C45" s="201">
        <v>-13797189244.190001</v>
      </c>
      <c r="D45" s="42"/>
      <c r="E45" s="42"/>
      <c r="F45" s="42"/>
      <c r="G45" s="42"/>
      <c r="H45" s="42"/>
      <c r="I45" s="42"/>
      <c r="J45" s="42"/>
    </row>
    <row r="46" spans="1:10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ht="12" thickBo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5" x14ac:dyDescent="0.25">
      <c r="A48" s="42"/>
      <c r="B48" s="200" t="s">
        <v>559</v>
      </c>
      <c r="C48" s="199"/>
      <c r="D48" s="42"/>
      <c r="E48" s="42"/>
      <c r="F48" s="42"/>
      <c r="G48" s="42"/>
      <c r="H48" s="42"/>
      <c r="I48" s="42"/>
      <c r="J48" s="42"/>
    </row>
    <row r="49" spans="1:10" ht="12.75" thickBot="1" x14ac:dyDescent="0.25">
      <c r="A49" s="42"/>
      <c r="B49" s="198" t="s">
        <v>512</v>
      </c>
      <c r="C49" s="197">
        <v>2025</v>
      </c>
      <c r="D49"/>
      <c r="E49"/>
      <c r="F49"/>
      <c r="G49"/>
      <c r="H49"/>
      <c r="I49"/>
      <c r="J49"/>
    </row>
    <row r="50" spans="1:10" x14ac:dyDescent="0.2">
      <c r="A50" s="42">
        <v>8210</v>
      </c>
      <c r="B50" s="196" t="s">
        <v>558</v>
      </c>
      <c r="C50" s="195">
        <v>-18336011481.509998</v>
      </c>
      <c r="D50"/>
      <c r="E50"/>
      <c r="F50"/>
      <c r="G50"/>
      <c r="H50"/>
      <c r="I50"/>
      <c r="J50"/>
    </row>
    <row r="51" spans="1:10" x14ac:dyDescent="0.2">
      <c r="A51" s="42">
        <v>8220</v>
      </c>
      <c r="B51" s="194" t="s">
        <v>557</v>
      </c>
      <c r="C51" s="193">
        <v>5337046266.4499998</v>
      </c>
      <c r="D51"/>
      <c r="E51"/>
      <c r="F51"/>
      <c r="G51"/>
      <c r="H51"/>
      <c r="I51"/>
      <c r="J51"/>
    </row>
    <row r="52" spans="1:10" x14ac:dyDescent="0.2">
      <c r="A52" s="42">
        <v>8230</v>
      </c>
      <c r="B52" s="194" t="s">
        <v>556</v>
      </c>
      <c r="C52" s="193">
        <v>-1056973664.16</v>
      </c>
      <c r="D52"/>
      <c r="E52"/>
      <c r="F52"/>
      <c r="G52"/>
      <c r="H52"/>
      <c r="I52"/>
      <c r="J52"/>
    </row>
    <row r="53" spans="1:10" x14ac:dyDescent="0.2">
      <c r="A53" s="42">
        <v>8240</v>
      </c>
      <c r="B53" s="194" t="s">
        <v>555</v>
      </c>
      <c r="C53" s="193">
        <v>2183580869.4400001</v>
      </c>
      <c r="D53"/>
      <c r="E53"/>
      <c r="F53"/>
      <c r="G53"/>
      <c r="H53"/>
      <c r="I53"/>
      <c r="J53"/>
    </row>
    <row r="54" spans="1:10" x14ac:dyDescent="0.2">
      <c r="A54" s="42">
        <v>8250</v>
      </c>
      <c r="B54" s="194" t="s">
        <v>554</v>
      </c>
      <c r="C54" s="193">
        <v>0</v>
      </c>
      <c r="D54"/>
      <c r="E54"/>
      <c r="F54"/>
      <c r="G54"/>
      <c r="H54"/>
      <c r="I54"/>
      <c r="J54"/>
    </row>
    <row r="55" spans="1:10" x14ac:dyDescent="0.2">
      <c r="A55" s="42">
        <v>8260</v>
      </c>
      <c r="B55" s="194" t="s">
        <v>553</v>
      </c>
      <c r="C55" s="193">
        <v>47500</v>
      </c>
      <c r="D55"/>
      <c r="E55"/>
      <c r="F55"/>
      <c r="G55"/>
      <c r="H55"/>
      <c r="I55"/>
      <c r="J55"/>
    </row>
    <row r="56" spans="1:10" ht="12" thickBot="1" x14ac:dyDescent="0.25">
      <c r="A56" s="42">
        <v>8270</v>
      </c>
      <c r="B56" s="192" t="s">
        <v>552</v>
      </c>
      <c r="C56" s="191">
        <v>11872310509.780001</v>
      </c>
      <c r="D56"/>
      <c r="E56"/>
      <c r="F56"/>
      <c r="G56"/>
      <c r="H56"/>
      <c r="I56"/>
      <c r="J56"/>
    </row>
    <row r="57" spans="1:10" x14ac:dyDescent="0.2">
      <c r="A57" s="42"/>
      <c r="B57" s="42"/>
      <c r="C57" s="42"/>
      <c r="D57"/>
      <c r="E57"/>
      <c r="F57"/>
      <c r="G57"/>
      <c r="H57"/>
      <c r="I57"/>
      <c r="J57"/>
    </row>
    <row r="58" spans="1:10" x14ac:dyDescent="0.2">
      <c r="A58" s="42"/>
      <c r="B58" s="42" t="s">
        <v>0</v>
      </c>
      <c r="C58" s="42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4:F4"/>
    <mergeCell ref="A3:F3"/>
    <mergeCell ref="B39:C39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Notas ACT</vt:lpstr>
      <vt:lpstr>N ESF</vt:lpstr>
      <vt:lpstr>Notas VHP</vt:lpstr>
      <vt:lpstr>Notas EFE</vt:lpstr>
      <vt:lpstr>Conciliacion_Ig</vt:lpstr>
      <vt:lpstr>Conciliacion_Eg</vt:lpstr>
      <vt:lpstr>Notas Memoria</vt:lpstr>
      <vt:lpstr>Conciliacion_Eg!Área_de_impresión</vt:lpstr>
      <vt:lpstr>Conciliacion_Ig!Área_de_impresión</vt:lpstr>
      <vt:lpstr>'N ESF'!Área_de_impresión</vt:lpstr>
      <vt:lpstr>'Notas a los Edos Financieros'!Área_de_impresión</vt:lpstr>
      <vt:lpstr>'Notas ACT'!Área_de_impresión</vt:lpstr>
      <vt:lpstr>'Notas EFE'!Área_de_impresión</vt:lpstr>
      <vt:lpstr>'N ESF'!Títulos_a_imprimir</vt:lpstr>
      <vt:lpstr>'Notas ACT'!Títulos_a_imprimir</vt:lpstr>
      <vt:lpstr>'Notas EFE'!Títulos_a_imprimir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2025-10-22T22:39:47Z</cp:lastPrinted>
  <dcterms:created xsi:type="dcterms:W3CDTF">2025-10-22T22:28:20Z</dcterms:created>
  <dcterms:modified xsi:type="dcterms:W3CDTF">2025-10-22T22:40:39Z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