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BEE4B8D6-3B70-44E0-99FB-1036D2590A67}" xr6:coauthVersionLast="36" xr6:coauthVersionMax="36" xr10:uidLastSave="{00000000-0000-0000-0000-000000000000}"/>
  <bookViews>
    <workbookView xWindow="0" yWindow="0" windowWidth="28800" windowHeight="11505" xr2:uid="{7027C862-A54A-42B3-89CB-E2548D4E3DA9}"/>
  </bookViews>
  <sheets>
    <sheet name="Notas a los Edos Financieros" sheetId="1" r:id="rId1"/>
    <sheet name="Notas ACT" sheetId="2" r:id="rId2"/>
    <sheet name="N ESF" sheetId="3" r:id="rId3"/>
    <sheet name="Notas VHP" sheetId="4" r:id="rId4"/>
    <sheet name="Notas EFE" sheetId="5" r:id="rId5"/>
    <sheet name="Conciliacion_Ig" sheetId="6" r:id="rId6"/>
    <sheet name="Conciliacion_Eg" sheetId="7" r:id="rId7"/>
    <sheet name="Notas 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4">[1]ECABR!#REF!</definedName>
    <definedName name="A">[1]ECABR!#REF!</definedName>
    <definedName name="A_impresión_IM" localSheetId="4">[1]ECABR!#REF!</definedName>
    <definedName name="A_impresión_IM">[1]ECABR!#REF!</definedName>
    <definedName name="abc" localSheetId="4">[2]TOTAL!#REF!</definedName>
    <definedName name="abc">[2]TOTAL!#REF!</definedName>
    <definedName name="ALFONSO" localSheetId="4">[1]ECABR!#REF!</definedName>
    <definedName name="ALFONSO">[1]ECABR!#REF!</definedName>
    <definedName name="_xlnm.Extract" localSheetId="4">[3]EGRESOS!#REF!</definedName>
    <definedName name="_xlnm.Extract">[3]EGRESOS!#REF!</definedName>
    <definedName name="_xlnm.Print_Area" localSheetId="6">Conciliacion_Eg!$A$1:$D$42</definedName>
    <definedName name="_xlnm.Print_Area" localSheetId="5">Conciliacion_Ig!$A$1:$C$23</definedName>
    <definedName name="_xlnm.Print_Area" localSheetId="2">'N ESF'!$A$1:$J$172</definedName>
    <definedName name="_xlnm.Print_Area" localSheetId="0">'Notas a los Edos Financieros'!$A$1:$F$47</definedName>
    <definedName name="_xlnm.Print_Area" localSheetId="1">'Notas ACT'!$A$1:$E$214</definedName>
    <definedName name="_xlnm.Print_Area" localSheetId="4">'Notas EFE'!$A$1:$F$148</definedName>
    <definedName name="B" localSheetId="4">[3]EGRESOS!#REF!</definedName>
    <definedName name="B">[3]EGRESOS!#REF!</definedName>
    <definedName name="BASE" localSheetId="4">#REF!</definedName>
    <definedName name="BASE">#REF!</definedName>
    <definedName name="_xlnm.Database" localSheetId="4">[4]REPORTO!#REF!</definedName>
    <definedName name="_xlnm.Database">[4]REPORTO!#REF!</definedName>
    <definedName name="cba" localSheetId="4">[2]TOTAL!#REF!</definedName>
    <definedName name="cba">[2]TOTAL!#REF!</definedName>
    <definedName name="cie" localSheetId="4">[1]ECABR!#REF!</definedName>
    <definedName name="cie">[1]ECABR!#REF!</definedName>
    <definedName name="EGRESOS">#REF!</definedName>
    <definedName name="ELOY" localSheetId="4">#REF!</definedName>
    <definedName name="ELOY">#REF!</definedName>
    <definedName name="ESF" localSheetId="4">#REF!</definedName>
    <definedName name="ESF">#REF!</definedName>
    <definedName name="Fecha" localSheetId="4">#REF!</definedName>
    <definedName name="Fecha">#REF!</definedName>
    <definedName name="HF">[5]T1705HF!$B$20:$B$20</definedName>
    <definedName name="Instituto" localSheetId="4">#REF!</definedName>
    <definedName name="Instituto">#REF!</definedName>
    <definedName name="ju" localSheetId="4">[4]REPORTO!#REF!</definedName>
    <definedName name="ju">[4]REPORTO!#REF!</definedName>
    <definedName name="mao" localSheetId="4">[1]ECABR!#REF!</definedName>
    <definedName name="mao">[1]ECABR!#REF!</definedName>
    <definedName name="N" localSheetId="4">#REF!</definedName>
    <definedName name="N">#REF!</definedName>
    <definedName name="NDM" localSheetId="4">[4]REPORTO!#REF!</definedName>
    <definedName name="NDM">[4]REPORTO!#REF!</definedName>
    <definedName name="REPORTO" localSheetId="4">#REF!</definedName>
    <definedName name="REPORTO">#REF!</definedName>
    <definedName name="TCAIE">[6]CH1902!$B$20:$B$20</definedName>
    <definedName name="TCFEEIS" localSheetId="4">#REF!</definedName>
    <definedName name="TCFEEIS">#REF!</definedName>
    <definedName name="_xlnm.Print_Titles" localSheetId="2">'N ESF'!$1:$4</definedName>
    <definedName name="_xlnm.Print_Titles" localSheetId="1">'Notas ACT'!$1:$3</definedName>
    <definedName name="_xlnm.Print_Titles" localSheetId="4">'Notas EFE'!$1:$3</definedName>
    <definedName name="TRASP" localSheetId="4">#REF!</definedName>
    <definedName name="TRASP">#REF!</definedName>
    <definedName name="U" localSheetId="4">#REF!</definedName>
    <definedName name="U">#REF!</definedName>
    <definedName name="x" localSheetId="4">#REF!</definedName>
    <definedName name="x">#REF!</definedName>
    <definedName name="Z" localSheetId="4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8" l="1"/>
  <c r="C40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C31" i="7"/>
  <c r="C8" i="7"/>
  <c r="C40" i="7" s="1"/>
  <c r="C21" i="6"/>
  <c r="C16" i="6"/>
  <c r="C8" i="6"/>
  <c r="D133" i="5"/>
  <c r="C133" i="5"/>
  <c r="D125" i="5"/>
  <c r="C125" i="5"/>
  <c r="D123" i="5"/>
  <c r="C123" i="5"/>
  <c r="D117" i="5"/>
  <c r="C117" i="5"/>
  <c r="D114" i="5"/>
  <c r="C114" i="5"/>
  <c r="D113" i="5"/>
  <c r="D112" i="5" s="1"/>
  <c r="C113" i="5"/>
  <c r="C112" i="5" s="1"/>
  <c r="D110" i="5"/>
  <c r="C110" i="5"/>
  <c r="D109" i="5"/>
  <c r="C109" i="5"/>
  <c r="C104" i="5"/>
  <c r="D103" i="5"/>
  <c r="C103" i="5"/>
  <c r="D93" i="5"/>
  <c r="C93" i="5"/>
  <c r="D81" i="5"/>
  <c r="C81" i="5"/>
  <c r="D75" i="5"/>
  <c r="C75" i="5"/>
  <c r="C62" i="5" s="1"/>
  <c r="D72" i="5"/>
  <c r="D62" i="5" s="1"/>
  <c r="D49" i="5" s="1"/>
  <c r="C72" i="5"/>
  <c r="D63" i="5"/>
  <c r="C63" i="5"/>
  <c r="D59" i="5"/>
  <c r="C59" i="5"/>
  <c r="D57" i="5"/>
  <c r="C57" i="5"/>
  <c r="D55" i="5"/>
  <c r="C55" i="5"/>
  <c r="D51" i="5"/>
  <c r="C51" i="5"/>
  <c r="D50" i="5"/>
  <c r="C50" i="5"/>
  <c r="D38" i="5"/>
  <c r="C38" i="5"/>
  <c r="D29" i="5"/>
  <c r="C29" i="5"/>
  <c r="D21" i="5"/>
  <c r="D44" i="5" s="1"/>
  <c r="C21" i="5"/>
  <c r="C44" i="5" s="1"/>
  <c r="D16" i="5"/>
  <c r="C16" i="5"/>
  <c r="F2" i="5"/>
  <c r="C26" i="4"/>
  <c r="C22" i="4"/>
  <c r="C17" i="4"/>
  <c r="C167" i="3"/>
  <c r="D123" i="3"/>
  <c r="D122" i="3"/>
  <c r="D121" i="3"/>
  <c r="D120" i="3" s="1"/>
  <c r="G120" i="3"/>
  <c r="F120" i="3"/>
  <c r="E120" i="3"/>
  <c r="C120" i="3"/>
  <c r="D119" i="3"/>
  <c r="D118" i="3"/>
  <c r="D117" i="3"/>
  <c r="D116" i="3"/>
  <c r="D115" i="3"/>
  <c r="D114" i="3"/>
  <c r="D113" i="3"/>
  <c r="D112" i="3"/>
  <c r="D110" i="3" s="1"/>
  <c r="D111" i="3"/>
  <c r="G110" i="3"/>
  <c r="F110" i="3"/>
  <c r="E110" i="3"/>
  <c r="C110" i="3"/>
  <c r="E64" i="3"/>
  <c r="D64" i="3"/>
  <c r="C64" i="3"/>
  <c r="E56" i="3"/>
  <c r="D56" i="3"/>
  <c r="C56" i="3"/>
  <c r="C32" i="3"/>
  <c r="G14" i="3"/>
  <c r="C211" i="2"/>
  <c r="C210" i="2"/>
  <c r="C200" i="2"/>
  <c r="C194" i="2"/>
  <c r="C181" i="2" s="1"/>
  <c r="C191" i="2"/>
  <c r="C182" i="2"/>
  <c r="C178" i="2"/>
  <c r="C176" i="2"/>
  <c r="C173" i="2"/>
  <c r="C166" i="2" s="1"/>
  <c r="C170" i="2"/>
  <c r="C167" i="2"/>
  <c r="C163" i="2"/>
  <c r="C160" i="2"/>
  <c r="C157" i="2"/>
  <c r="C153" i="2"/>
  <c r="C147" i="2"/>
  <c r="C145" i="2"/>
  <c r="C142" i="2"/>
  <c r="C138" i="2"/>
  <c r="C133" i="2"/>
  <c r="C130" i="2"/>
  <c r="C127" i="2"/>
  <c r="C123" i="2" s="1"/>
  <c r="C124" i="2"/>
  <c r="C113" i="2"/>
  <c r="C103" i="2"/>
  <c r="C95" i="2" s="1"/>
  <c r="C96" i="2"/>
  <c r="D89" i="2"/>
  <c r="D83" i="2"/>
  <c r="C83" i="2"/>
  <c r="D90" i="2" s="1"/>
  <c r="C81" i="2"/>
  <c r="D82" i="2" s="1"/>
  <c r="C79" i="2"/>
  <c r="D80" i="2" s="1"/>
  <c r="D76" i="2"/>
  <c r="D73" i="2"/>
  <c r="C73" i="2"/>
  <c r="D78" i="2" s="1"/>
  <c r="C70" i="2"/>
  <c r="D71" i="2" s="1"/>
  <c r="D68" i="2"/>
  <c r="C64" i="2"/>
  <c r="D67" i="2" s="1"/>
  <c r="C58" i="2"/>
  <c r="D63" i="2" s="1"/>
  <c r="D56" i="2"/>
  <c r="D55" i="2"/>
  <c r="D54" i="2"/>
  <c r="D51" i="2"/>
  <c r="D50" i="2"/>
  <c r="D49" i="2"/>
  <c r="D48" i="2"/>
  <c r="C48" i="2"/>
  <c r="D53" i="2" s="1"/>
  <c r="D47" i="2"/>
  <c r="D46" i="2"/>
  <c r="D45" i="2"/>
  <c r="D44" i="2"/>
  <c r="D43" i="2"/>
  <c r="D42" i="2"/>
  <c r="D41" i="2"/>
  <c r="D40" i="2"/>
  <c r="D39" i="2"/>
  <c r="C39" i="2"/>
  <c r="C36" i="2"/>
  <c r="D37" i="2" s="1"/>
  <c r="C30" i="2"/>
  <c r="D35" i="2" s="1"/>
  <c r="C27" i="2"/>
  <c r="C10" i="2" s="1"/>
  <c r="D24" i="2"/>
  <c r="D23" i="2"/>
  <c r="D22" i="2"/>
  <c r="D21" i="2"/>
  <c r="C21" i="2"/>
  <c r="D26" i="2" s="1"/>
  <c r="D20" i="2"/>
  <c r="D19" i="2"/>
  <c r="D18" i="2"/>
  <c r="D17" i="2"/>
  <c r="D16" i="2"/>
  <c r="D15" i="2"/>
  <c r="D14" i="2"/>
  <c r="D13" i="2"/>
  <c r="D12" i="2"/>
  <c r="C11" i="2"/>
  <c r="D11" i="2" s="1"/>
  <c r="E2" i="2"/>
  <c r="C49" i="5" l="1"/>
  <c r="C147" i="5" s="1"/>
  <c r="D147" i="5"/>
  <c r="C69" i="2"/>
  <c r="D81" i="2"/>
  <c r="D29" i="2"/>
  <c r="C57" i="2"/>
  <c r="C9" i="2" s="1"/>
  <c r="D70" i="2"/>
  <c r="D58" i="2"/>
  <c r="D72" i="2"/>
  <c r="D84" i="2"/>
  <c r="D30" i="2"/>
  <c r="D31" i="2"/>
  <c r="D59" i="2"/>
  <c r="D85" i="2"/>
  <c r="D32" i="2"/>
  <c r="D60" i="2"/>
  <c r="D86" i="2"/>
  <c r="D28" i="2"/>
  <c r="D33" i="2"/>
  <c r="D74" i="2"/>
  <c r="D87" i="2"/>
  <c r="C156" i="2"/>
  <c r="D27" i="2"/>
  <c r="D61" i="2"/>
  <c r="D34" i="2"/>
  <c r="D62" i="2"/>
  <c r="D75" i="2"/>
  <c r="D88" i="2"/>
  <c r="D65" i="2"/>
  <c r="D25" i="2"/>
  <c r="D38" i="2"/>
  <c r="D52" i="2"/>
  <c r="D66" i="2"/>
  <c r="D79" i="2"/>
  <c r="D77" i="2"/>
  <c r="D36" i="2"/>
  <c r="D64" i="2"/>
  <c r="C94" i="2" l="1"/>
  <c r="D197" i="2" l="1"/>
  <c r="D183" i="2"/>
  <c r="D172" i="2"/>
  <c r="D160" i="2"/>
  <c r="D148" i="2"/>
  <c r="D136" i="2"/>
  <c r="D110" i="2"/>
  <c r="D159" i="2"/>
  <c r="D134" i="2"/>
  <c r="D108" i="2"/>
  <c r="D209" i="2"/>
  <c r="D158" i="2"/>
  <c r="D146" i="2"/>
  <c r="D122" i="2"/>
  <c r="D208" i="2"/>
  <c r="D121" i="2"/>
  <c r="D114" i="2"/>
  <c r="D196" i="2"/>
  <c r="D171" i="2"/>
  <c r="D135" i="2"/>
  <c r="D109" i="2"/>
  <c r="D195" i="2"/>
  <c r="D105" i="2"/>
  <c r="D127" i="2"/>
  <c r="D198" i="2"/>
  <c r="D107" i="2"/>
  <c r="D161" i="2"/>
  <c r="D111" i="2"/>
  <c r="D169" i="2"/>
  <c r="D106" i="2"/>
  <c r="D207" i="2"/>
  <c r="D193" i="2"/>
  <c r="D180" i="2"/>
  <c r="D168" i="2"/>
  <c r="D132" i="2"/>
  <c r="D120" i="2"/>
  <c r="D206" i="2"/>
  <c r="D192" i="2"/>
  <c r="D179" i="2"/>
  <c r="D144" i="2"/>
  <c r="D131" i="2"/>
  <c r="D119" i="2"/>
  <c r="D104" i="2"/>
  <c r="D140" i="2"/>
  <c r="D205" i="2"/>
  <c r="D143" i="2"/>
  <c r="D118" i="2"/>
  <c r="D100" i="2"/>
  <c r="D204" i="2"/>
  <c r="D155" i="2"/>
  <c r="D142" i="2"/>
  <c r="D117" i="2"/>
  <c r="D201" i="2"/>
  <c r="D203" i="2"/>
  <c r="D190" i="2"/>
  <c r="D177" i="2"/>
  <c r="D154" i="2"/>
  <c r="D129" i="2"/>
  <c r="D116" i="2"/>
  <c r="D102" i="2"/>
  <c r="D164" i="2"/>
  <c r="D184" i="2"/>
  <c r="D124" i="2"/>
  <c r="D202" i="2"/>
  <c r="D189" i="2"/>
  <c r="D165" i="2"/>
  <c r="D141" i="2"/>
  <c r="D128" i="2"/>
  <c r="D115" i="2"/>
  <c r="D101" i="2"/>
  <c r="D137" i="2"/>
  <c r="D188" i="2"/>
  <c r="D211" i="2"/>
  <c r="D187" i="2"/>
  <c r="D175" i="2"/>
  <c r="D152" i="2"/>
  <c r="D139" i="2"/>
  <c r="D99" i="2"/>
  <c r="D149" i="2"/>
  <c r="D96" i="2"/>
  <c r="D186" i="2"/>
  <c r="D174" i="2"/>
  <c r="D151" i="2"/>
  <c r="D126" i="2"/>
  <c r="D98" i="2"/>
  <c r="D212" i="2"/>
  <c r="D199" i="2"/>
  <c r="D185" i="2"/>
  <c r="D162" i="2"/>
  <c r="D150" i="2"/>
  <c r="D125" i="2"/>
  <c r="D112" i="2"/>
  <c r="D97" i="2"/>
  <c r="D163" i="2"/>
  <c r="D157" i="2"/>
  <c r="D166" i="2"/>
  <c r="D113" i="2"/>
  <c r="D170" i="2"/>
  <c r="D194" i="2"/>
  <c r="D133" i="2"/>
  <c r="D200" i="2"/>
  <c r="D181" i="2"/>
  <c r="D153" i="2"/>
  <c r="D167" i="2"/>
  <c r="D123" i="2"/>
  <c r="D191" i="2"/>
  <c r="D95" i="2"/>
  <c r="D176" i="2"/>
  <c r="D182" i="2"/>
  <c r="D147" i="2"/>
  <c r="D210" i="2"/>
  <c r="D173" i="2"/>
  <c r="D178" i="2"/>
  <c r="D130" i="2"/>
  <c r="D138" i="2"/>
  <c r="D103" i="2"/>
  <c r="D145" i="2"/>
  <c r="D156" i="2"/>
</calcChain>
</file>

<file path=xl/sharedStrings.xml><?xml version="1.0" encoding="utf-8"?>
<sst xmlns="http://schemas.openxmlformats.org/spreadsheetml/2006/main" count="868" uniqueCount="602">
  <si>
    <t>INSTITUTO DE SALUD PÚBLICA DEL ESTADO DE GUANAJUATO</t>
  </si>
  <si>
    <t>Ejercicio</t>
  </si>
  <si>
    <t>Notas de Desglose y Memoria</t>
  </si>
  <si>
    <t>Periodicidad</t>
  </si>
  <si>
    <t>Trimestral</t>
  </si>
  <si>
    <t>Del 1 de Enero al 31 de Marzo de 2026</t>
  </si>
  <si>
    <t>Corte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</si>
  <si>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</si>
  <si>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</si>
  <si>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</si>
  <si>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</si>
  <si>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</si>
  <si>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</si>
  <si>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</si>
  <si>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</si>
  <si>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</si>
  <si>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</si>
  <si>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AFECTACION ESPECIFICA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</si>
  <si>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</si>
  <si>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</si>
  <si>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</si>
  <si>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</si>
  <si>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</si>
  <si>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</si>
  <si>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</si>
  <si>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 xml:space="preserve">ALMACENES 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</si>
  <si>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</si>
  <si>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</si>
  <si>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</si>
  <si>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</si>
  <si>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</si>
  <si>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</si>
  <si>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</si>
  <si>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</si>
  <si>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</si>
  <si>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</si>
  <si>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</si>
  <si>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</si>
  <si>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</si>
  <si>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</si>
  <si>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</si>
  <si>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</si>
  <si>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</si>
  <si>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</si>
  <si>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</si>
  <si>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</si>
  <si>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</si>
  <si>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</si>
  <si>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</si>
  <si>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</si>
  <si>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</si>
  <si>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</si>
  <si>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</si>
  <si>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</si>
  <si>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</si>
  <si>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ADS.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</si>
  <si>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</si>
  <si>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</si>
  <si>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</si>
  <si>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</si>
  <si>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</si>
  <si>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</si>
  <si>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</si>
  <si>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</si>
  <si>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</si>
  <si>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</si>
  <si>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</si>
  <si>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</si>
  <si>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</si>
  <si>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Ejercicio:</t>
  </si>
  <si>
    <t>Notas de Desglose Estado de Actividades</t>
  </si>
  <si>
    <t>Periodicidad:</t>
  </si>
  <si>
    <t>Corte: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</si>
  <si>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</si>
  <si>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</si>
  <si>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</si>
  <si>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</si>
  <si>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</si>
  <si>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</si>
  <si>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</si>
  <si>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</si>
  <si>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</si>
  <si>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</si>
  <si>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</si>
  <si>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</si>
  <si>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</si>
  <si>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</si>
  <si>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</si>
  <si>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</si>
  <si>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</si>
  <si>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</si>
  <si>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</si>
  <si>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</si>
  <si>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</si>
  <si>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</si>
  <si>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</si>
  <si>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</si>
  <si>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</si>
  <si>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</si>
  <si>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</si>
  <si>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</si>
  <si>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</si>
  <si>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</si>
  <si>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</si>
  <si>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</si>
  <si>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</si>
  <si>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</si>
  <si>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</si>
  <si>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</si>
  <si>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</si>
  <si>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</si>
  <si>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</si>
  <si>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</si>
  <si>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</si>
  <si>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</si>
  <si>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</si>
  <si>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</si>
  <si>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</si>
  <si>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</si>
  <si>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</si>
  <si>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</si>
  <si>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</si>
  <si>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</si>
  <si>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</si>
  <si>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</si>
  <si>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</si>
  <si>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</si>
  <si>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</si>
  <si>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</si>
  <si>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</si>
  <si>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</si>
  <si>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</si>
  <si>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</si>
  <si>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</si>
  <si>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</si>
  <si>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</si>
  <si>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</si>
  <si>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</si>
  <si>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</si>
  <si>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</si>
  <si>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</si>
  <si>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</si>
  <si>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</si>
  <si>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</si>
  <si>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</si>
  <si>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</si>
  <si>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</si>
  <si>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</si>
  <si>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</si>
  <si>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</si>
  <si>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</si>
  <si>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</si>
  <si>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</si>
  <si>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</si>
  <si>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</si>
  <si>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</si>
  <si>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</si>
  <si>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</si>
  <si>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</si>
  <si>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</si>
  <si>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</si>
  <si>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</si>
  <si>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</si>
  <si>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</si>
  <si>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</si>
  <si>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</si>
  <si>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</si>
  <si>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</si>
  <si>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</si>
  <si>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</si>
  <si>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</si>
  <si>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</si>
  <si>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</si>
  <si>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</si>
  <si>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</si>
  <si>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</si>
  <si>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</si>
  <si>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</si>
  <si>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</si>
  <si>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</si>
  <si>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</si>
  <si>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</si>
  <si>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</si>
  <si>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</si>
  <si>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</si>
  <si>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</si>
  <si>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</si>
  <si>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</si>
  <si>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</si>
  <si>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</si>
  <si>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</si>
  <si>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</si>
  <si>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</si>
  <si>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</si>
  <si>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</si>
  <si>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</si>
  <si>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</si>
  <si>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</si>
  <si>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</si>
  <si>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</si>
  <si>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</si>
  <si>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</si>
  <si>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</si>
  <si>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</si>
  <si>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</si>
  <si>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</si>
  <si>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</si>
  <si>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</si>
  <si>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</si>
  <si>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</si>
  <si>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</si>
  <si>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</si>
  <si>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</si>
  <si>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</si>
  <si>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</si>
  <si>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</si>
  <si>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</si>
  <si>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</si>
  <si>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</si>
  <si>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</si>
  <si>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</si>
  <si>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</si>
  <si>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</si>
  <si>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</si>
  <si>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</si>
  <si>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</si>
  <si>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</si>
  <si>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</si>
  <si>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</si>
  <si>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</si>
  <si>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</si>
  <si>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</si>
  <si>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</si>
  <si>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</si>
  <si>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</si>
  <si>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</si>
  <si>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</si>
  <si>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</si>
  <si>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</si>
  <si>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</si>
  <si>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</si>
  <si>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</si>
  <si>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</si>
  <si>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</si>
  <si>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</si>
  <si>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</si>
  <si>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</si>
  <si>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</si>
  <si>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</si>
  <si>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</si>
  <si>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</si>
  <si>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</si>
  <si>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</si>
  <si>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</si>
  <si>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</si>
  <si>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</si>
  <si>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</si>
  <si>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</si>
  <si>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</si>
  <si>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</si>
  <si>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</si>
  <si>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</si>
  <si>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</si>
  <si>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</si>
  <si>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</si>
  <si>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</si>
  <si>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</si>
  <si>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</si>
  <si>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</si>
  <si>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</si>
  <si>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Correspondiente del 1 de Enero al 31 de Marzo de 2026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</si>
  <si>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</si>
  <si>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</si>
  <si>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</si>
  <si>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</si>
  <si>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</si>
  <si>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SIN INFORMACIÓN POR REVELAR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</si>
  <si>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</si>
  <si>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</si>
  <si>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</si>
  <si>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</si>
  <si>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</si>
  <si>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</si>
  <si>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</si>
  <si>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</si>
  <si>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</si>
  <si>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</si>
  <si>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</si>
  <si>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</si>
  <si>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</si>
  <si>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</si>
  <si>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</si>
  <si>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</si>
  <si>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</si>
  <si>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</si>
  <si>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</si>
  <si>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</si>
  <si>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</si>
  <si>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</si>
  <si>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</si>
  <si>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</si>
  <si>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</si>
  <si>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</si>
  <si>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</si>
  <si>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</si>
  <si>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</si>
  <si>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</si>
  <si>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</si>
  <si>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</si>
  <si>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</si>
  <si>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</si>
  <si>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</si>
  <si>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</si>
  <si>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</si>
  <si>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</si>
  <si>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</si>
  <si>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</si>
  <si>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</si>
  <si>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</si>
  <si>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</si>
  <si>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</si>
  <si>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</si>
  <si>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</si>
  <si>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</si>
  <si>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</si>
  <si>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</si>
  <si>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</si>
  <si>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</si>
  <si>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</si>
  <si>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</si>
  <si>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</si>
  <si>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</si>
  <si>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</si>
  <si>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</si>
  <si>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</si>
  <si>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</si>
  <si>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</si>
  <si>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</si>
  <si>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</si>
  <si>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</si>
  <si>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</si>
  <si>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</si>
  <si>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</si>
  <si>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</si>
  <si>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</si>
  <si>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</si>
  <si>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</si>
  <si>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</si>
  <si>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</si>
  <si>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</si>
  <si>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</si>
  <si>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</si>
  <si>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</si>
  <si>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</si>
  <si>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</si>
  <si>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</si>
  <si>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</si>
  <si>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</si>
  <si>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</si>
  <si>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</si>
  <si>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</si>
  <si>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</si>
  <si>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</si>
  <si>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</si>
  <si>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</si>
  <si>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</si>
  <si>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</si>
  <si>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</si>
  <si>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</si>
  <si>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</si>
  <si>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</si>
  <si>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</si>
  <si>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</si>
  <si>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</si>
  <si>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</si>
  <si>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</si>
  <si>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</si>
  <si>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</si>
  <si>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</si>
  <si>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</si>
  <si>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</si>
  <si>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</si>
  <si>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</si>
  <si>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</si>
  <si>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</si>
  <si>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</si>
  <si>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</si>
  <si>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</si>
  <si>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</si>
  <si>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</si>
  <si>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</si>
  <si>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</si>
  <si>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</si>
  <si>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</si>
  <si>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</si>
  <si>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</si>
  <si>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</si>
  <si>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</si>
  <si>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</si>
  <si>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</si>
  <si>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</si>
  <si>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</si>
  <si>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</si>
  <si>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</si>
  <si>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</si>
  <si>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</si>
  <si>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</si>
  <si>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</si>
  <si>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</si>
  <si>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</si>
  <si>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</si>
  <si>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</si>
  <si>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</si>
  <si>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</si>
  <si>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</si>
  <si>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</si>
  <si>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</si>
  <si>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</si>
  <si>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</si>
  <si>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</si>
  <si>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</si>
  <si>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</si>
  <si>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</si>
  <si>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</si>
  <si>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</si>
  <si>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SIIN INFORMACIÓN POR REVELAR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</si>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</sst>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u/>
      <sz val="7"/>
      <color theme="10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0" fillId="0" borderId="0" applyNumberFormat="0" applyFill="0" applyBorder="0" applyAlignment="0" applyProtection="0"/>
    <xf numFmtId="0" fontId="4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225">
    <xf numFmtId="0" fontId="0" fillId="0" borderId="0" xfId="0"/>
    <xf numFmtId="0" fontId="5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left" vertical="center"/>
    </xf>
    <xf numFmtId="0" fontId="7" fillId="3" borderId="0" xfId="3" applyFont="1" applyFill="1" applyProtection="1">
      <protection locked="0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5" fillId="2" borderId="5" xfId="2" applyFont="1" applyFill="1" applyBorder="1" applyAlignment="1">
      <alignment horizontal="left" vertical="center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7" fillId="3" borderId="0" xfId="3" applyFont="1" applyFill="1" applyBorder="1" applyProtection="1"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Protection="1"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9" fillId="0" borderId="5" xfId="0" applyFont="1" applyFill="1" applyBorder="1" applyAlignment="1" applyProtection="1">
      <alignment horizontal="left" indent="1"/>
      <protection locked="0"/>
    </xf>
    <xf numFmtId="0" fontId="10" fillId="0" borderId="13" xfId="1" applyBorder="1" applyAlignment="1">
      <alignment horizontal="center"/>
    </xf>
    <xf numFmtId="0" fontId="10" fillId="0" borderId="5" xfId="4" applyFont="1" applyFill="1" applyBorder="1" applyProtection="1">
      <protection locked="0"/>
    </xf>
    <xf numFmtId="0" fontId="10" fillId="0" borderId="4" xfId="4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protection locked="0"/>
    </xf>
    <xf numFmtId="0" fontId="11" fillId="0" borderId="14" xfId="1" applyFont="1" applyBorder="1" applyAlignment="1">
      <alignment horizontal="left"/>
    </xf>
    <xf numFmtId="0" fontId="9" fillId="0" borderId="6" xfId="0" applyFont="1" applyFill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7" fillId="0" borderId="0" xfId="3" applyFont="1" applyProtection="1">
      <protection locked="0"/>
    </xf>
    <xf numFmtId="10" fontId="6" fillId="5" borderId="0" xfId="0" applyNumberFormat="1" applyFont="1" applyFill="1" applyBorder="1" applyAlignment="1">
      <alignment horizontal="right" vertical="center"/>
    </xf>
    <xf numFmtId="0" fontId="13" fillId="5" borderId="0" xfId="0" applyFont="1" applyFill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6" fillId="5" borderId="0" xfId="0" applyFont="1" applyFill="1" applyBorder="1" applyAlignment="1">
      <alignment vertical="center"/>
    </xf>
    <xf numFmtId="0" fontId="14" fillId="0" borderId="0" xfId="2" applyFont="1"/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/>
    <xf numFmtId="10" fontId="5" fillId="6" borderId="0" xfId="0" applyNumberFormat="1" applyFont="1" applyFill="1" applyBorder="1"/>
    <xf numFmtId="0" fontId="14" fillId="0" borderId="0" xfId="0" applyFont="1"/>
    <xf numFmtId="10" fontId="14" fillId="0" borderId="0" xfId="0" applyNumberFormat="1" applyFont="1"/>
    <xf numFmtId="0" fontId="15" fillId="7" borderId="0" xfId="0" applyFont="1" applyFill="1" applyBorder="1"/>
    <xf numFmtId="0" fontId="15" fillId="7" borderId="0" xfId="0" applyFont="1" applyFill="1" applyBorder="1" applyAlignment="1">
      <alignment horizontal="center"/>
    </xf>
    <xf numFmtId="10" fontId="15" fillId="7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3" fontId="9" fillId="0" borderId="0" xfId="5" applyNumberFormat="1" applyFont="1"/>
    <xf numFmtId="1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3" fontId="7" fillId="0" borderId="0" xfId="5" applyNumberFormat="1" applyFont="1"/>
    <xf numFmtId="0" fontId="8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9" fillId="0" borderId="0" xfId="5" applyNumberFormat="1" applyFont="1"/>
    <xf numFmtId="9" fontId="7" fillId="0" borderId="0" xfId="5" applyNumberFormat="1" applyFont="1"/>
    <xf numFmtId="0" fontId="7" fillId="0" borderId="0" xfId="5" applyFont="1" applyFill="1" applyAlignment="1">
      <alignment horizontal="center"/>
    </xf>
    <xf numFmtId="0" fontId="7" fillId="0" borderId="0" xfId="5" applyFont="1" applyFill="1"/>
    <xf numFmtId="0" fontId="7" fillId="0" borderId="0" xfId="5" applyFont="1"/>
    <xf numFmtId="0" fontId="6" fillId="2" borderId="0" xfId="2" applyFont="1" applyFill="1" applyAlignment="1">
      <alignment horizontal="right" vertical="center"/>
    </xf>
    <xf numFmtId="0" fontId="9" fillId="2" borderId="0" xfId="2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/>
    <xf numFmtId="3" fontId="14" fillId="0" borderId="0" xfId="2" applyNumberFormat="1" applyFont="1"/>
    <xf numFmtId="3" fontId="14" fillId="4" borderId="0" xfId="2" applyNumberFormat="1" applyFont="1" applyFill="1"/>
    <xf numFmtId="3" fontId="14" fillId="0" borderId="0" xfId="0" applyNumberFormat="1" applyFont="1"/>
    <xf numFmtId="1" fontId="14" fillId="0" borderId="0" xfId="0" applyNumberFormat="1" applyFont="1"/>
    <xf numFmtId="3" fontId="14" fillId="8" borderId="0" xfId="0" applyNumberFormat="1" applyFont="1" applyFill="1" applyBorder="1"/>
    <xf numFmtId="4" fontId="14" fillId="8" borderId="0" xfId="0" applyNumberFormat="1" applyFont="1" applyFill="1" applyBorder="1"/>
    <xf numFmtId="1" fontId="5" fillId="6" borderId="0" xfId="0" applyNumberFormat="1" applyFont="1" applyFill="1" applyBorder="1"/>
    <xf numFmtId="1" fontId="15" fillId="7" borderId="0" xfId="0" applyNumberFormat="1" applyFont="1" applyFill="1" applyBorder="1"/>
    <xf numFmtId="0" fontId="15" fillId="9" borderId="0" xfId="0" applyFont="1" applyFill="1" applyBorder="1"/>
    <xf numFmtId="0" fontId="6" fillId="2" borderId="0" xfId="6" applyFont="1" applyFill="1" applyAlignment="1">
      <alignment horizontal="right" vertical="center"/>
    </xf>
    <xf numFmtId="0" fontId="9" fillId="2" borderId="0" xfId="6" applyFont="1" applyFill="1" applyAlignment="1">
      <alignment horizontal="left" vertical="center"/>
    </xf>
    <xf numFmtId="0" fontId="14" fillId="0" borderId="0" xfId="6" applyFont="1"/>
    <xf numFmtId="0" fontId="6" fillId="2" borderId="0" xfId="6" applyFont="1" applyFill="1" applyAlignment="1">
      <alignment horizontal="center" vertical="center"/>
    </xf>
    <xf numFmtId="0" fontId="5" fillId="10" borderId="0" xfId="6" applyFont="1" applyFill="1" applyAlignment="1">
      <alignment horizontal="center" vertical="center"/>
    </xf>
    <xf numFmtId="0" fontId="5" fillId="10" borderId="0" xfId="6" applyFont="1" applyFill="1"/>
    <xf numFmtId="0" fontId="15" fillId="11" borderId="0" xfId="6" applyFont="1" applyFill="1"/>
    <xf numFmtId="0" fontId="14" fillId="0" borderId="0" xfId="6" applyFont="1" applyAlignment="1">
      <alignment horizontal="center"/>
    </xf>
    <xf numFmtId="3" fontId="14" fillId="0" borderId="0" xfId="6" applyNumberFormat="1" applyFont="1"/>
    <xf numFmtId="0" fontId="14" fillId="0" borderId="0" xfId="6" applyFont="1" applyFill="1"/>
    <xf numFmtId="0" fontId="14" fillId="0" borderId="0" xfId="6" applyFont="1" applyFill="1" applyAlignment="1">
      <alignment horizontal="center"/>
    </xf>
    <xf numFmtId="3" fontId="14" fillId="0" borderId="0" xfId="6" applyNumberFormat="1" applyFont="1" applyFill="1"/>
    <xf numFmtId="0" fontId="14" fillId="0" borderId="0" xfId="6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6" applyNumberFormat="1" applyFont="1"/>
    <xf numFmtId="0" fontId="6" fillId="0" borderId="0" xfId="0" applyFont="1"/>
    <xf numFmtId="4" fontId="14" fillId="0" borderId="0" xfId="6" applyNumberFormat="1" applyFont="1"/>
    <xf numFmtId="3" fontId="6" fillId="0" borderId="0" xfId="0" applyNumberFormat="1" applyFont="1"/>
    <xf numFmtId="3" fontId="6" fillId="0" borderId="0" xfId="7" applyNumberFormat="1" applyFont="1"/>
    <xf numFmtId="3" fontId="6" fillId="0" borderId="0" xfId="8" applyNumberFormat="1" applyFont="1" applyFill="1"/>
    <xf numFmtId="3" fontId="14" fillId="0" borderId="0" xfId="8" applyNumberFormat="1" applyFont="1" applyFill="1"/>
    <xf numFmtId="0" fontId="13" fillId="0" borderId="0" xfId="0" applyFont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0" fillId="0" borderId="0" xfId="0" applyFill="1"/>
    <xf numFmtId="0" fontId="14" fillId="0" borderId="0" xfId="0" applyFont="1" applyAlignment="1">
      <alignment horizontal="left"/>
    </xf>
    <xf numFmtId="3" fontId="14" fillId="0" borderId="0" xfId="9" applyNumberFormat="1" applyFont="1"/>
    <xf numFmtId="3" fontId="6" fillId="0" borderId="0" xfId="9" applyNumberFormat="1" applyFont="1"/>
    <xf numFmtId="0" fontId="1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" fontId="13" fillId="0" borderId="0" xfId="0" applyNumberFormat="1" applyFont="1"/>
    <xf numFmtId="3" fontId="8" fillId="0" borderId="0" xfId="0" applyNumberFormat="1" applyFont="1"/>
    <xf numFmtId="3" fontId="8" fillId="0" borderId="0" xfId="9" applyNumberFormat="1" applyFont="1" applyAlignment="1" applyProtection="1">
      <alignment vertical="top"/>
      <protection locked="0"/>
    </xf>
    <xf numFmtId="0" fontId="6" fillId="0" borderId="0" xfId="0" quotePrefix="1" applyFont="1" applyAlignment="1">
      <alignment horizontal="left"/>
    </xf>
    <xf numFmtId="0" fontId="8" fillId="0" borderId="0" xfId="10" applyFont="1" applyBorder="1" applyAlignment="1">
      <alignment vertical="center"/>
    </xf>
    <xf numFmtId="0" fontId="13" fillId="0" borderId="0" xfId="10" applyFont="1" applyBorder="1"/>
    <xf numFmtId="0" fontId="13" fillId="12" borderId="20" xfId="10" applyFont="1" applyFill="1" applyBorder="1" applyAlignment="1">
      <alignment horizontal="center" vertical="center"/>
    </xf>
    <xf numFmtId="0" fontId="13" fillId="12" borderId="21" xfId="10" applyFont="1" applyFill="1" applyBorder="1" applyAlignment="1">
      <alignment horizontal="center" vertical="center"/>
    </xf>
    <xf numFmtId="0" fontId="13" fillId="12" borderId="23" xfId="10" applyFont="1" applyFill="1" applyBorder="1" applyAlignment="1">
      <alignment horizontal="center" vertical="center"/>
    </xf>
    <xf numFmtId="0" fontId="6" fillId="12" borderId="24" xfId="10" applyFont="1" applyFill="1" applyBorder="1" applyAlignment="1">
      <alignment vertical="center"/>
    </xf>
    <xf numFmtId="3" fontId="6" fillId="12" borderId="23" xfId="10" applyNumberFormat="1" applyFont="1" applyFill="1" applyBorder="1" applyAlignment="1">
      <alignment horizontal="right" vertical="center" wrapText="1" indent="1"/>
    </xf>
    <xf numFmtId="0" fontId="8" fillId="0" borderId="0" xfId="10" applyFont="1" applyFill="1"/>
    <xf numFmtId="0" fontId="0" fillId="0" borderId="0" xfId="10" applyFont="1" applyFill="1"/>
    <xf numFmtId="0" fontId="8" fillId="0" borderId="0" xfId="10" applyFont="1"/>
    <xf numFmtId="0" fontId="6" fillId="0" borderId="25" xfId="10" applyFont="1" applyFill="1" applyBorder="1" applyAlignment="1">
      <alignment vertical="center"/>
    </xf>
    <xf numFmtId="0" fontId="6" fillId="0" borderId="25" xfId="10" applyFont="1" applyBorder="1" applyAlignment="1">
      <alignment horizontal="right" vertical="center"/>
    </xf>
    <xf numFmtId="0" fontId="6" fillId="0" borderId="24" xfId="10" applyFont="1" applyFill="1" applyBorder="1" applyAlignment="1">
      <alignment vertical="center"/>
    </xf>
    <xf numFmtId="3" fontId="6" fillId="0" borderId="23" xfId="10" applyNumberFormat="1" applyFont="1" applyBorder="1" applyAlignment="1">
      <alignment horizontal="right" vertical="center" wrapText="1" indent="1"/>
    </xf>
    <xf numFmtId="0" fontId="7" fillId="0" borderId="24" xfId="10" applyFont="1" applyFill="1" applyBorder="1" applyAlignment="1">
      <alignment vertical="center"/>
    </xf>
    <xf numFmtId="0" fontId="7" fillId="0" borderId="25" xfId="10" applyFont="1" applyFill="1" applyBorder="1" applyAlignment="1">
      <alignment horizontal="left" vertical="center" indent="1"/>
    </xf>
    <xf numFmtId="3" fontId="14" fillId="0" borderId="23" xfId="10" applyNumberFormat="1" applyFont="1" applyBorder="1" applyAlignment="1">
      <alignment horizontal="right" vertical="center" wrapText="1" indent="1"/>
    </xf>
    <xf numFmtId="0" fontId="8" fillId="0" borderId="24" xfId="10" applyFont="1" applyBorder="1"/>
    <xf numFmtId="0" fontId="14" fillId="0" borderId="26" xfId="10" applyFont="1" applyFill="1" applyBorder="1" applyAlignment="1">
      <alignment horizontal="left" vertical="center" wrapText="1" indent="1"/>
    </xf>
    <xf numFmtId="0" fontId="14" fillId="0" borderId="24" xfId="10" applyFont="1" applyFill="1" applyBorder="1" applyAlignment="1">
      <alignment horizontal="left" vertical="center"/>
    </xf>
    <xf numFmtId="0" fontId="14" fillId="0" borderId="25" xfId="10" applyFont="1" applyFill="1" applyBorder="1" applyAlignment="1">
      <alignment horizontal="left" vertical="center" indent="1"/>
    </xf>
    <xf numFmtId="0" fontId="8" fillId="0" borderId="0" xfId="10" applyFont="1" applyFill="1" applyBorder="1"/>
    <xf numFmtId="0" fontId="14" fillId="0" borderId="25" xfId="10" applyFont="1" applyFill="1" applyBorder="1" applyAlignment="1">
      <alignment horizontal="left" vertical="center" wrapText="1"/>
    </xf>
    <xf numFmtId="4" fontId="14" fillId="0" borderId="25" xfId="10" applyNumberFormat="1" applyFont="1" applyBorder="1" applyAlignment="1">
      <alignment horizontal="right" vertical="center" wrapText="1" indent="1"/>
    </xf>
    <xf numFmtId="0" fontId="7" fillId="0" borderId="24" xfId="10" applyFont="1" applyFill="1" applyBorder="1" applyAlignment="1">
      <alignment horizontal="left" vertical="center"/>
    </xf>
    <xf numFmtId="0" fontId="7" fillId="0" borderId="24" xfId="10" applyFont="1" applyBorder="1" applyAlignment="1">
      <alignment horizontal="left"/>
    </xf>
    <xf numFmtId="3" fontId="14" fillId="0" borderId="23" xfId="10" applyNumberFormat="1" applyFont="1" applyBorder="1" applyAlignment="1">
      <alignment horizontal="right" vertical="center" indent="1"/>
    </xf>
    <xf numFmtId="0" fontId="14" fillId="0" borderId="25" xfId="10" applyFont="1" applyFill="1" applyBorder="1" applyAlignment="1">
      <alignment horizontal="left" vertical="center"/>
    </xf>
    <xf numFmtId="4" fontId="14" fillId="0" borderId="16" xfId="10" applyNumberFormat="1" applyFont="1" applyBorder="1" applyAlignment="1">
      <alignment horizontal="right" vertical="center" indent="1"/>
    </xf>
    <xf numFmtId="0" fontId="6" fillId="12" borderId="23" xfId="10" applyFont="1" applyFill="1" applyBorder="1" applyAlignment="1">
      <alignment vertical="center"/>
    </xf>
    <xf numFmtId="4" fontId="8" fillId="0" borderId="0" xfId="10" applyNumberFormat="1" applyFont="1"/>
    <xf numFmtId="0" fontId="0" fillId="0" borderId="0" xfId="10" applyFont="1"/>
    <xf numFmtId="164" fontId="8" fillId="0" borderId="0" xfId="10" applyNumberFormat="1" applyFont="1"/>
    <xf numFmtId="3" fontId="8" fillId="0" borderId="0" xfId="10" applyNumberFormat="1" applyFont="1"/>
    <xf numFmtId="4" fontId="8" fillId="0" borderId="0" xfId="0" applyNumberFormat="1" applyFont="1"/>
    <xf numFmtId="0" fontId="8" fillId="0" borderId="0" xfId="10" applyFont="1" applyBorder="1" applyAlignment="1">
      <alignment horizontal="center" vertical="center"/>
    </xf>
    <xf numFmtId="0" fontId="13" fillId="12" borderId="27" xfId="10" applyFont="1" applyFill="1" applyBorder="1" applyAlignment="1">
      <alignment horizontal="center" vertical="center"/>
    </xf>
    <xf numFmtId="0" fontId="13" fillId="12" borderId="24" xfId="10" applyFont="1" applyFill="1" applyBorder="1" applyAlignment="1">
      <alignment horizontal="center" vertical="center"/>
    </xf>
    <xf numFmtId="0" fontId="13" fillId="12" borderId="28" xfId="10" applyFont="1" applyFill="1" applyBorder="1" applyAlignment="1">
      <alignment horizontal="center" vertical="center"/>
    </xf>
    <xf numFmtId="0" fontId="0" fillId="0" borderId="0" xfId="10" applyFont="1" applyFill="1" applyBorder="1"/>
    <xf numFmtId="0" fontId="6" fillId="12" borderId="27" xfId="10" applyFont="1" applyFill="1" applyBorder="1" applyAlignment="1">
      <alignment vertical="center"/>
    </xf>
    <xf numFmtId="3" fontId="6" fillId="12" borderId="29" xfId="10" applyNumberFormat="1" applyFont="1" applyFill="1" applyBorder="1" applyAlignment="1">
      <alignment horizontal="right" vertical="center"/>
    </xf>
    <xf numFmtId="0" fontId="8" fillId="0" borderId="30" xfId="10" applyFont="1" applyBorder="1"/>
    <xf numFmtId="4" fontId="6" fillId="0" borderId="29" xfId="10" applyNumberFormat="1" applyFont="1" applyBorder="1" applyAlignment="1">
      <alignment horizontal="right" vertical="center"/>
    </xf>
    <xf numFmtId="0" fontId="6" fillId="0" borderId="30" xfId="10" applyFont="1" applyFill="1" applyBorder="1" applyAlignment="1">
      <alignment vertical="center"/>
    </xf>
    <xf numFmtId="3" fontId="6" fillId="0" borderId="29" xfId="10" applyNumberFormat="1" applyFont="1" applyBorder="1" applyAlignment="1">
      <alignment horizontal="right" vertical="center" wrapText="1" indent="1"/>
    </xf>
    <xf numFmtId="49" fontId="7" fillId="0" borderId="30" xfId="10" applyNumberFormat="1" applyFont="1" applyFill="1" applyBorder="1" applyAlignment="1">
      <alignment vertical="center"/>
    </xf>
    <xf numFmtId="3" fontId="7" fillId="0" borderId="29" xfId="10" applyNumberFormat="1" applyFont="1" applyBorder="1" applyAlignment="1">
      <alignment horizontal="right" vertical="center" wrapText="1" indent="1"/>
    </xf>
    <xf numFmtId="49" fontId="7" fillId="0" borderId="30" xfId="10" applyNumberFormat="1" applyFont="1" applyFill="1" applyBorder="1"/>
    <xf numFmtId="0" fontId="7" fillId="0" borderId="25" xfId="10" applyFont="1" applyFill="1" applyBorder="1" applyAlignment="1">
      <alignment horizontal="left" vertical="center" wrapText="1" indent="1"/>
    </xf>
    <xf numFmtId="0" fontId="7" fillId="0" borderId="30" xfId="10" applyFont="1" applyFill="1" applyBorder="1"/>
    <xf numFmtId="0" fontId="7" fillId="0" borderId="25" xfId="10" applyFont="1" applyFill="1" applyBorder="1" applyAlignment="1">
      <alignment vertical="center"/>
    </xf>
    <xf numFmtId="4" fontId="7" fillId="0" borderId="29" xfId="10" applyNumberFormat="1" applyFont="1" applyBorder="1" applyAlignment="1">
      <alignment horizontal="right" vertical="center"/>
    </xf>
    <xf numFmtId="0" fontId="9" fillId="0" borderId="30" xfId="10" applyFont="1" applyFill="1" applyBorder="1" applyAlignment="1">
      <alignment vertical="center"/>
    </xf>
    <xf numFmtId="0" fontId="9" fillId="0" borderId="25" xfId="10" applyFont="1" applyFill="1" applyBorder="1" applyAlignment="1">
      <alignment vertical="center"/>
    </xf>
    <xf numFmtId="3" fontId="9" fillId="0" borderId="29" xfId="10" applyNumberFormat="1" applyFont="1" applyBorder="1" applyAlignment="1">
      <alignment horizontal="right" vertical="center" wrapText="1" indent="1"/>
    </xf>
    <xf numFmtId="49" fontId="8" fillId="0" borderId="31" xfId="0" applyNumberFormat="1" applyFont="1" applyBorder="1"/>
    <xf numFmtId="3" fontId="7" fillId="0" borderId="29" xfId="10" applyNumberFormat="1" applyFont="1" applyBorder="1" applyAlignment="1">
      <alignment horizontal="right" vertical="center" indent="1"/>
    </xf>
    <xf numFmtId="0" fontId="14" fillId="0" borderId="25" xfId="10" applyFont="1" applyFill="1" applyBorder="1" applyAlignment="1">
      <alignment vertical="center"/>
    </xf>
    <xf numFmtId="4" fontId="14" fillId="0" borderId="29" xfId="10" applyNumberFormat="1" applyFont="1" applyBorder="1" applyAlignment="1">
      <alignment horizontal="right" vertical="center"/>
    </xf>
    <xf numFmtId="0" fontId="6" fillId="4" borderId="32" xfId="10" applyFont="1" applyFill="1" applyBorder="1" applyAlignment="1">
      <alignment vertical="center"/>
    </xf>
    <xf numFmtId="0" fontId="6" fillId="12" borderId="33" xfId="10" applyFont="1" applyFill="1" applyBorder="1" applyAlignment="1">
      <alignment vertical="center"/>
    </xf>
    <xf numFmtId="3" fontId="6" fillId="12" borderId="34" xfId="10" applyNumberFormat="1" applyFont="1" applyFill="1" applyBorder="1" applyAlignment="1">
      <alignment horizontal="right" vertical="center" wrapText="1" indent="1"/>
    </xf>
    <xf numFmtId="3" fontId="8" fillId="0" borderId="0" xfId="10" applyNumberFormat="1" applyFont="1" applyFill="1"/>
    <xf numFmtId="3" fontId="13" fillId="0" borderId="0" xfId="10" applyNumberFormat="1" applyFont="1" applyFill="1" applyAlignment="1"/>
    <xf numFmtId="0" fontId="13" fillId="0" borderId="0" xfId="10" applyFont="1" applyFill="1" applyAlignment="1"/>
    <xf numFmtId="0" fontId="15" fillId="11" borderId="0" xfId="6" applyFont="1" applyFill="1" applyAlignment="1">
      <alignment horizontal="center"/>
    </xf>
    <xf numFmtId="0" fontId="6" fillId="0" borderId="0" xfId="6" applyFont="1"/>
    <xf numFmtId="0" fontId="14" fillId="0" borderId="1" xfId="0" applyFont="1" applyBorder="1"/>
    <xf numFmtId="0" fontId="14" fillId="0" borderId="3" xfId="0" applyFont="1" applyBorder="1"/>
    <xf numFmtId="0" fontId="16" fillId="13" borderId="37" xfId="0" applyFont="1" applyFill="1" applyBorder="1" applyAlignment="1">
      <alignment horizontal="center" vertical="center" wrapText="1"/>
    </xf>
    <xf numFmtId="0" fontId="9" fillId="12" borderId="38" xfId="6" applyFont="1" applyFill="1" applyBorder="1" applyAlignment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3" fontId="14" fillId="0" borderId="10" xfId="10" applyNumberFormat="1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left" vertical="center" wrapText="1"/>
    </xf>
    <xf numFmtId="3" fontId="14" fillId="0" borderId="41" xfId="10" applyNumberFormat="1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left" vertical="center" wrapText="1"/>
    </xf>
    <xf numFmtId="3" fontId="14" fillId="0" borderId="38" xfId="10" applyNumberFormat="1" applyFont="1" applyBorder="1" applyAlignment="1">
      <alignment horizontal="right" vertical="center" wrapText="1" indent="1"/>
    </xf>
    <xf numFmtId="3" fontId="14" fillId="0" borderId="42" xfId="10" applyNumberFormat="1" applyFont="1" applyBorder="1" applyAlignment="1">
      <alignment horizontal="right" vertical="center" wrapText="1" indent="1"/>
    </xf>
    <xf numFmtId="3" fontId="14" fillId="0" borderId="43" xfId="10" applyNumberFormat="1" applyFont="1" applyBorder="1" applyAlignment="1">
      <alignment horizontal="right" vertical="center" wrapText="1" indent="1"/>
    </xf>
    <xf numFmtId="3" fontId="14" fillId="0" borderId="44" xfId="10" applyNumberFormat="1" applyFont="1" applyBorder="1" applyAlignment="1">
      <alignment horizontal="right" vertical="center" wrapText="1" inden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12" fillId="0" borderId="0" xfId="0" applyFont="1" applyBorder="1" applyAlignment="1"/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6" fillId="2" borderId="0" xfId="6" applyFont="1" applyFill="1" applyAlignment="1">
      <alignment horizontal="center" vertical="center"/>
    </xf>
    <xf numFmtId="0" fontId="13" fillId="12" borderId="15" xfId="10" applyFont="1" applyFill="1" applyBorder="1" applyAlignment="1">
      <alignment horizontal="center" vertical="center"/>
    </xf>
    <xf numFmtId="0" fontId="13" fillId="12" borderId="16" xfId="10" applyFont="1" applyFill="1" applyBorder="1" applyAlignment="1">
      <alignment horizontal="center" vertical="center"/>
    </xf>
    <xf numFmtId="0" fontId="13" fillId="12" borderId="17" xfId="10" applyFont="1" applyFill="1" applyBorder="1" applyAlignment="1">
      <alignment horizontal="center" vertical="center"/>
    </xf>
    <xf numFmtId="0" fontId="13" fillId="12" borderId="18" xfId="10" applyFont="1" applyFill="1" applyBorder="1" applyAlignment="1">
      <alignment horizontal="center" vertical="center"/>
    </xf>
    <xf numFmtId="0" fontId="13" fillId="12" borderId="0" xfId="10" applyFont="1" applyFill="1" applyAlignment="1">
      <alignment horizontal="center" vertical="center"/>
    </xf>
    <xf numFmtId="0" fontId="13" fillId="12" borderId="19" xfId="10" applyFont="1" applyFill="1" applyBorder="1" applyAlignment="1">
      <alignment horizontal="center" vertical="center"/>
    </xf>
    <xf numFmtId="0" fontId="13" fillId="12" borderId="0" xfId="10" applyFont="1" applyFill="1" applyBorder="1" applyAlignment="1">
      <alignment horizontal="center" vertical="center"/>
    </xf>
    <xf numFmtId="0" fontId="13" fillId="12" borderId="20" xfId="10" applyFont="1" applyFill="1" applyBorder="1" applyAlignment="1">
      <alignment horizontal="center" vertical="center"/>
    </xf>
    <xf numFmtId="0" fontId="13" fillId="12" borderId="21" xfId="10" applyFont="1" applyFill="1" applyBorder="1" applyAlignment="1">
      <alignment horizontal="center" vertical="center"/>
    </xf>
    <xf numFmtId="0" fontId="13" fillId="12" borderId="22" xfId="10" applyFont="1" applyFill="1" applyBorder="1" applyAlignment="1">
      <alignment horizontal="center" vertical="center"/>
    </xf>
    <xf numFmtId="0" fontId="8" fillId="0" borderId="0" xfId="10" applyFont="1" applyAlignment="1">
      <alignment horizontal="left" vertical="center" wrapText="1"/>
    </xf>
    <xf numFmtId="0" fontId="9" fillId="12" borderId="1" xfId="10" applyFont="1" applyFill="1" applyBorder="1" applyAlignment="1" applyProtection="1">
      <alignment horizontal="center" vertical="center" wrapText="1"/>
      <protection locked="0"/>
    </xf>
    <xf numFmtId="0" fontId="9" fillId="12" borderId="2" xfId="10" applyFont="1" applyFill="1" applyBorder="1" applyAlignment="1" applyProtection="1">
      <alignment horizontal="center" vertical="center" wrapText="1"/>
      <protection locked="0"/>
    </xf>
    <xf numFmtId="0" fontId="9" fillId="12" borderId="3" xfId="10" applyFont="1" applyFill="1" applyBorder="1" applyAlignment="1" applyProtection="1">
      <alignment horizontal="center" vertical="center" wrapText="1"/>
      <protection locked="0"/>
    </xf>
    <xf numFmtId="0" fontId="9" fillId="12" borderId="4" xfId="10" applyFont="1" applyFill="1" applyBorder="1" applyAlignment="1" applyProtection="1">
      <alignment horizontal="center" vertical="center" wrapText="1"/>
      <protection locked="0"/>
    </xf>
    <xf numFmtId="0" fontId="9" fillId="12" borderId="0" xfId="10" applyFont="1" applyFill="1" applyBorder="1" applyAlignment="1" applyProtection="1">
      <alignment horizontal="center" vertical="center" wrapText="1"/>
      <protection locked="0"/>
    </xf>
    <xf numFmtId="0" fontId="9" fillId="12" borderId="5" xfId="10" applyFont="1" applyFill="1" applyBorder="1" applyAlignment="1" applyProtection="1">
      <alignment horizontal="center" vertical="center" wrapText="1"/>
      <protection locked="0"/>
    </xf>
    <xf numFmtId="0" fontId="13" fillId="12" borderId="27" xfId="10" applyFont="1" applyFill="1" applyBorder="1" applyAlignment="1">
      <alignment horizontal="center" vertical="center"/>
    </xf>
    <xf numFmtId="0" fontId="13" fillId="12" borderId="5" xfId="10" applyFont="1" applyFill="1" applyBorder="1" applyAlignment="1">
      <alignment horizontal="center" vertical="center"/>
    </xf>
    <xf numFmtId="0" fontId="8" fillId="0" borderId="0" xfId="10" applyFont="1" applyAlignment="1">
      <alignment horizontal="left" wrapText="1"/>
    </xf>
    <xf numFmtId="0" fontId="6" fillId="2" borderId="0" xfId="6" applyFont="1" applyFill="1" applyAlignment="1">
      <alignment vertical="center"/>
    </xf>
    <xf numFmtId="0" fontId="6" fillId="2" borderId="0" xfId="6" applyFont="1" applyFill="1" applyAlignment="1">
      <alignment horizontal="center"/>
    </xf>
    <xf numFmtId="0" fontId="6" fillId="2" borderId="0" xfId="6" applyFont="1" applyFill="1"/>
    <xf numFmtId="0" fontId="16" fillId="13" borderId="35" xfId="0" applyFont="1" applyFill="1" applyBorder="1" applyAlignment="1">
      <alignment horizontal="center" vertical="center" wrapText="1"/>
    </xf>
    <xf numFmtId="0" fontId="12" fillId="0" borderId="36" xfId="0" applyFont="1" applyBorder="1" applyAlignment="1"/>
  </cellXfs>
  <cellStyles count="11">
    <cellStyle name="Hipervínculo" xfId="1" builtinId="8"/>
    <cellStyle name="Hipervínculo 2" xfId="4" xr:uid="{5496BD55-F6EC-465E-96C6-A13C76F29055}"/>
    <cellStyle name="Millares 3 17 2" xfId="8" xr:uid="{EA388156-DBFA-487C-9C60-572EC80CDBA6}"/>
    <cellStyle name="Normal" xfId="0" builtinId="0"/>
    <cellStyle name="Normal 2 3 11" xfId="7" xr:uid="{65A0920D-0237-4906-8F20-C58D3B535144}"/>
    <cellStyle name="Normal 2 3 13" xfId="6" xr:uid="{9966BE81-C00D-46BF-83C3-480595D7AEAF}"/>
    <cellStyle name="Normal 2 56" xfId="9" xr:uid="{E59AD896-7808-4739-99A0-5FD2B2869211}"/>
    <cellStyle name="Normal 3 2 2 11" xfId="10" xr:uid="{4CCB2FBB-8D35-46D9-AC80-3290015E7A3F}"/>
    <cellStyle name="Normal 3 23" xfId="2" xr:uid="{836B19A3-7F7E-4786-B1E0-85B81513B8B4}"/>
    <cellStyle name="Normal 3 3 3" xfId="5" xr:uid="{63DACF4B-BA03-498C-97AF-AF00705D74A1}"/>
    <cellStyle name="Normal 74" xfId="3" xr:uid="{20FDA223-3413-40D2-8739-C6330D998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0319_NDM_CodigoSujeto_CodigoEntidad_CodigoPeriodo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ers\Usuario\Downloads\0319_NDM_CodigoSujeto_CodigoEntidad_CodigoPeriod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</sheetNames>
    <sheetDataSet>
      <sheetData sheetId="0">
        <row r="1">
          <cell r="D1">
            <v>2024</v>
          </cell>
        </row>
        <row r="2">
          <cell r="D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ACT"/>
      <sheetName val="ACT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 refreshError="1">
        <row r="1">
          <cell r="D1">
            <v>2023</v>
          </cell>
        </row>
        <row r="2">
          <cell r="D2" t="str">
            <v>Trimestral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6AC4-1D28-429F-ACF6-F11D24D647EB}">
  <sheetPr>
    <tabColor rgb="FFCC6600"/>
    <pageSetUpPr fitToPage="1"/>
  </sheetPr>
  <dimension ref="A1:AB73"/>
  <sheetViews>
    <sheetView tabSelected="1" zoomScaleNormal="100" zoomScaleSheetLayoutView="100" workbookViewId="0">
      <pane ySplit="5" topLeftCell="A6" activePane="bottomLeft" state="frozen"/>
      <selection sqref="A1:H1"/>
      <selection pane="bottomLeft" activeCell="F18" sqref="F18"/>
    </sheetView>
  </sheetViews>
  <sheetFormatPr baseColWidth="10" defaultColWidth="15" defaultRowHeight="11.25" x14ac:dyDescent="0.2"/>
  <cols>
    <col min="1" max="1" width="17.1640625" style="26" customWidth="1"/>
    <col min="2" max="2" width="86.1640625" style="26" bestFit="1" customWidth="1"/>
    <col min="3" max="3" width="9.33203125" style="26" customWidth="1"/>
    <col min="4" max="5" width="15" style="26"/>
    <col min="6" max="28" width="15" style="4"/>
    <col min="29" max="16384" width="15" style="26"/>
  </cols>
  <sheetData>
    <row r="1" spans="1:14" ht="18.95" customHeight="1" x14ac:dyDescent="0.2">
      <c r="A1" s="186" t="s">
        <v>0</v>
      </c>
      <c r="B1" s="187"/>
      <c r="C1" s="1"/>
      <c r="D1" s="2" t="s">
        <v>1</v>
      </c>
      <c r="E1" s="3">
        <v>2026</v>
      </c>
    </row>
    <row r="2" spans="1:14" ht="18.95" customHeight="1" x14ac:dyDescent="0.2">
      <c r="A2" s="188" t="s">
        <v>2</v>
      </c>
      <c r="B2" s="189"/>
      <c r="C2" s="5"/>
      <c r="D2" s="6" t="s">
        <v>3</v>
      </c>
      <c r="E2" s="7" t="s">
        <v>4</v>
      </c>
    </row>
    <row r="3" spans="1:14" ht="18.95" customHeight="1" x14ac:dyDescent="0.2">
      <c r="A3" s="190" t="s">
        <v>5</v>
      </c>
      <c r="B3" s="191"/>
      <c r="C3" s="8"/>
      <c r="D3" s="6" t="s">
        <v>6</v>
      </c>
      <c r="E3" s="9">
        <v>1</v>
      </c>
    </row>
    <row r="4" spans="1:14" ht="18.95" customHeight="1" thickBot="1" x14ac:dyDescent="0.25">
      <c r="A4" s="192" t="s">
        <v>7</v>
      </c>
      <c r="B4" s="193"/>
      <c r="C4" s="193"/>
      <c r="D4" s="193"/>
      <c r="E4" s="194"/>
    </row>
    <row r="5" spans="1:14" ht="15" customHeight="1" x14ac:dyDescent="0.2">
      <c r="A5" s="10" t="s">
        <v>8</v>
      </c>
      <c r="B5" s="11" t="s">
        <v>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s="4" customFormat="1" x14ac:dyDescent="0.2">
      <c r="A6" s="13"/>
      <c r="B6" s="14"/>
      <c r="C6" s="12"/>
    </row>
    <row r="7" spans="1:14" s="4" customFormat="1" x14ac:dyDescent="0.2">
      <c r="A7" s="15"/>
      <c r="B7" s="16" t="s">
        <v>10</v>
      </c>
    </row>
    <row r="8" spans="1:14" s="4" customFormat="1" x14ac:dyDescent="0.2">
      <c r="A8" s="15"/>
      <c r="B8" s="16"/>
    </row>
    <row r="9" spans="1:14" s="4" customFormat="1" x14ac:dyDescent="0.2">
      <c r="A9" s="17"/>
      <c r="B9" s="18" t="s">
        <v>11</v>
      </c>
    </row>
    <row r="10" spans="1:14" s="4" customFormat="1" x14ac:dyDescent="0.2">
      <c r="A10" s="19" t="s">
        <v>12</v>
      </c>
      <c r="B10" s="20" t="s">
        <v>13</v>
      </c>
    </row>
    <row r="11" spans="1:14" s="4" customFormat="1" x14ac:dyDescent="0.2">
      <c r="A11" s="19" t="s">
        <v>14</v>
      </c>
      <c r="B11" s="20" t="s">
        <v>15</v>
      </c>
    </row>
    <row r="12" spans="1:14" s="4" customFormat="1" x14ac:dyDescent="0.2">
      <c r="A12" s="19" t="s">
        <v>16</v>
      </c>
      <c r="B12" s="20" t="s">
        <v>17</v>
      </c>
    </row>
    <row r="13" spans="1:14" s="4" customFormat="1" x14ac:dyDescent="0.2">
      <c r="A13" s="19" t="s">
        <v>18</v>
      </c>
      <c r="B13" s="20" t="s">
        <v>19</v>
      </c>
    </row>
    <row r="14" spans="1:14" s="4" customFormat="1" x14ac:dyDescent="0.2">
      <c r="A14" s="19" t="s">
        <v>20</v>
      </c>
      <c r="B14" s="20" t="s">
        <v>21</v>
      </c>
    </row>
    <row r="15" spans="1:14" s="4" customFormat="1" x14ac:dyDescent="0.2">
      <c r="A15" s="19" t="s">
        <v>22</v>
      </c>
      <c r="B15" s="20" t="s">
        <v>23</v>
      </c>
    </row>
    <row r="16" spans="1:14" s="4" customFormat="1" x14ac:dyDescent="0.2">
      <c r="A16" s="19" t="s">
        <v>24</v>
      </c>
      <c r="B16" s="20" t="s">
        <v>25</v>
      </c>
    </row>
    <row r="17" spans="1:2" s="4" customFormat="1" x14ac:dyDescent="0.2">
      <c r="A17" s="19" t="s">
        <v>26</v>
      </c>
      <c r="B17" s="20" t="s">
        <v>27</v>
      </c>
    </row>
    <row r="18" spans="1:2" s="4" customFormat="1" x14ac:dyDescent="0.2">
      <c r="A18" s="19" t="s">
        <v>28</v>
      </c>
      <c r="B18" s="20" t="s">
        <v>29</v>
      </c>
    </row>
    <row r="19" spans="1:2" s="4" customFormat="1" x14ac:dyDescent="0.2">
      <c r="A19" s="19" t="s">
        <v>30</v>
      </c>
      <c r="B19" s="20" t="s">
        <v>31</v>
      </c>
    </row>
    <row r="20" spans="1:2" s="4" customFormat="1" x14ac:dyDescent="0.2">
      <c r="A20" s="19" t="s">
        <v>32</v>
      </c>
      <c r="B20" s="20" t="s">
        <v>33</v>
      </c>
    </row>
    <row r="21" spans="1:2" s="4" customFormat="1" x14ac:dyDescent="0.2">
      <c r="A21" s="19" t="s">
        <v>34</v>
      </c>
      <c r="B21" s="20" t="s">
        <v>35</v>
      </c>
    </row>
    <row r="22" spans="1:2" s="4" customFormat="1" x14ac:dyDescent="0.2">
      <c r="A22" s="19" t="s">
        <v>36</v>
      </c>
      <c r="B22" s="20" t="s">
        <v>37</v>
      </c>
    </row>
    <row r="23" spans="1:2" s="4" customFormat="1" x14ac:dyDescent="0.2">
      <c r="A23" s="19" t="s">
        <v>38</v>
      </c>
      <c r="B23" s="20" t="s">
        <v>39</v>
      </c>
    </row>
    <row r="24" spans="1:2" s="4" customFormat="1" x14ac:dyDescent="0.2">
      <c r="A24" s="19" t="s">
        <v>40</v>
      </c>
      <c r="B24" s="20" t="s">
        <v>41</v>
      </c>
    </row>
    <row r="25" spans="1:2" s="4" customFormat="1" x14ac:dyDescent="0.2">
      <c r="A25" s="19" t="s">
        <v>42</v>
      </c>
      <c r="B25" s="20" t="s">
        <v>43</v>
      </c>
    </row>
    <row r="26" spans="1:2" s="4" customFormat="1" x14ac:dyDescent="0.2">
      <c r="A26" s="19" t="s">
        <v>44</v>
      </c>
      <c r="B26" s="20" t="s">
        <v>45</v>
      </c>
    </row>
    <row r="27" spans="1:2" s="4" customFormat="1" x14ac:dyDescent="0.2">
      <c r="A27" s="19" t="s">
        <v>46</v>
      </c>
      <c r="B27" s="20" t="s">
        <v>47</v>
      </c>
    </row>
    <row r="28" spans="1:2" s="4" customFormat="1" x14ac:dyDescent="0.2">
      <c r="A28" s="19" t="s">
        <v>48</v>
      </c>
      <c r="B28" s="20" t="s">
        <v>49</v>
      </c>
    </row>
    <row r="29" spans="1:2" s="4" customFormat="1" x14ac:dyDescent="0.2">
      <c r="A29" s="19" t="s">
        <v>50</v>
      </c>
      <c r="B29" s="20" t="s">
        <v>51</v>
      </c>
    </row>
    <row r="30" spans="1:2" s="4" customFormat="1" x14ac:dyDescent="0.2">
      <c r="A30" s="19" t="s">
        <v>52</v>
      </c>
      <c r="B30" s="20" t="s">
        <v>53</v>
      </c>
    </row>
    <row r="31" spans="1:2" s="4" customFormat="1" x14ac:dyDescent="0.2">
      <c r="A31" s="19" t="s">
        <v>54</v>
      </c>
      <c r="B31" s="20" t="s">
        <v>55</v>
      </c>
    </row>
    <row r="32" spans="1:2" s="4" customFormat="1" x14ac:dyDescent="0.2">
      <c r="A32" s="19" t="s">
        <v>56</v>
      </c>
      <c r="B32" s="20" t="s">
        <v>57</v>
      </c>
    </row>
    <row r="33" spans="1:2" s="4" customFormat="1" x14ac:dyDescent="0.2">
      <c r="A33" s="15"/>
      <c r="B33" s="18"/>
    </row>
    <row r="34" spans="1:2" s="4" customFormat="1" x14ac:dyDescent="0.2">
      <c r="A34" s="21" t="s">
        <v>58</v>
      </c>
      <c r="B34" s="20" t="s">
        <v>59</v>
      </c>
    </row>
    <row r="35" spans="1:2" s="4" customFormat="1" x14ac:dyDescent="0.2">
      <c r="A35" s="21" t="s">
        <v>60</v>
      </c>
      <c r="B35" s="20" t="s">
        <v>61</v>
      </c>
    </row>
    <row r="36" spans="1:2" s="4" customFormat="1" x14ac:dyDescent="0.2">
      <c r="A36" s="15"/>
      <c r="B36" s="22"/>
    </row>
    <row r="37" spans="1:2" s="4" customFormat="1" x14ac:dyDescent="0.2">
      <c r="A37" s="15"/>
      <c r="B37" s="16" t="s">
        <v>62</v>
      </c>
    </row>
    <row r="38" spans="1:2" s="4" customFormat="1" x14ac:dyDescent="0.2">
      <c r="A38" s="15" t="s">
        <v>63</v>
      </c>
      <c r="B38" s="20" t="s">
        <v>64</v>
      </c>
    </row>
    <row r="39" spans="1:2" s="4" customFormat="1" x14ac:dyDescent="0.2">
      <c r="A39" s="15"/>
      <c r="B39" s="20" t="s">
        <v>65</v>
      </c>
    </row>
    <row r="40" spans="1:2" s="4" customFormat="1" x14ac:dyDescent="0.2">
      <c r="A40" s="15"/>
      <c r="B40" s="23" t="s">
        <v>66</v>
      </c>
    </row>
    <row r="41" spans="1:2" s="4" customFormat="1" x14ac:dyDescent="0.2">
      <c r="A41" s="15"/>
      <c r="B41" s="23" t="s">
        <v>67</v>
      </c>
    </row>
    <row r="42" spans="1:2" s="4" customFormat="1" x14ac:dyDescent="0.2">
      <c r="A42" s="15"/>
      <c r="B42" s="20"/>
    </row>
    <row r="43" spans="1:2" s="4" customFormat="1" ht="12" thickBot="1" x14ac:dyDescent="0.25">
      <c r="A43" s="24"/>
      <c r="B43" s="25"/>
    </row>
    <row r="44" spans="1:2" s="4" customFormat="1" x14ac:dyDescent="0.2"/>
    <row r="45" spans="1:2" s="4" customFormat="1" x14ac:dyDescent="0.2">
      <c r="A45" s="4" t="s">
        <v>68</v>
      </c>
    </row>
    <row r="46" spans="1:2" s="4" customFormat="1" x14ac:dyDescent="0.2"/>
    <row r="47" spans="1:2" s="4" customFormat="1" x14ac:dyDescent="0.2"/>
    <row r="48" spans="1:2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pans="1:2" s="4" customFormat="1" x14ac:dyDescent="0.2"/>
    <row r="66" spans="1:2" s="4" customFormat="1" x14ac:dyDescent="0.2"/>
    <row r="67" spans="1:2" s="4" customFormat="1" x14ac:dyDescent="0.2"/>
    <row r="68" spans="1:2" s="4" customFormat="1" x14ac:dyDescent="0.2"/>
    <row r="69" spans="1:2" s="4" customFormat="1" x14ac:dyDescent="0.2"/>
    <row r="70" spans="1:2" s="4" customFormat="1" x14ac:dyDescent="0.2"/>
    <row r="71" spans="1:2" s="4" customFormat="1" x14ac:dyDescent="0.2"/>
    <row r="72" spans="1:2" s="4" customFormat="1" x14ac:dyDescent="0.2"/>
    <row r="73" spans="1:2" s="4" customFormat="1" x14ac:dyDescent="0.2">
      <c r="A73" s="26"/>
      <c r="B73" s="26"/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835F5822-6F25-43BB-93C8-FC200A39486D}">
      <formula1>"1, 2, 3, 4"</formula1>
    </dataValidation>
  </dataValidations>
  <hyperlinks>
    <hyperlink ref="A28:B28" location="VHP!A6" display="VHP-01" xr:uid="{DA6C0704-7E8D-407E-8C0E-38E2617A264C}"/>
    <hyperlink ref="A29:B29" location="VHP!A12" display="VHP-02" xr:uid="{A5CD0631-8678-4B13-83A7-B51CED4E52EC}"/>
    <hyperlink ref="A30:B30" location="EFE!A6" display="EFE-01" xr:uid="{0766D7FE-01E4-4A0E-A8C4-A054B4C356EB}"/>
    <hyperlink ref="A31:B31" location="EFE!A18" display="EFE-02" xr:uid="{7F3DB079-4329-4883-AEB6-8CFE60C86968}"/>
    <hyperlink ref="A32:B32" location="EFE!A44" display="EFE-03" xr:uid="{23DF85F5-CD72-4678-B84B-8F85893DE770}"/>
    <hyperlink ref="A34:B34" location="Conciliacion_Ig!B6" display="Conciliacion_Ig" xr:uid="{1B843BD8-C5A3-4291-9C13-256E7DC6E6A9}"/>
    <hyperlink ref="A35:B35" location="Conciliacion_Eg!B5" display="Conciliacion_Eg" xr:uid="{C83DF95A-0F9A-4B0C-8A69-6B7FFA58844F}"/>
    <hyperlink ref="B38" location="Memoria!A8" display="CONTABLES" xr:uid="{43542647-F2EE-4F5D-A865-7E6DBE53AEA4}"/>
    <hyperlink ref="B39" location="Memoria!A35" display="PRESUPUESTALES" xr:uid="{C2E7CE36-CB95-4FD1-8135-123FEED8891D}"/>
    <hyperlink ref="B11" location="ACT!A56" display="PARTICIPACIONES, APORTACIONES, CONVENIOS, INCENTIVOS…" xr:uid="{714D0C5F-9324-47C9-9AA6-10184CCB4EDA}"/>
    <hyperlink ref="B12" location="ACT!A71" display="OTROS INGRESOS Y BENEFICIOS" xr:uid="{C19B53AD-7F2E-410D-978E-79705B16C5EB}"/>
    <hyperlink ref="B13" location="ACT!A96" display="GASTOS Y OTRAS PERDIDAS" xr:uid="{424C5C29-7C08-48C1-94AD-970607466258}"/>
    <hyperlink ref="B14" location="ESF!A6" display="FONDOS CON AFECTACIÓN ESPECÍFICA E INVERSIONES FINANCIERAS" xr:uid="{027AA34E-1C07-41CA-A308-96991DDB3A3A}"/>
    <hyperlink ref="B15" location="ESF!A13" display="CONTRIBUCIONES POR RECUPERAR" xr:uid="{D3506C3B-A63D-4CBE-9B8E-911CE4300DC7}"/>
    <hyperlink ref="B16" location="ESF!A18" display="CONTRIBUCIONES POR RECUPERAR CORTO PLAZO" xr:uid="{401483C8-F9D4-4EC7-B358-3F39486583B1}"/>
    <hyperlink ref="B17" location="ESF!A30" display="BIENES DISPONIBLES PARA SU TRANSFORMACIÓN ESTIMACIONES Y DETERIOROS (INVENTARIOS)" xr:uid="{56B49999-722E-4E3E-BEDC-647FA1694D78}"/>
    <hyperlink ref="B18" location="ESF!A39" display="ALMACENES" xr:uid="{B9CA9E15-7F5B-497B-8DEE-D33D6DDC7624}"/>
    <hyperlink ref="B19" location="ESF!A44" display="FIDEICOMISOS, MANDATOS Y CONTRATOS ANÁLOGOS" xr:uid="{98ABB84A-F7A1-487C-9F76-23E54F685C81}"/>
    <hyperlink ref="B20" location="ESF!A48" display="PARTICIPACIONES Y APORTACIONES DE CAPITAL" xr:uid="{2500D6DB-D3C4-4A40-8DC8-8795F366A8CC}"/>
    <hyperlink ref="B21" location="ESF!A52" display="BIENES MUEBLES E INMUEBLES" xr:uid="{F5FDC92A-1460-4210-9378-7B27D201BF49}"/>
    <hyperlink ref="B22" location="ESF!A72" display="INTANGIBLES Y DIFERIDOS" xr:uid="{38802C14-7923-4726-94E2-44E69E96A4B6}"/>
    <hyperlink ref="B24" location="ESF!A94" display="OTROS ACTIVOS" xr:uid="{19359531-BA2F-4A0D-8559-146B5645943E}"/>
    <hyperlink ref="B25" location="ESF!A108" display="CUENTAS Y DOCUMENTOS POR PAGAR" xr:uid="{BCAD52CF-CCDE-45D7-95CA-C45B7C61632F}"/>
    <hyperlink ref="B26" location="ESF!A125" display="FONDOS Y BIENES DE TERCEROS" xr:uid="{757C1358-82CB-4198-9DD4-0CBFB2121A7C}"/>
    <hyperlink ref="B27" location="ESF!A142" display="OTROS PASIVOS CIRCULANTES" xr:uid="{6ADC9B0B-3CAA-4582-B66E-F63F1D49B86E}"/>
    <hyperlink ref="B10" location="ACT!A8" display="INGRESOS DE GESTION" xr:uid="{C547FB6D-685D-4E36-B044-DBB0781965BD}"/>
    <hyperlink ref="A10" location="ACT!A6" display="ACT!A6" xr:uid="{4579EC2C-5CBD-47C5-9073-4935D4AB4D6A}"/>
    <hyperlink ref="A11" location="ACT!A91" display="ACT!A91" xr:uid="{919394A1-FA7B-4662-B844-1424944F513F}"/>
    <hyperlink ref="A12" location="ESF!A6" display="ESF!A6" xr:uid="{7DF68DFB-D6F6-4B1A-9D89-77ACF90C8612}"/>
    <hyperlink ref="A13" location="ESF!A12" display="ESF!A12" xr:uid="{4549D94A-79C9-4947-A5AB-7F7C103B7AA8}"/>
    <hyperlink ref="A14" location="ESF!A17" display="ESF!A17" xr:uid="{C3272D4F-6FD5-4801-AE73-41830723CF5D}"/>
    <hyperlink ref="A15" location="ESF!A29" display="ESF!A29" xr:uid="{20AECBDC-B011-4E05-91AE-6B7702111033}"/>
    <hyperlink ref="A16" location="ESF!A38" display="ESF!A38" xr:uid="{143A000A-7B51-4E62-AAC2-68F70D574410}"/>
    <hyperlink ref="A17" location="ESF!A43" display="ESF!A43" xr:uid="{94B6FE48-0DCA-43DB-A6A3-D06E89D6BE53}"/>
    <hyperlink ref="A18" location="ESF!A47" display="ESF!A47" xr:uid="{C7813743-6A9B-473A-BB6E-20E683E53FEF}"/>
    <hyperlink ref="A19" location="ESF!A53" display="ESF!A53" xr:uid="{C80AC169-6A46-4DD8-B1D9-3CEDBA15FEEC}"/>
    <hyperlink ref="A20" location="ESF!A76" display="ESF!A76" xr:uid="{ABFD9009-D9A8-4F9D-B8B8-300FB7038085}"/>
    <hyperlink ref="A21" location="ESF!A92" display="ESF!A92" xr:uid="{D309331C-1803-4639-A9BE-1B9361B026A1}"/>
    <hyperlink ref="A22" location="ESF!A98" display="ESF!A98" xr:uid="{719D481F-01C0-4127-B512-D23EB3BBC0F4}"/>
    <hyperlink ref="A23" location="ESF!A109" display="ESF!A109" xr:uid="{0648E9FE-4019-4B0A-A1EE-93AA7223C2E2}"/>
    <hyperlink ref="A24" location="ESF!A126" display="ESF!A126" xr:uid="{5AC356EE-C77B-4F34-B424-27D65DBD4C19}"/>
    <hyperlink ref="A25" location="ESF!A143" display="ESF!A143" xr:uid="{D4500FD3-3089-4856-A49F-3D13640CF86C}"/>
    <hyperlink ref="A26" location="ESF!A151" display="ESF!A151" xr:uid="{20AE3591-9608-4B0C-9A4A-D9659239A069}"/>
    <hyperlink ref="A27" location="ESF!A156" display="ESF!A156" xr:uid="{2B6473CB-DC09-439E-A0E3-619E8A21B8E7}"/>
    <hyperlink ref="A28" location="VHP!A6" display="VHP!A6" xr:uid="{14EE0368-B252-4BD8-B7CF-286D5CA8F2A2}"/>
    <hyperlink ref="A29" location="VHP!A12" display="VHP!A12" xr:uid="{256E7995-3D0A-4F5C-BAC7-E3770139A3E6}"/>
    <hyperlink ref="A30" location="EFE!A6" display="EFE!A6" xr:uid="{440F123A-A64A-4AA2-9846-F31A5215172A}"/>
    <hyperlink ref="A31" location="EFE!A18" display="EFE!A18" xr:uid="{D3BC502D-0F3C-4770-893A-76F177C4D5A8}"/>
    <hyperlink ref="A32" location="EFE!A45" display="EFE!A45" xr:uid="{6337E85A-8B6F-49E1-97F7-682118CB4796}"/>
    <hyperlink ref="B40" location="Memoria!B38" display="Memoria!B38" xr:uid="{6456EB2F-C977-4C89-B3ED-D9AA80D832FC}"/>
    <hyperlink ref="B41" location="Memoria!B48" display="Memoria!B48" xr:uid="{9B68CF21-FB31-4B65-8117-5D209D5EDA91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F083-A0D4-44D2-A29E-809227596B38}">
  <sheetPr>
    <tabColor rgb="FFFFC000"/>
    <pageSetUpPr fitToPage="1"/>
  </sheetPr>
  <dimension ref="A1:E218"/>
  <sheetViews>
    <sheetView showGridLines="0" topLeftCell="A185" zoomScale="90" zoomScaleNormal="90" workbookViewId="0">
      <selection activeCell="F18" sqref="F18"/>
    </sheetView>
  </sheetViews>
  <sheetFormatPr baseColWidth="10" defaultColWidth="10.6640625" defaultRowHeight="11.25" x14ac:dyDescent="0.2"/>
  <cols>
    <col min="1" max="1" width="11.6640625" style="32" customWidth="1"/>
    <col min="2" max="2" width="96.83203125" style="32" customWidth="1"/>
    <col min="3" max="3" width="21.6640625" style="32" customWidth="1"/>
    <col min="4" max="4" width="18.33203125" style="32" customWidth="1"/>
    <col min="5" max="5" width="13.83203125" style="32" bestFit="1" customWidth="1"/>
    <col min="6" max="16384" width="10.6640625" style="32"/>
  </cols>
  <sheetData>
    <row r="1" spans="1:5" s="29" customFormat="1" ht="11.25" customHeight="1" x14ac:dyDescent="0.25">
      <c r="A1" s="195" t="s">
        <v>0</v>
      </c>
      <c r="B1" s="196"/>
      <c r="C1" s="196"/>
      <c r="D1" s="27" t="s">
        <v>69</v>
      </c>
      <c r="E1" s="28">
        <v>2026</v>
      </c>
    </row>
    <row r="2" spans="1:5" s="30" customFormat="1" ht="11.25" customHeight="1" x14ac:dyDescent="0.25">
      <c r="A2" s="195" t="s">
        <v>70</v>
      </c>
      <c r="B2" s="196"/>
      <c r="C2" s="196"/>
      <c r="D2" s="27" t="s">
        <v>71</v>
      </c>
      <c r="E2" s="28" t="str">
        <f>'[7]Notas a los Edos Financieros'!D2</f>
        <v>Trimestral</v>
      </c>
    </row>
    <row r="3" spans="1:5" s="30" customFormat="1" ht="11.25" customHeight="1" x14ac:dyDescent="0.25">
      <c r="A3" s="195" t="s">
        <v>5</v>
      </c>
      <c r="B3" s="196"/>
      <c r="C3" s="196"/>
      <c r="D3" s="27" t="s">
        <v>72</v>
      </c>
      <c r="E3" s="28">
        <v>1</v>
      </c>
    </row>
    <row r="4" spans="1:5" ht="11.25" customHeight="1" x14ac:dyDescent="0.25">
      <c r="A4" s="195" t="s">
        <v>7</v>
      </c>
      <c r="B4" s="196"/>
      <c r="C4" s="196"/>
      <c r="D4" s="31"/>
      <c r="E4" s="31"/>
    </row>
    <row r="5" spans="1:5" x14ac:dyDescent="0.2">
      <c r="A5" s="33" t="s">
        <v>73</v>
      </c>
      <c r="B5" s="34"/>
      <c r="C5" s="34"/>
      <c r="D5" s="35"/>
      <c r="E5" s="34"/>
    </row>
    <row r="6" spans="1:5" ht="9.75" customHeight="1" x14ac:dyDescent="0.2">
      <c r="A6" s="36"/>
      <c r="B6" s="36"/>
      <c r="C6" s="36"/>
      <c r="D6" s="37"/>
      <c r="E6" s="36"/>
    </row>
    <row r="7" spans="1:5" ht="9.75" customHeight="1" x14ac:dyDescent="0.2">
      <c r="A7" s="34" t="s">
        <v>74</v>
      </c>
      <c r="B7" s="34"/>
      <c r="C7" s="34"/>
      <c r="D7" s="35"/>
      <c r="E7" s="34"/>
    </row>
    <row r="8" spans="1:5" ht="9.75" customHeight="1" x14ac:dyDescent="0.2">
      <c r="A8" s="38" t="s">
        <v>75</v>
      </c>
      <c r="B8" s="38" t="s">
        <v>76</v>
      </c>
      <c r="C8" s="39" t="s">
        <v>77</v>
      </c>
      <c r="D8" s="40" t="s">
        <v>78</v>
      </c>
      <c r="E8" s="39" t="s">
        <v>79</v>
      </c>
    </row>
    <row r="9" spans="1:5" ht="9.75" customHeight="1" x14ac:dyDescent="0.2">
      <c r="A9" s="41">
        <v>4000</v>
      </c>
      <c r="B9" s="42" t="s">
        <v>13</v>
      </c>
      <c r="C9" s="43">
        <f>SUM(C10+C57+C69)</f>
        <v>4066921436.5099998</v>
      </c>
      <c r="D9" s="44"/>
      <c r="E9" s="36"/>
    </row>
    <row r="10" spans="1:5" ht="9.75" customHeight="1" x14ac:dyDescent="0.2">
      <c r="A10" s="41">
        <v>4100</v>
      </c>
      <c r="B10" s="42" t="s">
        <v>80</v>
      </c>
      <c r="C10" s="43">
        <f>SUM(C11+C21+C27+C30+C36+C39+C48)</f>
        <v>16249566.83</v>
      </c>
      <c r="D10" s="44"/>
      <c r="E10" s="36"/>
    </row>
    <row r="11" spans="1:5" ht="9.75" customHeight="1" x14ac:dyDescent="0.2">
      <c r="A11" s="41">
        <v>4110</v>
      </c>
      <c r="B11" s="42" t="s">
        <v>81</v>
      </c>
      <c r="C11" s="43">
        <f>SUM(C12:C20)</f>
        <v>0</v>
      </c>
      <c r="D11" s="44" t="str">
        <f t="shared" ref="D11:D20" si="0">IFERROR(C11/$C$12,"")</f>
        <v/>
      </c>
      <c r="E11" s="36"/>
    </row>
    <row r="12" spans="1:5" ht="9.75" customHeight="1" x14ac:dyDescent="0.2">
      <c r="A12" s="45">
        <v>4111</v>
      </c>
      <c r="B12" s="46" t="s">
        <v>82</v>
      </c>
      <c r="C12" s="47">
        <v>0</v>
      </c>
      <c r="D12" s="44" t="str">
        <f t="shared" si="0"/>
        <v/>
      </c>
      <c r="E12" s="36"/>
    </row>
    <row r="13" spans="1:5" ht="9.75" customHeight="1" x14ac:dyDescent="0.2">
      <c r="A13" s="45">
        <v>4112</v>
      </c>
      <c r="B13" s="46" t="s">
        <v>83</v>
      </c>
      <c r="C13" s="47">
        <v>0</v>
      </c>
      <c r="D13" s="44" t="str">
        <f t="shared" si="0"/>
        <v/>
      </c>
      <c r="E13" s="36"/>
    </row>
    <row r="14" spans="1:5" ht="9.75" customHeight="1" x14ac:dyDescent="0.2">
      <c r="A14" s="45">
        <v>4113</v>
      </c>
      <c r="B14" s="46" t="s">
        <v>84</v>
      </c>
      <c r="C14" s="47">
        <v>0</v>
      </c>
      <c r="D14" s="44" t="str">
        <f t="shared" si="0"/>
        <v/>
      </c>
      <c r="E14" s="36"/>
    </row>
    <row r="15" spans="1:5" ht="9.75" customHeight="1" x14ac:dyDescent="0.2">
      <c r="A15" s="45">
        <v>4114</v>
      </c>
      <c r="B15" s="46" t="s">
        <v>85</v>
      </c>
      <c r="C15" s="47">
        <v>0</v>
      </c>
      <c r="D15" s="44" t="str">
        <f t="shared" si="0"/>
        <v/>
      </c>
    </row>
    <row r="16" spans="1:5" ht="9.75" customHeight="1" x14ac:dyDescent="0.2">
      <c r="A16" s="45">
        <v>4115</v>
      </c>
      <c r="B16" s="46" t="s">
        <v>86</v>
      </c>
      <c r="C16" s="47">
        <v>0</v>
      </c>
      <c r="D16" s="44" t="str">
        <f t="shared" si="0"/>
        <v/>
      </c>
    </row>
    <row r="17" spans="1:5" ht="9.75" customHeight="1" x14ac:dyDescent="0.2">
      <c r="A17" s="45">
        <v>4116</v>
      </c>
      <c r="B17" s="46" t="s">
        <v>87</v>
      </c>
      <c r="C17" s="47">
        <v>0</v>
      </c>
      <c r="D17" s="44" t="str">
        <f t="shared" si="0"/>
        <v/>
      </c>
    </row>
    <row r="18" spans="1:5" ht="9.75" customHeight="1" x14ac:dyDescent="0.2">
      <c r="A18" s="45">
        <v>4117</v>
      </c>
      <c r="B18" s="46" t="s">
        <v>88</v>
      </c>
      <c r="C18" s="47">
        <v>0</v>
      </c>
      <c r="D18" s="44" t="str">
        <f t="shared" si="0"/>
        <v/>
      </c>
      <c r="E18" s="36"/>
    </row>
    <row r="19" spans="1:5" ht="21" customHeight="1" x14ac:dyDescent="0.2">
      <c r="A19" s="45">
        <v>4118</v>
      </c>
      <c r="B19" s="48" t="s">
        <v>89</v>
      </c>
      <c r="C19" s="47">
        <v>0</v>
      </c>
      <c r="D19" s="44" t="str">
        <f t="shared" si="0"/>
        <v/>
      </c>
      <c r="E19" s="36"/>
    </row>
    <row r="20" spans="1:5" ht="9.75" customHeight="1" x14ac:dyDescent="0.2">
      <c r="A20" s="45">
        <v>4119</v>
      </c>
      <c r="B20" s="46" t="s">
        <v>90</v>
      </c>
      <c r="C20" s="47">
        <v>0</v>
      </c>
      <c r="D20" s="44" t="str">
        <f t="shared" si="0"/>
        <v/>
      </c>
      <c r="E20" s="36"/>
    </row>
    <row r="21" spans="1:5" ht="9.75" customHeight="1" x14ac:dyDescent="0.2">
      <c r="A21" s="41">
        <v>4120</v>
      </c>
      <c r="B21" s="42" t="s">
        <v>91</v>
      </c>
      <c r="C21" s="43">
        <f>SUM(C22:C26)</f>
        <v>0</v>
      </c>
      <c r="D21" s="44" t="str">
        <f t="shared" ref="D21:D26" si="1">IFERROR(C21/$C$21,"")</f>
        <v/>
      </c>
      <c r="E21" s="36"/>
    </row>
    <row r="22" spans="1:5" ht="9.75" customHeight="1" x14ac:dyDescent="0.2">
      <c r="A22" s="45">
        <v>4121</v>
      </c>
      <c r="B22" s="46" t="s">
        <v>92</v>
      </c>
      <c r="C22" s="47">
        <v>0</v>
      </c>
      <c r="D22" s="44" t="str">
        <f t="shared" si="1"/>
        <v/>
      </c>
      <c r="E22" s="36"/>
    </row>
    <row r="23" spans="1:5" ht="9.75" customHeight="1" x14ac:dyDescent="0.2">
      <c r="A23" s="45">
        <v>4122</v>
      </c>
      <c r="B23" s="46" t="s">
        <v>93</v>
      </c>
      <c r="C23" s="47">
        <v>0</v>
      </c>
      <c r="D23" s="44" t="str">
        <f t="shared" si="1"/>
        <v/>
      </c>
      <c r="E23" s="36"/>
    </row>
    <row r="24" spans="1:5" ht="9.75" customHeight="1" x14ac:dyDescent="0.2">
      <c r="A24" s="45">
        <v>4123</v>
      </c>
      <c r="B24" s="46" t="s">
        <v>94</v>
      </c>
      <c r="C24" s="47">
        <v>0</v>
      </c>
      <c r="D24" s="44" t="str">
        <f t="shared" si="1"/>
        <v/>
      </c>
      <c r="E24" s="36"/>
    </row>
    <row r="25" spans="1:5" ht="9.75" customHeight="1" x14ac:dyDescent="0.2">
      <c r="A25" s="45">
        <v>4124</v>
      </c>
      <c r="B25" s="46" t="s">
        <v>95</v>
      </c>
      <c r="C25" s="47">
        <v>0</v>
      </c>
      <c r="D25" s="44" t="str">
        <f t="shared" si="1"/>
        <v/>
      </c>
      <c r="E25" s="36"/>
    </row>
    <row r="26" spans="1:5" ht="9.75" customHeight="1" x14ac:dyDescent="0.2">
      <c r="A26" s="45">
        <v>4129</v>
      </c>
      <c r="B26" s="46" t="s">
        <v>96</v>
      </c>
      <c r="C26" s="47">
        <v>0</v>
      </c>
      <c r="D26" s="44" t="str">
        <f t="shared" si="1"/>
        <v/>
      </c>
      <c r="E26" s="36"/>
    </row>
    <row r="27" spans="1:5" ht="9.75" customHeight="1" x14ac:dyDescent="0.2">
      <c r="A27" s="41">
        <v>4130</v>
      </c>
      <c r="B27" s="42" t="s">
        <v>97</v>
      </c>
      <c r="C27" s="43">
        <f>SUM(C28:C29)</f>
        <v>0</v>
      </c>
      <c r="D27" s="44" t="str">
        <f t="shared" ref="D27:D29" si="2">IFERROR(C27/$C$27,"")</f>
        <v/>
      </c>
      <c r="E27" s="36"/>
    </row>
    <row r="28" spans="1:5" ht="9.75" customHeight="1" x14ac:dyDescent="0.2">
      <c r="A28" s="45">
        <v>4131</v>
      </c>
      <c r="B28" s="46" t="s">
        <v>98</v>
      </c>
      <c r="C28" s="47">
        <v>0</v>
      </c>
      <c r="D28" s="44" t="str">
        <f t="shared" si="2"/>
        <v/>
      </c>
      <c r="E28" s="36"/>
    </row>
    <row r="29" spans="1:5" ht="21" customHeight="1" x14ac:dyDescent="0.2">
      <c r="A29" s="45">
        <v>4132</v>
      </c>
      <c r="B29" s="48" t="s">
        <v>99</v>
      </c>
      <c r="C29" s="47">
        <v>0</v>
      </c>
      <c r="D29" s="44" t="str">
        <f t="shared" si="2"/>
        <v/>
      </c>
      <c r="E29" s="36"/>
    </row>
    <row r="30" spans="1:5" ht="9.75" customHeight="1" x14ac:dyDescent="0.2">
      <c r="A30" s="41">
        <v>4140</v>
      </c>
      <c r="B30" s="42" t="s">
        <v>100</v>
      </c>
      <c r="C30" s="43">
        <f>SUM(C31:C35)</f>
        <v>0</v>
      </c>
      <c r="D30" s="44" t="str">
        <f t="shared" ref="D30:D35" si="3">IFERROR(C30/$C$30,"")</f>
        <v/>
      </c>
      <c r="E30" s="36"/>
    </row>
    <row r="31" spans="1:5" ht="9.75" customHeight="1" x14ac:dyDescent="0.2">
      <c r="A31" s="45">
        <v>4141</v>
      </c>
      <c r="B31" s="46" t="s">
        <v>101</v>
      </c>
      <c r="C31" s="47">
        <v>0</v>
      </c>
      <c r="D31" s="44" t="str">
        <f t="shared" si="3"/>
        <v/>
      </c>
      <c r="E31" s="36"/>
    </row>
    <row r="32" spans="1:5" ht="9.75" customHeight="1" x14ac:dyDescent="0.2">
      <c r="A32" s="45">
        <v>4143</v>
      </c>
      <c r="B32" s="46" t="s">
        <v>102</v>
      </c>
      <c r="C32" s="47">
        <v>0</v>
      </c>
      <c r="D32" s="44" t="str">
        <f t="shared" si="3"/>
        <v/>
      </c>
      <c r="E32" s="36"/>
    </row>
    <row r="33" spans="1:5" ht="9.75" customHeight="1" x14ac:dyDescent="0.2">
      <c r="A33" s="45">
        <v>4144</v>
      </c>
      <c r="B33" s="46" t="s">
        <v>103</v>
      </c>
      <c r="C33" s="47">
        <v>0</v>
      </c>
      <c r="D33" s="44" t="str">
        <f t="shared" si="3"/>
        <v/>
      </c>
      <c r="E33" s="36"/>
    </row>
    <row r="34" spans="1:5" ht="21.75" customHeight="1" x14ac:dyDescent="0.2">
      <c r="A34" s="45">
        <v>4145</v>
      </c>
      <c r="B34" s="48" t="s">
        <v>104</v>
      </c>
      <c r="C34" s="47">
        <v>0</v>
      </c>
      <c r="D34" s="44" t="str">
        <f t="shared" si="3"/>
        <v/>
      </c>
      <c r="E34" s="36"/>
    </row>
    <row r="35" spans="1:5" ht="9.75" customHeight="1" x14ac:dyDescent="0.2">
      <c r="A35" s="45">
        <v>4149</v>
      </c>
      <c r="B35" s="46" t="s">
        <v>105</v>
      </c>
      <c r="C35" s="47">
        <v>0</v>
      </c>
      <c r="D35" s="44" t="str">
        <f t="shared" si="3"/>
        <v/>
      </c>
      <c r="E35" s="36"/>
    </row>
    <row r="36" spans="1:5" ht="9.75" customHeight="1" x14ac:dyDescent="0.2">
      <c r="A36" s="41">
        <v>4150</v>
      </c>
      <c r="B36" s="42" t="s">
        <v>106</v>
      </c>
      <c r="C36" s="43">
        <f>SUM(C37:C38)</f>
        <v>0</v>
      </c>
      <c r="D36" s="44" t="str">
        <f t="shared" ref="D36:D38" si="4">IFERROR(C36/$C$36,"")</f>
        <v/>
      </c>
      <c r="E36" s="36"/>
    </row>
    <row r="37" spans="1:5" ht="9.75" customHeight="1" x14ac:dyDescent="0.2">
      <c r="A37" s="45">
        <v>4151</v>
      </c>
      <c r="B37" s="46" t="s">
        <v>106</v>
      </c>
      <c r="C37" s="47">
        <v>0</v>
      </c>
      <c r="D37" s="44" t="str">
        <f t="shared" si="4"/>
        <v/>
      </c>
      <c r="E37" s="36"/>
    </row>
    <row r="38" spans="1:5" ht="23.25" customHeight="1" x14ac:dyDescent="0.2">
      <c r="A38" s="45">
        <v>4154</v>
      </c>
      <c r="B38" s="48" t="s">
        <v>107</v>
      </c>
      <c r="C38" s="47">
        <v>0</v>
      </c>
      <c r="D38" s="44" t="str">
        <f t="shared" si="4"/>
        <v/>
      </c>
      <c r="E38" s="36"/>
    </row>
    <row r="39" spans="1:5" ht="9.75" customHeight="1" x14ac:dyDescent="0.2">
      <c r="A39" s="41">
        <v>4160</v>
      </c>
      <c r="B39" s="42" t="s">
        <v>108</v>
      </c>
      <c r="C39" s="43">
        <f>SUM(C40:C47)</f>
        <v>0</v>
      </c>
      <c r="D39" s="44" t="str">
        <f t="shared" ref="D39:D47" si="5">IFERROR(C39/$C$39,"")</f>
        <v/>
      </c>
      <c r="E39" s="36"/>
    </row>
    <row r="40" spans="1:5" ht="9.75" customHeight="1" x14ac:dyDescent="0.2">
      <c r="A40" s="45">
        <v>4161</v>
      </c>
      <c r="B40" s="46" t="s">
        <v>109</v>
      </c>
      <c r="C40" s="47">
        <v>0</v>
      </c>
      <c r="D40" s="44" t="str">
        <f t="shared" si="5"/>
        <v/>
      </c>
      <c r="E40" s="36"/>
    </row>
    <row r="41" spans="1:5" ht="9.75" customHeight="1" x14ac:dyDescent="0.2">
      <c r="A41" s="45">
        <v>4162</v>
      </c>
      <c r="B41" s="46" t="s">
        <v>110</v>
      </c>
      <c r="C41" s="47">
        <v>0</v>
      </c>
      <c r="D41" s="44" t="str">
        <f t="shared" si="5"/>
        <v/>
      </c>
      <c r="E41" s="36"/>
    </row>
    <row r="42" spans="1:5" ht="9.75" customHeight="1" x14ac:dyDescent="0.2">
      <c r="A42" s="45">
        <v>4163</v>
      </c>
      <c r="B42" s="46" t="s">
        <v>111</v>
      </c>
      <c r="C42" s="47">
        <v>0</v>
      </c>
      <c r="D42" s="44" t="str">
        <f t="shared" si="5"/>
        <v/>
      </c>
      <c r="E42" s="36"/>
    </row>
    <row r="43" spans="1:5" ht="9.75" customHeight="1" x14ac:dyDescent="0.2">
      <c r="A43" s="45">
        <v>4164</v>
      </c>
      <c r="B43" s="46" t="s">
        <v>112</v>
      </c>
      <c r="C43" s="47">
        <v>0</v>
      </c>
      <c r="D43" s="44" t="str">
        <f t="shared" si="5"/>
        <v/>
      </c>
      <c r="E43" s="36"/>
    </row>
    <row r="44" spans="1:5" ht="9.75" customHeight="1" x14ac:dyDescent="0.2">
      <c r="A44" s="45">
        <v>4165</v>
      </c>
      <c r="B44" s="46" t="s">
        <v>113</v>
      </c>
      <c r="C44" s="47">
        <v>0</v>
      </c>
      <c r="D44" s="44" t="str">
        <f t="shared" si="5"/>
        <v/>
      </c>
      <c r="E44" s="36"/>
    </row>
    <row r="45" spans="1:5" ht="22.5" customHeight="1" x14ac:dyDescent="0.2">
      <c r="A45" s="45">
        <v>4166</v>
      </c>
      <c r="B45" s="48" t="s">
        <v>114</v>
      </c>
      <c r="C45" s="47">
        <v>0</v>
      </c>
      <c r="D45" s="44" t="str">
        <f t="shared" si="5"/>
        <v/>
      </c>
      <c r="E45" s="36"/>
    </row>
    <row r="46" spans="1:5" ht="9.75" customHeight="1" x14ac:dyDescent="0.2">
      <c r="A46" s="45">
        <v>4168</v>
      </c>
      <c r="B46" s="46" t="s">
        <v>115</v>
      </c>
      <c r="C46" s="47">
        <v>0</v>
      </c>
      <c r="D46" s="44" t="str">
        <f t="shared" si="5"/>
        <v/>
      </c>
      <c r="E46" s="36"/>
    </row>
    <row r="47" spans="1:5" ht="9.75" customHeight="1" x14ac:dyDescent="0.2">
      <c r="A47" s="45">
        <v>4169</v>
      </c>
      <c r="B47" s="46" t="s">
        <v>116</v>
      </c>
      <c r="C47" s="47">
        <v>0</v>
      </c>
      <c r="D47" s="44" t="str">
        <f t="shared" si="5"/>
        <v/>
      </c>
      <c r="E47" s="36"/>
    </row>
    <row r="48" spans="1:5" ht="9.75" customHeight="1" x14ac:dyDescent="0.2">
      <c r="A48" s="41">
        <v>4170</v>
      </c>
      <c r="B48" s="42" t="s">
        <v>117</v>
      </c>
      <c r="C48" s="43">
        <f>SUM(C49:C56)</f>
        <v>16249566.83</v>
      </c>
      <c r="D48" s="44">
        <f t="shared" ref="D48:D56" si="6">IFERROR(C48/$C$48,"")</f>
        <v>1</v>
      </c>
      <c r="E48" s="36"/>
    </row>
    <row r="49" spans="1:5" ht="9.75" customHeight="1" x14ac:dyDescent="0.2">
      <c r="A49" s="45">
        <v>4171</v>
      </c>
      <c r="B49" s="46" t="s">
        <v>118</v>
      </c>
      <c r="C49" s="47">
        <v>0</v>
      </c>
      <c r="D49" s="44">
        <f t="shared" si="6"/>
        <v>0</v>
      </c>
      <c r="E49" s="36"/>
    </row>
    <row r="50" spans="1:5" ht="15" customHeight="1" x14ac:dyDescent="0.2">
      <c r="A50" s="45">
        <v>4172</v>
      </c>
      <c r="B50" s="46" t="s">
        <v>119</v>
      </c>
      <c r="C50" s="47">
        <v>0</v>
      </c>
      <c r="D50" s="44">
        <f t="shared" si="6"/>
        <v>0</v>
      </c>
      <c r="E50" s="36"/>
    </row>
    <row r="51" spans="1:5" ht="22.5" customHeight="1" x14ac:dyDescent="0.2">
      <c r="A51" s="45">
        <v>4173</v>
      </c>
      <c r="B51" s="48" t="s">
        <v>120</v>
      </c>
      <c r="C51" s="47">
        <v>16249566.83</v>
      </c>
      <c r="D51" s="44">
        <f t="shared" si="6"/>
        <v>1</v>
      </c>
      <c r="E51" s="36"/>
    </row>
    <row r="52" spans="1:5" ht="24.75" customHeight="1" x14ac:dyDescent="0.2">
      <c r="A52" s="45">
        <v>4174</v>
      </c>
      <c r="B52" s="48" t="s">
        <v>121</v>
      </c>
      <c r="C52" s="47">
        <v>0</v>
      </c>
      <c r="D52" s="44">
        <f t="shared" si="6"/>
        <v>0</v>
      </c>
      <c r="E52" s="36"/>
    </row>
    <row r="53" spans="1:5" ht="23.25" customHeight="1" x14ac:dyDescent="0.2">
      <c r="A53" s="45">
        <v>4175</v>
      </c>
      <c r="B53" s="48" t="s">
        <v>122</v>
      </c>
      <c r="C53" s="47">
        <v>0</v>
      </c>
      <c r="D53" s="44">
        <f t="shared" si="6"/>
        <v>0</v>
      </c>
      <c r="E53" s="36"/>
    </row>
    <row r="54" spans="1:5" ht="22.5" customHeight="1" x14ac:dyDescent="0.2">
      <c r="A54" s="45">
        <v>4176</v>
      </c>
      <c r="B54" s="48" t="s">
        <v>123</v>
      </c>
      <c r="C54" s="47">
        <v>0</v>
      </c>
      <c r="D54" s="44">
        <f t="shared" si="6"/>
        <v>0</v>
      </c>
      <c r="E54" s="36"/>
    </row>
    <row r="55" spans="1:5" ht="20.25" customHeight="1" x14ac:dyDescent="0.2">
      <c r="A55" s="45">
        <v>4177</v>
      </c>
      <c r="B55" s="48" t="s">
        <v>124</v>
      </c>
      <c r="C55" s="47">
        <v>0</v>
      </c>
      <c r="D55" s="44">
        <f t="shared" si="6"/>
        <v>0</v>
      </c>
      <c r="E55" s="36"/>
    </row>
    <row r="56" spans="1:5" ht="22.5" customHeight="1" x14ac:dyDescent="0.2">
      <c r="A56" s="45">
        <v>4178</v>
      </c>
      <c r="B56" s="48" t="s">
        <v>125</v>
      </c>
      <c r="C56" s="47">
        <v>0</v>
      </c>
      <c r="D56" s="44">
        <f t="shared" si="6"/>
        <v>0</v>
      </c>
      <c r="E56" s="36"/>
    </row>
    <row r="57" spans="1:5" ht="33" customHeight="1" x14ac:dyDescent="0.2">
      <c r="A57" s="41">
        <v>4200</v>
      </c>
      <c r="B57" s="49" t="s">
        <v>126</v>
      </c>
      <c r="C57" s="43">
        <f>+C58+C64</f>
        <v>4050481579.2399998</v>
      </c>
      <c r="D57" s="44"/>
      <c r="E57" s="36"/>
    </row>
    <row r="58" spans="1:5" ht="22.5" customHeight="1" x14ac:dyDescent="0.2">
      <c r="A58" s="41">
        <v>4210</v>
      </c>
      <c r="B58" s="49" t="s">
        <v>127</v>
      </c>
      <c r="C58" s="43">
        <f>SUM(C59:C63)</f>
        <v>1198733436.3099999</v>
      </c>
      <c r="D58" s="44">
        <f t="shared" ref="D58:D63" si="7">IFERROR(C58/$C$58,"")</f>
        <v>1</v>
      </c>
      <c r="E58" s="36"/>
    </row>
    <row r="59" spans="1:5" ht="9.75" customHeight="1" x14ac:dyDescent="0.2">
      <c r="A59" s="45">
        <v>4211</v>
      </c>
      <c r="B59" s="46" t="s">
        <v>128</v>
      </c>
      <c r="C59" s="47">
        <v>0</v>
      </c>
      <c r="D59" s="44">
        <f t="shared" si="7"/>
        <v>0</v>
      </c>
      <c r="E59" s="36"/>
    </row>
    <row r="60" spans="1:5" ht="9.75" customHeight="1" x14ac:dyDescent="0.2">
      <c r="A60" s="45">
        <v>4212</v>
      </c>
      <c r="B60" s="46" t="s">
        <v>129</v>
      </c>
      <c r="C60" s="47">
        <v>1177044611.22</v>
      </c>
      <c r="D60" s="44">
        <f t="shared" si="7"/>
        <v>0.98190688235345835</v>
      </c>
      <c r="E60" s="36"/>
    </row>
    <row r="61" spans="1:5" ht="9.75" customHeight="1" x14ac:dyDescent="0.2">
      <c r="A61" s="45">
        <v>4213</v>
      </c>
      <c r="B61" s="46" t="s">
        <v>130</v>
      </c>
      <c r="C61" s="47">
        <v>21688825.09</v>
      </c>
      <c r="D61" s="44">
        <f t="shared" si="7"/>
        <v>1.8093117646541673E-2</v>
      </c>
      <c r="E61" s="36"/>
    </row>
    <row r="62" spans="1:5" ht="9.75" customHeight="1" x14ac:dyDescent="0.2">
      <c r="A62" s="45">
        <v>4214</v>
      </c>
      <c r="B62" s="46" t="s">
        <v>131</v>
      </c>
      <c r="C62" s="47">
        <v>0</v>
      </c>
      <c r="D62" s="44">
        <f t="shared" si="7"/>
        <v>0</v>
      </c>
      <c r="E62" s="36"/>
    </row>
    <row r="63" spans="1:5" ht="9.75" customHeight="1" x14ac:dyDescent="0.2">
      <c r="A63" s="45">
        <v>4215</v>
      </c>
      <c r="B63" s="46" t="s">
        <v>132</v>
      </c>
      <c r="C63" s="47">
        <v>0</v>
      </c>
      <c r="D63" s="44">
        <f t="shared" si="7"/>
        <v>0</v>
      </c>
      <c r="E63" s="36"/>
    </row>
    <row r="64" spans="1:5" ht="9.75" customHeight="1" x14ac:dyDescent="0.2">
      <c r="A64" s="41">
        <v>4220</v>
      </c>
      <c r="B64" s="42" t="s">
        <v>133</v>
      </c>
      <c r="C64" s="43">
        <f>SUM(C65:C68)</f>
        <v>2851748142.9299998</v>
      </c>
      <c r="D64" s="44">
        <f t="shared" ref="D64:D68" si="8">IFERROR(C64/$C$64,"")</f>
        <v>1</v>
      </c>
      <c r="E64" s="36"/>
    </row>
    <row r="65" spans="1:5" ht="9.75" customHeight="1" x14ac:dyDescent="0.2">
      <c r="A65" s="45">
        <v>4221</v>
      </c>
      <c r="B65" s="46" t="s">
        <v>134</v>
      </c>
      <c r="C65" s="47">
        <v>2851748142.9299998</v>
      </c>
      <c r="D65" s="44">
        <f t="shared" si="8"/>
        <v>1</v>
      </c>
      <c r="E65" s="36"/>
    </row>
    <row r="66" spans="1:5" ht="9.75" customHeight="1" x14ac:dyDescent="0.2">
      <c r="A66" s="45">
        <v>4223</v>
      </c>
      <c r="B66" s="46" t="s">
        <v>135</v>
      </c>
      <c r="C66" s="47">
        <v>0</v>
      </c>
      <c r="D66" s="44">
        <f t="shared" si="8"/>
        <v>0</v>
      </c>
      <c r="E66" s="36"/>
    </row>
    <row r="67" spans="1:5" ht="9.75" customHeight="1" x14ac:dyDescent="0.2">
      <c r="A67" s="45">
        <v>4225</v>
      </c>
      <c r="B67" s="46" t="s">
        <v>136</v>
      </c>
      <c r="C67" s="47">
        <v>0</v>
      </c>
      <c r="D67" s="44">
        <f t="shared" si="8"/>
        <v>0</v>
      </c>
      <c r="E67" s="36"/>
    </row>
    <row r="68" spans="1:5" ht="9.75" customHeight="1" x14ac:dyDescent="0.2">
      <c r="A68" s="45">
        <v>4227</v>
      </c>
      <c r="B68" s="46" t="s">
        <v>137</v>
      </c>
      <c r="C68" s="47">
        <v>0</v>
      </c>
      <c r="D68" s="44">
        <f t="shared" si="8"/>
        <v>0</v>
      </c>
      <c r="E68" s="36"/>
    </row>
    <row r="69" spans="1:5" ht="9.75" customHeight="1" x14ac:dyDescent="0.2">
      <c r="A69" s="50">
        <v>4300</v>
      </c>
      <c r="B69" s="42" t="s">
        <v>138</v>
      </c>
      <c r="C69" s="43">
        <f>C70+C73+C79+C81+C83</f>
        <v>190290.44</v>
      </c>
      <c r="D69" s="44"/>
      <c r="E69" s="46"/>
    </row>
    <row r="70" spans="1:5" ht="9.75" customHeight="1" x14ac:dyDescent="0.2">
      <c r="A70" s="50">
        <v>4310</v>
      </c>
      <c r="B70" s="42" t="s">
        <v>139</v>
      </c>
      <c r="C70" s="43">
        <f>SUM(C71:C72)</f>
        <v>0</v>
      </c>
      <c r="D70" s="44" t="str">
        <f t="shared" ref="D70:D72" si="9">IFERROR(C70/$C$70,"")</f>
        <v/>
      </c>
      <c r="E70" s="46"/>
    </row>
    <row r="71" spans="1:5" ht="9.75" customHeight="1" x14ac:dyDescent="0.2">
      <c r="A71" s="51">
        <v>4311</v>
      </c>
      <c r="B71" s="46" t="s">
        <v>140</v>
      </c>
      <c r="C71" s="47">
        <v>0</v>
      </c>
      <c r="D71" s="44" t="str">
        <f t="shared" si="9"/>
        <v/>
      </c>
      <c r="E71" s="46"/>
    </row>
    <row r="72" spans="1:5" ht="9.75" customHeight="1" x14ac:dyDescent="0.2">
      <c r="A72" s="51">
        <v>4319</v>
      </c>
      <c r="B72" s="46" t="s">
        <v>141</v>
      </c>
      <c r="C72" s="47">
        <v>0</v>
      </c>
      <c r="D72" s="44" t="str">
        <f t="shared" si="9"/>
        <v/>
      </c>
      <c r="E72" s="46"/>
    </row>
    <row r="73" spans="1:5" ht="9.75" customHeight="1" x14ac:dyDescent="0.2">
      <c r="A73" s="50">
        <v>4320</v>
      </c>
      <c r="B73" s="42" t="s">
        <v>142</v>
      </c>
      <c r="C73" s="43">
        <f>SUM(C74:C78)</f>
        <v>0</v>
      </c>
      <c r="D73" s="44" t="str">
        <f t="shared" ref="D73:D78" si="10">IFERROR(C73/$C$73,"")</f>
        <v/>
      </c>
      <c r="E73" s="46"/>
    </row>
    <row r="74" spans="1:5" ht="9.75" customHeight="1" x14ac:dyDescent="0.2">
      <c r="A74" s="51">
        <v>4321</v>
      </c>
      <c r="B74" s="46" t="s">
        <v>143</v>
      </c>
      <c r="C74" s="47">
        <v>0</v>
      </c>
      <c r="D74" s="44" t="str">
        <f t="shared" si="10"/>
        <v/>
      </c>
      <c r="E74" s="46"/>
    </row>
    <row r="75" spans="1:5" ht="9.75" customHeight="1" x14ac:dyDescent="0.2">
      <c r="A75" s="51">
        <v>4322</v>
      </c>
      <c r="B75" s="46" t="s">
        <v>144</v>
      </c>
      <c r="C75" s="47">
        <v>0</v>
      </c>
      <c r="D75" s="44" t="str">
        <f t="shared" si="10"/>
        <v/>
      </c>
      <c r="E75" s="46"/>
    </row>
    <row r="76" spans="1:5" ht="9.75" customHeight="1" x14ac:dyDescent="0.2">
      <c r="A76" s="51">
        <v>4323</v>
      </c>
      <c r="B76" s="46" t="s">
        <v>145</v>
      </c>
      <c r="C76" s="47">
        <v>0</v>
      </c>
      <c r="D76" s="44" t="str">
        <f t="shared" si="10"/>
        <v/>
      </c>
      <c r="E76" s="46"/>
    </row>
    <row r="77" spans="1:5" ht="9.75" customHeight="1" x14ac:dyDescent="0.2">
      <c r="A77" s="51">
        <v>4324</v>
      </c>
      <c r="B77" s="46" t="s">
        <v>146</v>
      </c>
      <c r="C77" s="47">
        <v>0</v>
      </c>
      <c r="D77" s="44" t="str">
        <f t="shared" si="10"/>
        <v/>
      </c>
      <c r="E77" s="46"/>
    </row>
    <row r="78" spans="1:5" ht="9.75" customHeight="1" x14ac:dyDescent="0.2">
      <c r="A78" s="51">
        <v>4325</v>
      </c>
      <c r="B78" s="46" t="s">
        <v>147</v>
      </c>
      <c r="C78" s="47">
        <v>0</v>
      </c>
      <c r="D78" s="44" t="str">
        <f t="shared" si="10"/>
        <v/>
      </c>
      <c r="E78" s="46"/>
    </row>
    <row r="79" spans="1:5" ht="9.75" customHeight="1" x14ac:dyDescent="0.2">
      <c r="A79" s="50">
        <v>4330</v>
      </c>
      <c r="B79" s="42" t="s">
        <v>148</v>
      </c>
      <c r="C79" s="43">
        <f>SUM(C80)</f>
        <v>0</v>
      </c>
      <c r="D79" s="44" t="str">
        <f t="shared" ref="D79:D80" si="11">IFERROR(C79/$C$79,"")</f>
        <v/>
      </c>
      <c r="E79" s="46"/>
    </row>
    <row r="80" spans="1:5" ht="9.75" customHeight="1" x14ac:dyDescent="0.2">
      <c r="A80" s="51">
        <v>4331</v>
      </c>
      <c r="B80" s="46" t="s">
        <v>148</v>
      </c>
      <c r="C80" s="47">
        <v>0</v>
      </c>
      <c r="D80" s="44" t="str">
        <f t="shared" si="11"/>
        <v/>
      </c>
      <c r="E80" s="46"/>
    </row>
    <row r="81" spans="1:5" ht="9.75" customHeight="1" x14ac:dyDescent="0.2">
      <c r="A81" s="50">
        <v>4340</v>
      </c>
      <c r="B81" s="42" t="s">
        <v>149</v>
      </c>
      <c r="C81" s="43">
        <f>SUM(C82)</f>
        <v>0</v>
      </c>
      <c r="D81" s="44" t="str">
        <f t="shared" ref="D81:D82" si="12">IFERROR(C81/$C$81,"")</f>
        <v/>
      </c>
      <c r="E81" s="46"/>
    </row>
    <row r="82" spans="1:5" ht="9.75" customHeight="1" x14ac:dyDescent="0.2">
      <c r="A82" s="51">
        <v>4341</v>
      </c>
      <c r="B82" s="46" t="s">
        <v>149</v>
      </c>
      <c r="C82" s="47">
        <v>0</v>
      </c>
      <c r="D82" s="44" t="str">
        <f t="shared" si="12"/>
        <v/>
      </c>
      <c r="E82" s="46"/>
    </row>
    <row r="83" spans="1:5" ht="9.75" customHeight="1" x14ac:dyDescent="0.2">
      <c r="A83" s="50">
        <v>4390</v>
      </c>
      <c r="B83" s="42" t="s">
        <v>150</v>
      </c>
      <c r="C83" s="43">
        <f>SUM(C84:C90)</f>
        <v>190290.44</v>
      </c>
      <c r="D83" s="44">
        <f t="shared" ref="D83:D90" si="13">IFERROR(C83/$C$83,"")</f>
        <v>1</v>
      </c>
      <c r="E83" s="46"/>
    </row>
    <row r="84" spans="1:5" ht="9.75" customHeight="1" x14ac:dyDescent="0.2">
      <c r="A84" s="51">
        <v>4392</v>
      </c>
      <c r="B84" s="46" t="s">
        <v>151</v>
      </c>
      <c r="C84" s="47">
        <v>0</v>
      </c>
      <c r="D84" s="44">
        <f t="shared" si="13"/>
        <v>0</v>
      </c>
      <c r="E84" s="46"/>
    </row>
    <row r="85" spans="1:5" ht="9.75" customHeight="1" x14ac:dyDescent="0.2">
      <c r="A85" s="51">
        <v>4393</v>
      </c>
      <c r="B85" s="46" t="s">
        <v>152</v>
      </c>
      <c r="C85" s="47">
        <v>0</v>
      </c>
      <c r="D85" s="44">
        <f t="shared" si="13"/>
        <v>0</v>
      </c>
      <c r="E85" s="46"/>
    </row>
    <row r="86" spans="1:5" ht="9.75" customHeight="1" x14ac:dyDescent="0.2">
      <c r="A86" s="51">
        <v>4394</v>
      </c>
      <c r="B86" s="46" t="s">
        <v>153</v>
      </c>
      <c r="C86" s="47">
        <v>0</v>
      </c>
      <c r="D86" s="44">
        <f t="shared" si="13"/>
        <v>0</v>
      </c>
      <c r="E86" s="46"/>
    </row>
    <row r="87" spans="1:5" ht="9.75" customHeight="1" x14ac:dyDescent="0.2">
      <c r="A87" s="51">
        <v>4395</v>
      </c>
      <c r="B87" s="46" t="s">
        <v>154</v>
      </c>
      <c r="C87" s="47">
        <v>0</v>
      </c>
      <c r="D87" s="44">
        <f t="shared" si="13"/>
        <v>0</v>
      </c>
      <c r="E87" s="46"/>
    </row>
    <row r="88" spans="1:5" ht="9.75" customHeight="1" x14ac:dyDescent="0.2">
      <c r="A88" s="51">
        <v>4396</v>
      </c>
      <c r="B88" s="46" t="s">
        <v>155</v>
      </c>
      <c r="C88" s="47">
        <v>0</v>
      </c>
      <c r="D88" s="44">
        <f t="shared" si="13"/>
        <v>0</v>
      </c>
      <c r="E88" s="46"/>
    </row>
    <row r="89" spans="1:5" ht="9.75" customHeight="1" x14ac:dyDescent="0.2">
      <c r="A89" s="51">
        <v>4397</v>
      </c>
      <c r="B89" s="46" t="s">
        <v>156</v>
      </c>
      <c r="C89" s="47">
        <v>0</v>
      </c>
      <c r="D89" s="44">
        <f t="shared" si="13"/>
        <v>0</v>
      </c>
      <c r="E89" s="46"/>
    </row>
    <row r="90" spans="1:5" ht="9.75" customHeight="1" x14ac:dyDescent="0.2">
      <c r="A90" s="51">
        <v>4399</v>
      </c>
      <c r="B90" s="46" t="s">
        <v>150</v>
      </c>
      <c r="C90" s="47">
        <v>190290.44</v>
      </c>
      <c r="D90" s="44">
        <f t="shared" si="13"/>
        <v>1</v>
      </c>
      <c r="E90" s="46"/>
    </row>
    <row r="91" spans="1:5" ht="9.75" customHeight="1" x14ac:dyDescent="0.2">
      <c r="A91" s="36"/>
      <c r="B91" s="36"/>
      <c r="C91" s="36"/>
      <c r="D91" s="37"/>
      <c r="E91" s="36"/>
    </row>
    <row r="92" spans="1:5" ht="9.75" customHeight="1" x14ac:dyDescent="0.2">
      <c r="A92" s="34" t="s">
        <v>157</v>
      </c>
      <c r="B92" s="34"/>
      <c r="C92" s="34"/>
      <c r="D92" s="35"/>
      <c r="E92" s="34"/>
    </row>
    <row r="93" spans="1:5" ht="9.75" customHeight="1" x14ac:dyDescent="0.2">
      <c r="A93" s="38" t="s">
        <v>75</v>
      </c>
      <c r="B93" s="38" t="s">
        <v>76</v>
      </c>
      <c r="C93" s="39" t="s">
        <v>77</v>
      </c>
      <c r="D93" s="40" t="s">
        <v>78</v>
      </c>
      <c r="E93" s="39" t="s">
        <v>79</v>
      </c>
    </row>
    <row r="94" spans="1:5" ht="9.75" customHeight="1" x14ac:dyDescent="0.2">
      <c r="A94" s="50">
        <v>5000</v>
      </c>
      <c r="B94" s="42" t="s">
        <v>15</v>
      </c>
      <c r="C94" s="43">
        <f>C95+C123+C156+C166+C181+C210</f>
        <v>3448893360.8999996</v>
      </c>
      <c r="D94" s="52">
        <v>1</v>
      </c>
      <c r="E94" s="46"/>
    </row>
    <row r="95" spans="1:5" ht="9.75" customHeight="1" x14ac:dyDescent="0.2">
      <c r="A95" s="50">
        <v>5100</v>
      </c>
      <c r="B95" s="42" t="s">
        <v>158</v>
      </c>
      <c r="C95" s="43">
        <f>C96+C103+C113</f>
        <v>2862015436.2999997</v>
      </c>
      <c r="D95" s="52">
        <f>C95/$C$94</f>
        <v>0.8298358739491869</v>
      </c>
      <c r="E95" s="46"/>
    </row>
    <row r="96" spans="1:5" ht="9.75" customHeight="1" x14ac:dyDescent="0.2">
      <c r="A96" s="50">
        <v>5110</v>
      </c>
      <c r="B96" s="42" t="s">
        <v>159</v>
      </c>
      <c r="C96" s="43">
        <f>SUM(C97:C102)</f>
        <v>2219347526.7599998</v>
      </c>
      <c r="D96" s="52">
        <f t="shared" ref="D96:D159" si="14">C96/$C$94</f>
        <v>0.64349554901310546</v>
      </c>
      <c r="E96" s="46"/>
    </row>
    <row r="97" spans="1:5" ht="9.75" customHeight="1" x14ac:dyDescent="0.2">
      <c r="A97" s="51">
        <v>5111</v>
      </c>
      <c r="B97" s="46" t="s">
        <v>160</v>
      </c>
      <c r="C97" s="47">
        <v>680650041.83000004</v>
      </c>
      <c r="D97" s="53">
        <f t="shared" si="14"/>
        <v>0.19735317117847398</v>
      </c>
      <c r="E97" s="46"/>
    </row>
    <row r="98" spans="1:5" ht="9.75" customHeight="1" x14ac:dyDescent="0.2">
      <c r="A98" s="51">
        <v>5112</v>
      </c>
      <c r="B98" s="46" t="s">
        <v>161</v>
      </c>
      <c r="C98" s="47">
        <v>277438116.04000002</v>
      </c>
      <c r="D98" s="53">
        <f t="shared" si="14"/>
        <v>8.0442648411605769E-2</v>
      </c>
      <c r="E98" s="46"/>
    </row>
    <row r="99" spans="1:5" ht="9.75" customHeight="1" x14ac:dyDescent="0.2">
      <c r="A99" s="51">
        <v>5113</v>
      </c>
      <c r="B99" s="46" t="s">
        <v>162</v>
      </c>
      <c r="C99" s="47">
        <v>398114165.54000002</v>
      </c>
      <c r="D99" s="53">
        <f t="shared" si="14"/>
        <v>0.11543243698207904</v>
      </c>
      <c r="E99" s="46"/>
    </row>
    <row r="100" spans="1:5" ht="9.75" customHeight="1" x14ac:dyDescent="0.2">
      <c r="A100" s="51">
        <v>5114</v>
      </c>
      <c r="B100" s="46" t="s">
        <v>163</v>
      </c>
      <c r="C100" s="47">
        <v>233839550.81</v>
      </c>
      <c r="D100" s="53">
        <f t="shared" si="14"/>
        <v>6.7801328235030975E-2</v>
      </c>
      <c r="E100" s="46"/>
    </row>
    <row r="101" spans="1:5" ht="9.75" customHeight="1" x14ac:dyDescent="0.2">
      <c r="A101" s="51">
        <v>5115</v>
      </c>
      <c r="B101" s="46" t="s">
        <v>164</v>
      </c>
      <c r="C101" s="47">
        <v>593466670.76999998</v>
      </c>
      <c r="D101" s="53">
        <f t="shared" si="14"/>
        <v>0.17207452033690396</v>
      </c>
      <c r="E101" s="46"/>
    </row>
    <row r="102" spans="1:5" ht="9.75" customHeight="1" x14ac:dyDescent="0.2">
      <c r="A102" s="51">
        <v>5116</v>
      </c>
      <c r="B102" s="46" t="s">
        <v>165</v>
      </c>
      <c r="C102" s="47">
        <v>35838981.770000003</v>
      </c>
      <c r="D102" s="53">
        <f t="shared" si="14"/>
        <v>1.0391443869011857E-2</v>
      </c>
      <c r="E102" s="46"/>
    </row>
    <row r="103" spans="1:5" ht="9.75" customHeight="1" x14ac:dyDescent="0.2">
      <c r="A103" s="50">
        <v>5120</v>
      </c>
      <c r="B103" s="42" t="s">
        <v>166</v>
      </c>
      <c r="C103" s="43">
        <f>SUM(C104:C112)</f>
        <v>155418808.31</v>
      </c>
      <c r="D103" s="52">
        <f t="shared" si="14"/>
        <v>4.5063384699561421E-2</v>
      </c>
      <c r="E103" s="46"/>
    </row>
    <row r="104" spans="1:5" ht="9.75" customHeight="1" x14ac:dyDescent="0.2">
      <c r="A104" s="51">
        <v>5121</v>
      </c>
      <c r="B104" s="46" t="s">
        <v>167</v>
      </c>
      <c r="C104" s="47">
        <v>18476716.989999998</v>
      </c>
      <c r="D104" s="53">
        <f t="shared" si="14"/>
        <v>5.3572885724650068E-3</v>
      </c>
      <c r="E104" s="46"/>
    </row>
    <row r="105" spans="1:5" ht="9.75" customHeight="1" x14ac:dyDescent="0.2">
      <c r="A105" s="51">
        <v>5122</v>
      </c>
      <c r="B105" s="46" t="s">
        <v>168</v>
      </c>
      <c r="C105" s="47">
        <v>14923623.710000001</v>
      </c>
      <c r="D105" s="53">
        <f t="shared" si="14"/>
        <v>4.3270760062310634E-3</v>
      </c>
      <c r="E105" s="46"/>
    </row>
    <row r="106" spans="1:5" ht="9.75" customHeight="1" x14ac:dyDescent="0.2">
      <c r="A106" s="51">
        <v>5123</v>
      </c>
      <c r="B106" s="46" t="s">
        <v>169</v>
      </c>
      <c r="C106" s="47">
        <v>0</v>
      </c>
      <c r="D106" s="53">
        <f t="shared" si="14"/>
        <v>0</v>
      </c>
      <c r="E106" s="46"/>
    </row>
    <row r="107" spans="1:5" ht="9.75" customHeight="1" x14ac:dyDescent="0.2">
      <c r="A107" s="51">
        <v>5124</v>
      </c>
      <c r="B107" s="46" t="s">
        <v>170</v>
      </c>
      <c r="C107" s="47">
        <v>234400.6</v>
      </c>
      <c r="D107" s="53">
        <f t="shared" si="14"/>
        <v>6.7964003369136474E-5</v>
      </c>
      <c r="E107" s="46"/>
    </row>
    <row r="108" spans="1:5" ht="9.75" customHeight="1" x14ac:dyDescent="0.2">
      <c r="A108" s="51">
        <v>5125</v>
      </c>
      <c r="B108" s="46" t="s">
        <v>171</v>
      </c>
      <c r="C108" s="47">
        <v>110924730.31999999</v>
      </c>
      <c r="D108" s="53">
        <f t="shared" si="14"/>
        <v>3.2162412319716907E-2</v>
      </c>
      <c r="E108" s="46"/>
    </row>
    <row r="109" spans="1:5" ht="9.75" customHeight="1" x14ac:dyDescent="0.2">
      <c r="A109" s="51">
        <v>5126</v>
      </c>
      <c r="B109" s="46" t="s">
        <v>172</v>
      </c>
      <c r="C109" s="47">
        <v>8951738.6899999995</v>
      </c>
      <c r="D109" s="53">
        <f t="shared" si="14"/>
        <v>2.5955394247573994E-3</v>
      </c>
      <c r="E109" s="46"/>
    </row>
    <row r="110" spans="1:5" ht="9.75" customHeight="1" x14ac:dyDescent="0.2">
      <c r="A110" s="51">
        <v>5127</v>
      </c>
      <c r="B110" s="46" t="s">
        <v>173</v>
      </c>
      <c r="C110" s="47">
        <v>1730598</v>
      </c>
      <c r="D110" s="53">
        <f t="shared" si="14"/>
        <v>5.0178356327851054E-4</v>
      </c>
      <c r="E110" s="46"/>
    </row>
    <row r="111" spans="1:5" ht="9.75" customHeight="1" x14ac:dyDescent="0.2">
      <c r="A111" s="51">
        <v>5128</v>
      </c>
      <c r="B111" s="46" t="s">
        <v>174</v>
      </c>
      <c r="C111" s="47">
        <v>0</v>
      </c>
      <c r="D111" s="53">
        <f t="shared" si="14"/>
        <v>0</v>
      </c>
      <c r="E111" s="46"/>
    </row>
    <row r="112" spans="1:5" ht="9.75" customHeight="1" x14ac:dyDescent="0.2">
      <c r="A112" s="51">
        <v>5129</v>
      </c>
      <c r="B112" s="46" t="s">
        <v>175</v>
      </c>
      <c r="C112" s="47">
        <v>177000</v>
      </c>
      <c r="D112" s="53">
        <f t="shared" si="14"/>
        <v>5.132080974339296E-5</v>
      </c>
      <c r="E112" s="46"/>
    </row>
    <row r="113" spans="1:5" ht="9.75" customHeight="1" x14ac:dyDescent="0.2">
      <c r="A113" s="50">
        <v>5130</v>
      </c>
      <c r="B113" s="42" t="s">
        <v>176</v>
      </c>
      <c r="C113" s="43">
        <f>SUM(C114:C122)</f>
        <v>487249101.2299999</v>
      </c>
      <c r="D113" s="52">
        <f t="shared" si="14"/>
        <v>0.14127694023652002</v>
      </c>
      <c r="E113" s="46"/>
    </row>
    <row r="114" spans="1:5" ht="9.75" customHeight="1" x14ac:dyDescent="0.2">
      <c r="A114" s="51">
        <v>5131</v>
      </c>
      <c r="B114" s="46" t="s">
        <v>177</v>
      </c>
      <c r="C114" s="47">
        <v>32115936.440000001</v>
      </c>
      <c r="D114" s="53">
        <f t="shared" si="14"/>
        <v>9.3119540325883685E-3</v>
      </c>
      <c r="E114" s="46"/>
    </row>
    <row r="115" spans="1:5" ht="9.75" customHeight="1" x14ac:dyDescent="0.2">
      <c r="A115" s="51">
        <v>5132</v>
      </c>
      <c r="B115" s="46" t="s">
        <v>178</v>
      </c>
      <c r="C115" s="47">
        <v>951189.02</v>
      </c>
      <c r="D115" s="53">
        <f t="shared" si="14"/>
        <v>2.7579542782725654E-4</v>
      </c>
      <c r="E115" s="46"/>
    </row>
    <row r="116" spans="1:5" ht="9.75" customHeight="1" x14ac:dyDescent="0.2">
      <c r="A116" s="51">
        <v>5133</v>
      </c>
      <c r="B116" s="46" t="s">
        <v>179</v>
      </c>
      <c r="C116" s="47">
        <v>221845719.41999999</v>
      </c>
      <c r="D116" s="53">
        <f t="shared" si="14"/>
        <v>6.4323739879886765E-2</v>
      </c>
      <c r="E116" s="46"/>
    </row>
    <row r="117" spans="1:5" ht="9.75" customHeight="1" x14ac:dyDescent="0.2">
      <c r="A117" s="51">
        <v>5134</v>
      </c>
      <c r="B117" s="46" t="s">
        <v>180</v>
      </c>
      <c r="C117" s="47">
        <v>4711378.3499999996</v>
      </c>
      <c r="D117" s="53">
        <f t="shared" si="14"/>
        <v>1.3660550956468398E-3</v>
      </c>
      <c r="E117" s="46"/>
    </row>
    <row r="118" spans="1:5" ht="9.75" customHeight="1" x14ac:dyDescent="0.2">
      <c r="A118" s="51">
        <v>5135</v>
      </c>
      <c r="B118" s="46" t="s">
        <v>181</v>
      </c>
      <c r="C118" s="47">
        <v>142311749.69999999</v>
      </c>
      <c r="D118" s="53">
        <f t="shared" si="14"/>
        <v>4.1263018251994688E-2</v>
      </c>
      <c r="E118" s="46"/>
    </row>
    <row r="119" spans="1:5" ht="9.75" customHeight="1" x14ac:dyDescent="0.2">
      <c r="A119" s="51">
        <v>5136</v>
      </c>
      <c r="B119" s="46" t="s">
        <v>182</v>
      </c>
      <c r="C119" s="47">
        <v>899041.39</v>
      </c>
      <c r="D119" s="53">
        <f t="shared" si="14"/>
        <v>2.6067532275494661E-4</v>
      </c>
      <c r="E119" s="46"/>
    </row>
    <row r="120" spans="1:5" ht="9.75" customHeight="1" x14ac:dyDescent="0.2">
      <c r="A120" s="51">
        <v>5137</v>
      </c>
      <c r="B120" s="46" t="s">
        <v>183</v>
      </c>
      <c r="C120" s="47">
        <v>343426.08</v>
      </c>
      <c r="D120" s="53">
        <f t="shared" si="14"/>
        <v>9.9575731709600294E-5</v>
      </c>
      <c r="E120" s="46"/>
    </row>
    <row r="121" spans="1:5" ht="9.75" customHeight="1" x14ac:dyDescent="0.2">
      <c r="A121" s="51">
        <v>5138</v>
      </c>
      <c r="B121" s="46" t="s">
        <v>184</v>
      </c>
      <c r="C121" s="47">
        <v>103582.7</v>
      </c>
      <c r="D121" s="53">
        <f t="shared" si="14"/>
        <v>3.0033604742412148E-5</v>
      </c>
      <c r="E121" s="46"/>
    </row>
    <row r="122" spans="1:5" ht="9.75" customHeight="1" x14ac:dyDescent="0.2">
      <c r="A122" s="51">
        <v>5139</v>
      </c>
      <c r="B122" s="46" t="s">
        <v>185</v>
      </c>
      <c r="C122" s="47">
        <v>83967078.129999995</v>
      </c>
      <c r="D122" s="53">
        <f t="shared" si="14"/>
        <v>2.4346092889369161E-2</v>
      </c>
      <c r="E122" s="46"/>
    </row>
    <row r="123" spans="1:5" ht="9.75" customHeight="1" x14ac:dyDescent="0.2">
      <c r="A123" s="50">
        <v>5200</v>
      </c>
      <c r="B123" s="42" t="s">
        <v>186</v>
      </c>
      <c r="C123" s="43">
        <f>C124+C127+C130+C133+C138+C142+C145+C147+C153</f>
        <v>1555000</v>
      </c>
      <c r="D123" s="52">
        <f t="shared" si="14"/>
        <v>4.5086926073997774E-4</v>
      </c>
      <c r="E123" s="46"/>
    </row>
    <row r="124" spans="1:5" ht="9.75" customHeight="1" x14ac:dyDescent="0.2">
      <c r="A124" s="50">
        <v>5210</v>
      </c>
      <c r="B124" s="42" t="s">
        <v>187</v>
      </c>
      <c r="C124" s="43">
        <f>SUM(C125:C126)</f>
        <v>0</v>
      </c>
      <c r="D124" s="52">
        <f t="shared" si="14"/>
        <v>0</v>
      </c>
      <c r="E124" s="46"/>
    </row>
    <row r="125" spans="1:5" ht="9.75" customHeight="1" x14ac:dyDescent="0.2">
      <c r="A125" s="51">
        <v>5211</v>
      </c>
      <c r="B125" s="46" t="s">
        <v>188</v>
      </c>
      <c r="C125" s="47">
        <v>0</v>
      </c>
      <c r="D125" s="53">
        <f t="shared" si="14"/>
        <v>0</v>
      </c>
      <c r="E125" s="46"/>
    </row>
    <row r="126" spans="1:5" ht="9.75" customHeight="1" x14ac:dyDescent="0.2">
      <c r="A126" s="51">
        <v>5212</v>
      </c>
      <c r="B126" s="46" t="s">
        <v>189</v>
      </c>
      <c r="C126" s="47">
        <v>0</v>
      </c>
      <c r="D126" s="53">
        <f t="shared" si="14"/>
        <v>0</v>
      </c>
      <c r="E126" s="46"/>
    </row>
    <row r="127" spans="1:5" ht="9.75" customHeight="1" x14ac:dyDescent="0.2">
      <c r="A127" s="50">
        <v>5220</v>
      </c>
      <c r="B127" s="42" t="s">
        <v>190</v>
      </c>
      <c r="C127" s="43">
        <f>SUM(C128:C129)</f>
        <v>0</v>
      </c>
      <c r="D127" s="52">
        <f t="shared" si="14"/>
        <v>0</v>
      </c>
      <c r="E127" s="46"/>
    </row>
    <row r="128" spans="1:5" ht="9.75" customHeight="1" x14ac:dyDescent="0.2">
      <c r="A128" s="51">
        <v>5221</v>
      </c>
      <c r="B128" s="46" t="s">
        <v>191</v>
      </c>
      <c r="C128" s="47">
        <v>0</v>
      </c>
      <c r="D128" s="53">
        <f t="shared" si="14"/>
        <v>0</v>
      </c>
      <c r="E128" s="46"/>
    </row>
    <row r="129" spans="1:5" ht="9.75" customHeight="1" x14ac:dyDescent="0.2">
      <c r="A129" s="51">
        <v>5222</v>
      </c>
      <c r="B129" s="46" t="s">
        <v>192</v>
      </c>
      <c r="C129" s="47">
        <v>0</v>
      </c>
      <c r="D129" s="53">
        <f t="shared" si="14"/>
        <v>0</v>
      </c>
      <c r="E129" s="46"/>
    </row>
    <row r="130" spans="1:5" ht="9.75" customHeight="1" x14ac:dyDescent="0.2">
      <c r="A130" s="50">
        <v>5230</v>
      </c>
      <c r="B130" s="42" t="s">
        <v>135</v>
      </c>
      <c r="C130" s="43">
        <f>SUM(C131:C132)</f>
        <v>240000</v>
      </c>
      <c r="D130" s="52">
        <f t="shared" si="14"/>
        <v>6.95875386351091E-5</v>
      </c>
      <c r="E130" s="46"/>
    </row>
    <row r="131" spans="1:5" ht="9.75" customHeight="1" x14ac:dyDescent="0.2">
      <c r="A131" s="51">
        <v>5231</v>
      </c>
      <c r="B131" s="46" t="s">
        <v>193</v>
      </c>
      <c r="C131" s="47">
        <v>240000</v>
      </c>
      <c r="D131" s="53">
        <f t="shared" si="14"/>
        <v>6.95875386351091E-5</v>
      </c>
      <c r="E131" s="46"/>
    </row>
    <row r="132" spans="1:5" ht="9.75" customHeight="1" x14ac:dyDescent="0.2">
      <c r="A132" s="51">
        <v>5232</v>
      </c>
      <c r="B132" s="46" t="s">
        <v>194</v>
      </c>
      <c r="C132" s="47">
        <v>0</v>
      </c>
      <c r="D132" s="53">
        <f t="shared" si="14"/>
        <v>0</v>
      </c>
      <c r="E132" s="46"/>
    </row>
    <row r="133" spans="1:5" ht="9.75" customHeight="1" x14ac:dyDescent="0.2">
      <c r="A133" s="50">
        <v>5240</v>
      </c>
      <c r="B133" s="42" t="s">
        <v>195</v>
      </c>
      <c r="C133" s="43">
        <f>SUM(C134:C137)</f>
        <v>1315000</v>
      </c>
      <c r="D133" s="52">
        <f t="shared" si="14"/>
        <v>3.812817221048686E-4</v>
      </c>
      <c r="E133" s="46"/>
    </row>
    <row r="134" spans="1:5" ht="9.75" customHeight="1" x14ac:dyDescent="0.2">
      <c r="A134" s="51">
        <v>5241</v>
      </c>
      <c r="B134" s="46" t="s">
        <v>196</v>
      </c>
      <c r="C134" s="47">
        <v>0</v>
      </c>
      <c r="D134" s="53">
        <f t="shared" si="14"/>
        <v>0</v>
      </c>
      <c r="E134" s="46"/>
    </row>
    <row r="135" spans="1:5" ht="9.75" customHeight="1" x14ac:dyDescent="0.2">
      <c r="A135" s="51">
        <v>5242</v>
      </c>
      <c r="B135" s="46" t="s">
        <v>197</v>
      </c>
      <c r="C135" s="47">
        <v>0</v>
      </c>
      <c r="D135" s="53">
        <f t="shared" si="14"/>
        <v>0</v>
      </c>
      <c r="E135" s="46"/>
    </row>
    <row r="136" spans="1:5" ht="9.75" customHeight="1" x14ac:dyDescent="0.2">
      <c r="A136" s="51">
        <v>5243</v>
      </c>
      <c r="B136" s="46" t="s">
        <v>198</v>
      </c>
      <c r="C136" s="47">
        <v>1315000</v>
      </c>
      <c r="D136" s="53">
        <f t="shared" si="14"/>
        <v>3.812817221048686E-4</v>
      </c>
      <c r="E136" s="46"/>
    </row>
    <row r="137" spans="1:5" ht="9.75" customHeight="1" x14ac:dyDescent="0.2">
      <c r="A137" s="51">
        <v>5244</v>
      </c>
      <c r="B137" s="46" t="s">
        <v>199</v>
      </c>
      <c r="C137" s="47">
        <v>0</v>
      </c>
      <c r="D137" s="53">
        <f t="shared" si="14"/>
        <v>0</v>
      </c>
      <c r="E137" s="46"/>
    </row>
    <row r="138" spans="1:5" ht="9.75" customHeight="1" x14ac:dyDescent="0.2">
      <c r="A138" s="50">
        <v>5250</v>
      </c>
      <c r="B138" s="42" t="s">
        <v>136</v>
      </c>
      <c r="C138" s="43">
        <f>SUM(C139:C141)</f>
        <v>0</v>
      </c>
      <c r="D138" s="52">
        <f t="shared" si="14"/>
        <v>0</v>
      </c>
      <c r="E138" s="46"/>
    </row>
    <row r="139" spans="1:5" ht="9.75" customHeight="1" x14ac:dyDescent="0.2">
      <c r="A139" s="51">
        <v>5251</v>
      </c>
      <c r="B139" s="46" t="s">
        <v>200</v>
      </c>
      <c r="C139" s="47">
        <v>0</v>
      </c>
      <c r="D139" s="53">
        <f t="shared" si="14"/>
        <v>0</v>
      </c>
      <c r="E139" s="46"/>
    </row>
    <row r="140" spans="1:5" ht="9.75" customHeight="1" x14ac:dyDescent="0.2">
      <c r="A140" s="51">
        <v>5252</v>
      </c>
      <c r="B140" s="46" t="s">
        <v>201</v>
      </c>
      <c r="C140" s="47">
        <v>0</v>
      </c>
      <c r="D140" s="53">
        <f t="shared" si="14"/>
        <v>0</v>
      </c>
      <c r="E140" s="46"/>
    </row>
    <row r="141" spans="1:5" ht="9.75" customHeight="1" x14ac:dyDescent="0.2">
      <c r="A141" s="51">
        <v>5259</v>
      </c>
      <c r="B141" s="46" t="s">
        <v>202</v>
      </c>
      <c r="C141" s="47">
        <v>0</v>
      </c>
      <c r="D141" s="53">
        <f t="shared" si="14"/>
        <v>0</v>
      </c>
      <c r="E141" s="46"/>
    </row>
    <row r="142" spans="1:5" ht="9.75" customHeight="1" x14ac:dyDescent="0.2">
      <c r="A142" s="50">
        <v>5260</v>
      </c>
      <c r="B142" s="42" t="s">
        <v>203</v>
      </c>
      <c r="C142" s="43">
        <f>SUM(C143:C144)</f>
        <v>0</v>
      </c>
      <c r="D142" s="52">
        <f t="shared" si="14"/>
        <v>0</v>
      </c>
      <c r="E142" s="46"/>
    </row>
    <row r="143" spans="1:5" ht="9.75" customHeight="1" x14ac:dyDescent="0.2">
      <c r="A143" s="51">
        <v>5261</v>
      </c>
      <c r="B143" s="46" t="s">
        <v>204</v>
      </c>
      <c r="C143" s="47">
        <v>0</v>
      </c>
      <c r="D143" s="53">
        <f t="shared" si="14"/>
        <v>0</v>
      </c>
      <c r="E143" s="46"/>
    </row>
    <row r="144" spans="1:5" ht="9.75" customHeight="1" x14ac:dyDescent="0.2">
      <c r="A144" s="51">
        <v>5262</v>
      </c>
      <c r="B144" s="46" t="s">
        <v>205</v>
      </c>
      <c r="C144" s="47">
        <v>0</v>
      </c>
      <c r="D144" s="53">
        <f t="shared" si="14"/>
        <v>0</v>
      </c>
      <c r="E144" s="46"/>
    </row>
    <row r="145" spans="1:5" ht="9.75" customHeight="1" x14ac:dyDescent="0.2">
      <c r="A145" s="50">
        <v>5270</v>
      </c>
      <c r="B145" s="42" t="s">
        <v>206</v>
      </c>
      <c r="C145" s="43">
        <f>SUM(C146)</f>
        <v>0</v>
      </c>
      <c r="D145" s="52">
        <f t="shared" si="14"/>
        <v>0</v>
      </c>
      <c r="E145" s="46"/>
    </row>
    <row r="146" spans="1:5" ht="9.75" customHeight="1" x14ac:dyDescent="0.2">
      <c r="A146" s="51">
        <v>5271</v>
      </c>
      <c r="B146" s="46" t="s">
        <v>207</v>
      </c>
      <c r="C146" s="47">
        <v>0</v>
      </c>
      <c r="D146" s="53">
        <f t="shared" si="14"/>
        <v>0</v>
      </c>
      <c r="E146" s="46"/>
    </row>
    <row r="147" spans="1:5" ht="9.75" customHeight="1" x14ac:dyDescent="0.2">
      <c r="A147" s="50">
        <v>5280</v>
      </c>
      <c r="B147" s="42" t="s">
        <v>208</v>
      </c>
      <c r="C147" s="43">
        <f>SUM(C148:C152)</f>
        <v>0</v>
      </c>
      <c r="D147" s="52">
        <f t="shared" si="14"/>
        <v>0</v>
      </c>
      <c r="E147" s="46"/>
    </row>
    <row r="148" spans="1:5" ht="9.75" customHeight="1" x14ac:dyDescent="0.2">
      <c r="A148" s="51">
        <v>5281</v>
      </c>
      <c r="B148" s="46" t="s">
        <v>209</v>
      </c>
      <c r="C148" s="47">
        <v>0</v>
      </c>
      <c r="D148" s="53">
        <f t="shared" si="14"/>
        <v>0</v>
      </c>
      <c r="E148" s="46"/>
    </row>
    <row r="149" spans="1:5" ht="9.75" customHeight="1" x14ac:dyDescent="0.2">
      <c r="A149" s="51">
        <v>5282</v>
      </c>
      <c r="B149" s="46" t="s">
        <v>210</v>
      </c>
      <c r="C149" s="47">
        <v>0</v>
      </c>
      <c r="D149" s="53">
        <f t="shared" si="14"/>
        <v>0</v>
      </c>
      <c r="E149" s="46"/>
    </row>
    <row r="150" spans="1:5" ht="9.75" customHeight="1" x14ac:dyDescent="0.2">
      <c r="A150" s="51">
        <v>5283</v>
      </c>
      <c r="B150" s="46" t="s">
        <v>211</v>
      </c>
      <c r="C150" s="47">
        <v>0</v>
      </c>
      <c r="D150" s="53">
        <f t="shared" si="14"/>
        <v>0</v>
      </c>
      <c r="E150" s="46"/>
    </row>
    <row r="151" spans="1:5" ht="9.75" customHeight="1" x14ac:dyDescent="0.2">
      <c r="A151" s="51">
        <v>5284</v>
      </c>
      <c r="B151" s="46" t="s">
        <v>212</v>
      </c>
      <c r="C151" s="47">
        <v>0</v>
      </c>
      <c r="D151" s="53">
        <f t="shared" si="14"/>
        <v>0</v>
      </c>
      <c r="E151" s="46"/>
    </row>
    <row r="152" spans="1:5" ht="9.75" customHeight="1" x14ac:dyDescent="0.2">
      <c r="A152" s="51">
        <v>5285</v>
      </c>
      <c r="B152" s="46" t="s">
        <v>213</v>
      </c>
      <c r="C152" s="47">
        <v>0</v>
      </c>
      <c r="D152" s="53">
        <f t="shared" si="14"/>
        <v>0</v>
      </c>
      <c r="E152" s="46"/>
    </row>
    <row r="153" spans="1:5" ht="9.75" customHeight="1" x14ac:dyDescent="0.2">
      <c r="A153" s="50">
        <v>5290</v>
      </c>
      <c r="B153" s="42" t="s">
        <v>214</v>
      </c>
      <c r="C153" s="43">
        <f>SUM(C154:C155)</f>
        <v>0</v>
      </c>
      <c r="D153" s="52">
        <f t="shared" si="14"/>
        <v>0</v>
      </c>
      <c r="E153" s="46"/>
    </row>
    <row r="154" spans="1:5" ht="9.75" customHeight="1" x14ac:dyDescent="0.2">
      <c r="A154" s="51">
        <v>5291</v>
      </c>
      <c r="B154" s="46" t="s">
        <v>215</v>
      </c>
      <c r="C154" s="47">
        <v>0</v>
      </c>
      <c r="D154" s="53">
        <f t="shared" si="14"/>
        <v>0</v>
      </c>
      <c r="E154" s="46"/>
    </row>
    <row r="155" spans="1:5" ht="9.75" customHeight="1" x14ac:dyDescent="0.2">
      <c r="A155" s="51">
        <v>5292</v>
      </c>
      <c r="B155" s="46" t="s">
        <v>216</v>
      </c>
      <c r="C155" s="47">
        <v>0</v>
      </c>
      <c r="D155" s="53">
        <f t="shared" si="14"/>
        <v>0</v>
      </c>
      <c r="E155" s="46"/>
    </row>
    <row r="156" spans="1:5" ht="9.75" customHeight="1" x14ac:dyDescent="0.2">
      <c r="A156" s="50">
        <v>5300</v>
      </c>
      <c r="B156" s="42" t="s">
        <v>217</v>
      </c>
      <c r="C156" s="43">
        <f>C157+C160+C163</f>
        <v>0</v>
      </c>
      <c r="D156" s="52">
        <f t="shared" si="14"/>
        <v>0</v>
      </c>
      <c r="E156" s="46"/>
    </row>
    <row r="157" spans="1:5" ht="9.75" customHeight="1" x14ac:dyDescent="0.2">
      <c r="A157" s="50">
        <v>5310</v>
      </c>
      <c r="B157" s="42" t="s">
        <v>128</v>
      </c>
      <c r="C157" s="43">
        <f>C158+C159</f>
        <v>0</v>
      </c>
      <c r="D157" s="52">
        <f t="shared" si="14"/>
        <v>0</v>
      </c>
      <c r="E157" s="46"/>
    </row>
    <row r="158" spans="1:5" ht="9.75" customHeight="1" x14ac:dyDescent="0.2">
      <c r="A158" s="51">
        <v>5311</v>
      </c>
      <c r="B158" s="46" t="s">
        <v>218</v>
      </c>
      <c r="C158" s="47">
        <v>0</v>
      </c>
      <c r="D158" s="53">
        <f t="shared" si="14"/>
        <v>0</v>
      </c>
      <c r="E158" s="46"/>
    </row>
    <row r="159" spans="1:5" ht="9.75" customHeight="1" x14ac:dyDescent="0.2">
      <c r="A159" s="51">
        <v>5312</v>
      </c>
      <c r="B159" s="46" t="s">
        <v>219</v>
      </c>
      <c r="C159" s="47">
        <v>0</v>
      </c>
      <c r="D159" s="53">
        <f t="shared" si="14"/>
        <v>0</v>
      </c>
      <c r="E159" s="46"/>
    </row>
    <row r="160" spans="1:5" ht="9.75" customHeight="1" x14ac:dyDescent="0.2">
      <c r="A160" s="50">
        <v>5320</v>
      </c>
      <c r="B160" s="42" t="s">
        <v>129</v>
      </c>
      <c r="C160" s="43">
        <f>SUM(C161:C162)</f>
        <v>0</v>
      </c>
      <c r="D160" s="52">
        <f t="shared" ref="D160:D212" si="15">C160/$C$94</f>
        <v>0</v>
      </c>
      <c r="E160" s="46"/>
    </row>
    <row r="161" spans="1:5" ht="9.75" customHeight="1" x14ac:dyDescent="0.2">
      <c r="A161" s="51">
        <v>5321</v>
      </c>
      <c r="B161" s="46" t="s">
        <v>220</v>
      </c>
      <c r="C161" s="47">
        <v>0</v>
      </c>
      <c r="D161" s="53">
        <f t="shared" si="15"/>
        <v>0</v>
      </c>
      <c r="E161" s="46"/>
    </row>
    <row r="162" spans="1:5" ht="9.75" customHeight="1" x14ac:dyDescent="0.2">
      <c r="A162" s="51">
        <v>5322</v>
      </c>
      <c r="B162" s="46" t="s">
        <v>221</v>
      </c>
      <c r="C162" s="47">
        <v>0</v>
      </c>
      <c r="D162" s="53">
        <f t="shared" si="15"/>
        <v>0</v>
      </c>
      <c r="E162" s="46"/>
    </row>
    <row r="163" spans="1:5" ht="9.75" customHeight="1" x14ac:dyDescent="0.2">
      <c r="A163" s="50">
        <v>5330</v>
      </c>
      <c r="B163" s="42" t="s">
        <v>130</v>
      </c>
      <c r="C163" s="43">
        <f>SUM(C164:C165)</f>
        <v>0</v>
      </c>
      <c r="D163" s="52">
        <f t="shared" si="15"/>
        <v>0</v>
      </c>
      <c r="E163" s="46"/>
    </row>
    <row r="164" spans="1:5" ht="9.75" customHeight="1" x14ac:dyDescent="0.2">
      <c r="A164" s="51">
        <v>5331</v>
      </c>
      <c r="B164" s="46" t="s">
        <v>222</v>
      </c>
      <c r="C164" s="47">
        <v>0</v>
      </c>
      <c r="D164" s="53">
        <f t="shared" si="15"/>
        <v>0</v>
      </c>
      <c r="E164" s="46"/>
    </row>
    <row r="165" spans="1:5" ht="9.75" customHeight="1" x14ac:dyDescent="0.2">
      <c r="A165" s="51">
        <v>5332</v>
      </c>
      <c r="B165" s="46" t="s">
        <v>223</v>
      </c>
      <c r="C165" s="47">
        <v>0</v>
      </c>
      <c r="D165" s="53">
        <f t="shared" si="15"/>
        <v>0</v>
      </c>
      <c r="E165" s="46"/>
    </row>
    <row r="166" spans="1:5" ht="9.75" customHeight="1" x14ac:dyDescent="0.2">
      <c r="A166" s="50">
        <v>5400</v>
      </c>
      <c r="B166" s="42" t="s">
        <v>224</v>
      </c>
      <c r="C166" s="43">
        <f>C167+C170+C173+C176+C178</f>
        <v>0</v>
      </c>
      <c r="D166" s="52">
        <f t="shared" si="15"/>
        <v>0</v>
      </c>
      <c r="E166" s="46"/>
    </row>
    <row r="167" spans="1:5" ht="9.75" customHeight="1" x14ac:dyDescent="0.2">
      <c r="A167" s="50">
        <v>5410</v>
      </c>
      <c r="B167" s="42" t="s">
        <v>225</v>
      </c>
      <c r="C167" s="43">
        <f>SUM(C168:C169)</f>
        <v>0</v>
      </c>
      <c r="D167" s="52">
        <f t="shared" si="15"/>
        <v>0</v>
      </c>
      <c r="E167" s="46"/>
    </row>
    <row r="168" spans="1:5" ht="9.75" customHeight="1" x14ac:dyDescent="0.2">
      <c r="A168" s="51">
        <v>5411</v>
      </c>
      <c r="B168" s="46" t="s">
        <v>226</v>
      </c>
      <c r="C168" s="47">
        <v>0</v>
      </c>
      <c r="D168" s="53">
        <f t="shared" si="15"/>
        <v>0</v>
      </c>
      <c r="E168" s="46"/>
    </row>
    <row r="169" spans="1:5" ht="9.75" customHeight="1" x14ac:dyDescent="0.2">
      <c r="A169" s="51">
        <v>5412</v>
      </c>
      <c r="B169" s="46" t="s">
        <v>227</v>
      </c>
      <c r="C169" s="47">
        <v>0</v>
      </c>
      <c r="D169" s="53">
        <f t="shared" si="15"/>
        <v>0</v>
      </c>
      <c r="E169" s="46"/>
    </row>
    <row r="170" spans="1:5" ht="9.75" customHeight="1" x14ac:dyDescent="0.2">
      <c r="A170" s="50">
        <v>5420</v>
      </c>
      <c r="B170" s="42" t="s">
        <v>228</v>
      </c>
      <c r="C170" s="43">
        <f>SUM(C171:C172)</f>
        <v>0</v>
      </c>
      <c r="D170" s="52">
        <f t="shared" si="15"/>
        <v>0</v>
      </c>
      <c r="E170" s="46"/>
    </row>
    <row r="171" spans="1:5" ht="9.75" customHeight="1" x14ac:dyDescent="0.2">
      <c r="A171" s="51">
        <v>5421</v>
      </c>
      <c r="B171" s="46" t="s">
        <v>229</v>
      </c>
      <c r="C171" s="47">
        <v>0</v>
      </c>
      <c r="D171" s="53">
        <f t="shared" si="15"/>
        <v>0</v>
      </c>
      <c r="E171" s="46"/>
    </row>
    <row r="172" spans="1:5" ht="9.75" customHeight="1" x14ac:dyDescent="0.2">
      <c r="A172" s="51">
        <v>5422</v>
      </c>
      <c r="B172" s="46" t="s">
        <v>230</v>
      </c>
      <c r="C172" s="47">
        <v>0</v>
      </c>
      <c r="D172" s="53">
        <f t="shared" si="15"/>
        <v>0</v>
      </c>
      <c r="E172" s="46"/>
    </row>
    <row r="173" spans="1:5" ht="9.75" customHeight="1" x14ac:dyDescent="0.2">
      <c r="A173" s="50">
        <v>5430</v>
      </c>
      <c r="B173" s="42" t="s">
        <v>231</v>
      </c>
      <c r="C173" s="43">
        <f>SUM(C174:C175)</f>
        <v>0</v>
      </c>
      <c r="D173" s="52">
        <f t="shared" si="15"/>
        <v>0</v>
      </c>
      <c r="E173" s="46"/>
    </row>
    <row r="174" spans="1:5" ht="9.75" customHeight="1" x14ac:dyDescent="0.2">
      <c r="A174" s="51">
        <v>5431</v>
      </c>
      <c r="B174" s="46" t="s">
        <v>232</v>
      </c>
      <c r="C174" s="47">
        <v>0</v>
      </c>
      <c r="D174" s="53">
        <f t="shared" si="15"/>
        <v>0</v>
      </c>
      <c r="E174" s="46"/>
    </row>
    <row r="175" spans="1:5" ht="9.75" customHeight="1" x14ac:dyDescent="0.2">
      <c r="A175" s="51">
        <v>5432</v>
      </c>
      <c r="B175" s="46" t="s">
        <v>233</v>
      </c>
      <c r="C175" s="47">
        <v>0</v>
      </c>
      <c r="D175" s="53">
        <f t="shared" si="15"/>
        <v>0</v>
      </c>
      <c r="E175" s="46"/>
    </row>
    <row r="176" spans="1:5" ht="9.75" customHeight="1" x14ac:dyDescent="0.2">
      <c r="A176" s="50">
        <v>5440</v>
      </c>
      <c r="B176" s="42" t="s">
        <v>234</v>
      </c>
      <c r="C176" s="43">
        <f>SUM(C177)</f>
        <v>0</v>
      </c>
      <c r="D176" s="52">
        <f t="shared" si="15"/>
        <v>0</v>
      </c>
      <c r="E176" s="46"/>
    </row>
    <row r="177" spans="1:5" ht="9.75" customHeight="1" x14ac:dyDescent="0.2">
      <c r="A177" s="51">
        <v>5441</v>
      </c>
      <c r="B177" s="46" t="s">
        <v>234</v>
      </c>
      <c r="C177" s="47">
        <v>0</v>
      </c>
      <c r="D177" s="53">
        <f t="shared" si="15"/>
        <v>0</v>
      </c>
      <c r="E177" s="46"/>
    </row>
    <row r="178" spans="1:5" ht="9.75" customHeight="1" x14ac:dyDescent="0.2">
      <c r="A178" s="50">
        <v>5450</v>
      </c>
      <c r="B178" s="42" t="s">
        <v>235</v>
      </c>
      <c r="C178" s="43">
        <f>SUM(C179:C180)</f>
        <v>0</v>
      </c>
      <c r="D178" s="52">
        <f t="shared" si="15"/>
        <v>0</v>
      </c>
      <c r="E178" s="46"/>
    </row>
    <row r="179" spans="1:5" ht="9.75" customHeight="1" x14ac:dyDescent="0.2">
      <c r="A179" s="51">
        <v>5451</v>
      </c>
      <c r="B179" s="46" t="s">
        <v>236</v>
      </c>
      <c r="C179" s="47">
        <v>0</v>
      </c>
      <c r="D179" s="53">
        <f t="shared" si="15"/>
        <v>0</v>
      </c>
      <c r="E179" s="46"/>
    </row>
    <row r="180" spans="1:5" ht="9.75" customHeight="1" x14ac:dyDescent="0.2">
      <c r="A180" s="51">
        <v>5452</v>
      </c>
      <c r="B180" s="46" t="s">
        <v>237</v>
      </c>
      <c r="C180" s="47">
        <v>0</v>
      </c>
      <c r="D180" s="53">
        <f t="shared" si="15"/>
        <v>0</v>
      </c>
      <c r="E180" s="46"/>
    </row>
    <row r="181" spans="1:5" ht="9.75" customHeight="1" x14ac:dyDescent="0.2">
      <c r="A181" s="50">
        <v>5500</v>
      </c>
      <c r="B181" s="42" t="s">
        <v>238</v>
      </c>
      <c r="C181" s="43">
        <f>C182+C191+C194+C200</f>
        <v>585322924.60000002</v>
      </c>
      <c r="D181" s="52">
        <f t="shared" si="15"/>
        <v>0.16971325679007312</v>
      </c>
      <c r="E181" s="46"/>
    </row>
    <row r="182" spans="1:5" ht="9.75" customHeight="1" x14ac:dyDescent="0.2">
      <c r="A182" s="50">
        <v>5510</v>
      </c>
      <c r="B182" s="42" t="s">
        <v>239</v>
      </c>
      <c r="C182" s="43">
        <f>SUM(C183:C190)</f>
        <v>57720519.509999998</v>
      </c>
      <c r="D182" s="52">
        <f t="shared" si="15"/>
        <v>1.6735953672669557E-2</v>
      </c>
      <c r="E182" s="46"/>
    </row>
    <row r="183" spans="1:5" ht="9.75" customHeight="1" x14ac:dyDescent="0.2">
      <c r="A183" s="51">
        <v>5511</v>
      </c>
      <c r="B183" s="46" t="s">
        <v>240</v>
      </c>
      <c r="C183" s="47">
        <v>0</v>
      </c>
      <c r="D183" s="53">
        <f t="shared" si="15"/>
        <v>0</v>
      </c>
      <c r="E183" s="46"/>
    </row>
    <row r="184" spans="1:5" ht="9.75" customHeight="1" x14ac:dyDescent="0.2">
      <c r="A184" s="51">
        <v>5512</v>
      </c>
      <c r="B184" s="46" t="s">
        <v>241</v>
      </c>
      <c r="C184" s="47">
        <v>0</v>
      </c>
      <c r="D184" s="53">
        <f t="shared" si="15"/>
        <v>0</v>
      </c>
      <c r="E184" s="46"/>
    </row>
    <row r="185" spans="1:5" ht="9.75" customHeight="1" x14ac:dyDescent="0.2">
      <c r="A185" s="51">
        <v>5513</v>
      </c>
      <c r="B185" s="46" t="s">
        <v>242</v>
      </c>
      <c r="C185" s="47">
        <v>0</v>
      </c>
      <c r="D185" s="53">
        <f t="shared" si="15"/>
        <v>0</v>
      </c>
      <c r="E185" s="46"/>
    </row>
    <row r="186" spans="1:5" ht="9.75" customHeight="1" x14ac:dyDescent="0.2">
      <c r="A186" s="51">
        <v>5514</v>
      </c>
      <c r="B186" s="46" t="s">
        <v>243</v>
      </c>
      <c r="C186" s="47">
        <v>0</v>
      </c>
      <c r="D186" s="53">
        <f t="shared" si="15"/>
        <v>0</v>
      </c>
      <c r="E186" s="46"/>
    </row>
    <row r="187" spans="1:5" ht="9.75" customHeight="1" x14ac:dyDescent="0.2">
      <c r="A187" s="51">
        <v>5515</v>
      </c>
      <c r="B187" s="46" t="s">
        <v>244</v>
      </c>
      <c r="C187" s="47">
        <v>57707064.280000001</v>
      </c>
      <c r="D187" s="53">
        <f t="shared" si="15"/>
        <v>1.6732052354596769E-2</v>
      </c>
      <c r="E187" s="46"/>
    </row>
    <row r="188" spans="1:5" ht="9.75" customHeight="1" x14ac:dyDescent="0.2">
      <c r="A188" s="51">
        <v>5516</v>
      </c>
      <c r="B188" s="46" t="s">
        <v>245</v>
      </c>
      <c r="C188" s="47">
        <v>0</v>
      </c>
      <c r="D188" s="53">
        <f t="shared" si="15"/>
        <v>0</v>
      </c>
      <c r="E188" s="46"/>
    </row>
    <row r="189" spans="1:5" ht="9.75" customHeight="1" x14ac:dyDescent="0.2">
      <c r="A189" s="51">
        <v>5517</v>
      </c>
      <c r="B189" s="46" t="s">
        <v>246</v>
      </c>
      <c r="C189" s="47">
        <v>0</v>
      </c>
      <c r="D189" s="53">
        <f t="shared" si="15"/>
        <v>0</v>
      </c>
      <c r="E189" s="46"/>
    </row>
    <row r="190" spans="1:5" ht="9.75" customHeight="1" x14ac:dyDescent="0.2">
      <c r="A190" s="51">
        <v>5518</v>
      </c>
      <c r="B190" s="46" t="s">
        <v>247</v>
      </c>
      <c r="C190" s="47">
        <v>13455.23</v>
      </c>
      <c r="D190" s="53">
        <f t="shared" si="15"/>
        <v>3.9013180727886628E-6</v>
      </c>
      <c r="E190" s="46"/>
    </row>
    <row r="191" spans="1:5" ht="9.75" customHeight="1" x14ac:dyDescent="0.2">
      <c r="A191" s="50">
        <v>5520</v>
      </c>
      <c r="B191" s="42" t="s">
        <v>248</v>
      </c>
      <c r="C191" s="43">
        <f>SUM(C192:C193)</f>
        <v>0</v>
      </c>
      <c r="D191" s="52">
        <f t="shared" si="15"/>
        <v>0</v>
      </c>
      <c r="E191" s="46"/>
    </row>
    <row r="192" spans="1:5" ht="9.75" customHeight="1" x14ac:dyDescent="0.2">
      <c r="A192" s="51">
        <v>5521</v>
      </c>
      <c r="B192" s="46" t="s">
        <v>249</v>
      </c>
      <c r="C192" s="47">
        <v>0</v>
      </c>
      <c r="D192" s="53">
        <f t="shared" si="15"/>
        <v>0</v>
      </c>
      <c r="E192" s="46"/>
    </row>
    <row r="193" spans="1:5" ht="9.75" customHeight="1" x14ac:dyDescent="0.2">
      <c r="A193" s="51">
        <v>5522</v>
      </c>
      <c r="B193" s="46" t="s">
        <v>250</v>
      </c>
      <c r="C193" s="47">
        <v>0</v>
      </c>
      <c r="D193" s="53">
        <f t="shared" si="15"/>
        <v>0</v>
      </c>
      <c r="E193" s="46"/>
    </row>
    <row r="194" spans="1:5" ht="9.75" customHeight="1" x14ac:dyDescent="0.2">
      <c r="A194" s="50">
        <v>5530</v>
      </c>
      <c r="B194" s="42" t="s">
        <v>251</v>
      </c>
      <c r="C194" s="43">
        <f>SUM(C195:C199)</f>
        <v>527602042.97000003</v>
      </c>
      <c r="D194" s="52">
        <f t="shared" si="15"/>
        <v>0.1529771981214057</v>
      </c>
      <c r="E194" s="46"/>
    </row>
    <row r="195" spans="1:5" ht="9.75" customHeight="1" x14ac:dyDescent="0.2">
      <c r="A195" s="51">
        <v>5531</v>
      </c>
      <c r="B195" s="46" t="s">
        <v>252</v>
      </c>
      <c r="C195" s="47">
        <v>0</v>
      </c>
      <c r="D195" s="53">
        <f t="shared" si="15"/>
        <v>0</v>
      </c>
      <c r="E195" s="46"/>
    </row>
    <row r="196" spans="1:5" ht="9.75" customHeight="1" x14ac:dyDescent="0.2">
      <c r="A196" s="51">
        <v>5532</v>
      </c>
      <c r="B196" s="46" t="s">
        <v>253</v>
      </c>
      <c r="C196" s="47">
        <v>0</v>
      </c>
      <c r="D196" s="53">
        <f t="shared" si="15"/>
        <v>0</v>
      </c>
      <c r="E196" s="46"/>
    </row>
    <row r="197" spans="1:5" ht="9.75" customHeight="1" x14ac:dyDescent="0.2">
      <c r="A197" s="51">
        <v>5533</v>
      </c>
      <c r="B197" s="46" t="s">
        <v>254</v>
      </c>
      <c r="C197" s="47">
        <v>0</v>
      </c>
      <c r="D197" s="53">
        <f t="shared" si="15"/>
        <v>0</v>
      </c>
      <c r="E197" s="46"/>
    </row>
    <row r="198" spans="1:5" ht="9.75" customHeight="1" x14ac:dyDescent="0.2">
      <c r="A198" s="51">
        <v>5534</v>
      </c>
      <c r="B198" s="46" t="s">
        <v>255</v>
      </c>
      <c r="C198" s="47">
        <v>0</v>
      </c>
      <c r="D198" s="53">
        <f t="shared" si="15"/>
        <v>0</v>
      </c>
      <c r="E198" s="46"/>
    </row>
    <row r="199" spans="1:5" ht="9.75" customHeight="1" x14ac:dyDescent="0.2">
      <c r="A199" s="51">
        <v>5535</v>
      </c>
      <c r="B199" s="46" t="s">
        <v>256</v>
      </c>
      <c r="C199" s="47">
        <v>527602042.97000003</v>
      </c>
      <c r="D199" s="53">
        <f t="shared" si="15"/>
        <v>0.1529771981214057</v>
      </c>
      <c r="E199" s="46"/>
    </row>
    <row r="200" spans="1:5" ht="9.75" customHeight="1" x14ac:dyDescent="0.2">
      <c r="A200" s="50">
        <v>5590</v>
      </c>
      <c r="B200" s="42" t="s">
        <v>257</v>
      </c>
      <c r="C200" s="43">
        <f>SUM(C201:C209)</f>
        <v>362.12</v>
      </c>
      <c r="D200" s="52">
        <f t="shared" si="15"/>
        <v>1.0499599787727378E-7</v>
      </c>
      <c r="E200" s="46"/>
    </row>
    <row r="201" spans="1:5" ht="9.75" customHeight="1" x14ac:dyDescent="0.2">
      <c r="A201" s="51">
        <v>5591</v>
      </c>
      <c r="B201" s="46" t="s">
        <v>258</v>
      </c>
      <c r="C201" s="47">
        <v>0</v>
      </c>
      <c r="D201" s="53">
        <f t="shared" si="15"/>
        <v>0</v>
      </c>
      <c r="E201" s="46"/>
    </row>
    <row r="202" spans="1:5" ht="9.75" customHeight="1" x14ac:dyDescent="0.2">
      <c r="A202" s="51">
        <v>5592</v>
      </c>
      <c r="B202" s="46" t="s">
        <v>259</v>
      </c>
      <c r="C202" s="47">
        <v>0</v>
      </c>
      <c r="D202" s="53">
        <f t="shared" si="15"/>
        <v>0</v>
      </c>
      <c r="E202" s="46"/>
    </row>
    <row r="203" spans="1:5" ht="9.75" customHeight="1" x14ac:dyDescent="0.2">
      <c r="A203" s="51">
        <v>5593</v>
      </c>
      <c r="B203" s="46" t="s">
        <v>260</v>
      </c>
      <c r="C203" s="47">
        <v>0</v>
      </c>
      <c r="D203" s="53">
        <f t="shared" si="15"/>
        <v>0</v>
      </c>
      <c r="E203" s="46"/>
    </row>
    <row r="204" spans="1:5" ht="9.75" customHeight="1" x14ac:dyDescent="0.2">
      <c r="A204" s="51">
        <v>5594</v>
      </c>
      <c r="B204" s="46" t="s">
        <v>261</v>
      </c>
      <c r="C204" s="47">
        <v>0</v>
      </c>
      <c r="D204" s="53">
        <f t="shared" si="15"/>
        <v>0</v>
      </c>
      <c r="E204" s="46"/>
    </row>
    <row r="205" spans="1:5" ht="9.75" customHeight="1" x14ac:dyDescent="0.2">
      <c r="A205" s="51">
        <v>5595</v>
      </c>
      <c r="B205" s="46" t="s">
        <v>262</v>
      </c>
      <c r="C205" s="47">
        <v>0</v>
      </c>
      <c r="D205" s="53">
        <f t="shared" si="15"/>
        <v>0</v>
      </c>
      <c r="E205" s="46"/>
    </row>
    <row r="206" spans="1:5" ht="9.75" customHeight="1" x14ac:dyDescent="0.2">
      <c r="A206" s="51">
        <v>5596</v>
      </c>
      <c r="B206" s="46" t="s">
        <v>154</v>
      </c>
      <c r="C206" s="47">
        <v>0</v>
      </c>
      <c r="D206" s="53">
        <f t="shared" si="15"/>
        <v>0</v>
      </c>
      <c r="E206" s="46"/>
    </row>
    <row r="207" spans="1:5" ht="9.75" customHeight="1" x14ac:dyDescent="0.2">
      <c r="A207" s="51">
        <v>5597</v>
      </c>
      <c r="B207" s="46" t="s">
        <v>263</v>
      </c>
      <c r="C207" s="47">
        <v>0</v>
      </c>
      <c r="D207" s="53">
        <f t="shared" si="15"/>
        <v>0</v>
      </c>
      <c r="E207" s="46"/>
    </row>
    <row r="208" spans="1:5" ht="9.75" customHeight="1" x14ac:dyDescent="0.2">
      <c r="A208" s="51">
        <v>5598</v>
      </c>
      <c r="B208" s="46" t="s">
        <v>264</v>
      </c>
      <c r="C208" s="47">
        <v>0</v>
      </c>
      <c r="D208" s="53">
        <f t="shared" si="15"/>
        <v>0</v>
      </c>
      <c r="E208" s="46"/>
    </row>
    <row r="209" spans="1:5" ht="9.75" customHeight="1" x14ac:dyDescent="0.2">
      <c r="A209" s="51">
        <v>5599</v>
      </c>
      <c r="B209" s="46" t="s">
        <v>265</v>
      </c>
      <c r="C209" s="47">
        <v>362.12</v>
      </c>
      <c r="D209" s="53">
        <f t="shared" si="15"/>
        <v>1.0499599787727378E-7</v>
      </c>
      <c r="E209" s="46"/>
    </row>
    <row r="210" spans="1:5" ht="9.75" customHeight="1" x14ac:dyDescent="0.2">
      <c r="A210" s="50">
        <v>5600</v>
      </c>
      <c r="B210" s="42" t="s">
        <v>266</v>
      </c>
      <c r="C210" s="43">
        <f>C211</f>
        <v>0</v>
      </c>
      <c r="D210" s="52">
        <f t="shared" si="15"/>
        <v>0</v>
      </c>
      <c r="E210" s="46"/>
    </row>
    <row r="211" spans="1:5" ht="9.75" customHeight="1" x14ac:dyDescent="0.2">
      <c r="A211" s="50">
        <v>5610</v>
      </c>
      <c r="B211" s="42" t="s">
        <v>267</v>
      </c>
      <c r="C211" s="43">
        <f>C212</f>
        <v>0</v>
      </c>
      <c r="D211" s="52">
        <f t="shared" si="15"/>
        <v>0</v>
      </c>
      <c r="E211" s="46"/>
    </row>
    <row r="212" spans="1:5" ht="9.75" customHeight="1" x14ac:dyDescent="0.2">
      <c r="A212" s="51">
        <v>5611</v>
      </c>
      <c r="B212" s="46" t="s">
        <v>268</v>
      </c>
      <c r="C212" s="47">
        <v>0</v>
      </c>
      <c r="D212" s="53">
        <f t="shared" si="15"/>
        <v>0</v>
      </c>
      <c r="E212" s="46"/>
    </row>
    <row r="213" spans="1:5" ht="9.75" customHeight="1" x14ac:dyDescent="0.2">
      <c r="A213" s="36"/>
      <c r="B213" s="36"/>
      <c r="C213" s="36"/>
      <c r="D213" s="37"/>
      <c r="E213" s="36"/>
    </row>
    <row r="214" spans="1:5" ht="9.75" customHeight="1" x14ac:dyDescent="0.2">
      <c r="A214" s="36"/>
      <c r="B214" s="36" t="s">
        <v>68</v>
      </c>
      <c r="C214" s="36"/>
      <c r="D214" s="37"/>
      <c r="E214" s="36"/>
    </row>
    <row r="215" spans="1:5" ht="9.75" customHeight="1" x14ac:dyDescent="0.2">
      <c r="A215" s="54"/>
      <c r="B215" s="55"/>
      <c r="C215" s="47"/>
      <c r="D215" s="53"/>
      <c r="E215" s="56"/>
    </row>
    <row r="216" spans="1:5" ht="9.75" customHeight="1" x14ac:dyDescent="0.2">
      <c r="A216" s="54"/>
      <c r="B216" s="55"/>
      <c r="C216" s="47"/>
      <c r="D216" s="53"/>
      <c r="E216" s="56"/>
    </row>
    <row r="217" spans="1:5" ht="9.75" customHeight="1" x14ac:dyDescent="0.2"/>
    <row r="218" spans="1:5" ht="9.75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9055118110236221" right="0.70866141732283472" top="0.74803149606299213" bottom="0.74803149606299213" header="0.31496062992125984" footer="0.31496062992125984"/>
  <pageSetup scale="93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C0DE-F84B-45D8-9F1B-82C5DF7D575E}">
  <sheetPr>
    <tabColor rgb="FFFFC000"/>
    <pageSetUpPr fitToPage="1"/>
  </sheetPr>
  <dimension ref="A1:J187"/>
  <sheetViews>
    <sheetView showGridLines="0" topLeftCell="A124" zoomScale="106" zoomScaleNormal="106" workbookViewId="0">
      <selection activeCell="F18" sqref="F18"/>
    </sheetView>
  </sheetViews>
  <sheetFormatPr baseColWidth="10" defaultColWidth="10.6640625" defaultRowHeight="11.25" x14ac:dyDescent="0.2"/>
  <cols>
    <col min="1" max="1" width="11.6640625" style="32" customWidth="1"/>
    <col min="2" max="2" width="75.33203125" style="32" bestFit="1" customWidth="1"/>
    <col min="3" max="3" width="19.1640625" style="32" bestFit="1" customWidth="1"/>
    <col min="4" max="4" width="22.33203125" style="32" customWidth="1"/>
    <col min="5" max="5" width="23.6640625" style="32" customWidth="1"/>
    <col min="6" max="6" width="26.5" style="32" customWidth="1"/>
    <col min="7" max="8" width="19.5" style="32" customWidth="1"/>
    <col min="9" max="9" width="13.83203125" style="32" bestFit="1" customWidth="1"/>
    <col min="10" max="16384" width="10.6640625" style="32"/>
  </cols>
  <sheetData>
    <row r="1" spans="1:10" s="30" customFormat="1" ht="12" customHeight="1" x14ac:dyDescent="0.2">
      <c r="A1" s="197" t="s">
        <v>0</v>
      </c>
      <c r="B1" s="198"/>
      <c r="C1" s="198"/>
      <c r="D1" s="198"/>
      <c r="E1" s="198"/>
      <c r="F1" s="198"/>
      <c r="G1" s="57" t="s">
        <v>69</v>
      </c>
      <c r="H1" s="58">
        <v>2026</v>
      </c>
    </row>
    <row r="2" spans="1:10" s="30" customFormat="1" ht="12" customHeight="1" x14ac:dyDescent="0.2">
      <c r="A2" s="197" t="s">
        <v>269</v>
      </c>
      <c r="B2" s="198"/>
      <c r="C2" s="198"/>
      <c r="D2" s="198"/>
      <c r="E2" s="198"/>
      <c r="F2" s="198"/>
      <c r="G2" s="57" t="s">
        <v>71</v>
      </c>
      <c r="H2" s="58" t="s">
        <v>4</v>
      </c>
    </row>
    <row r="3" spans="1:10" s="30" customFormat="1" ht="12" customHeight="1" x14ac:dyDescent="0.2">
      <c r="A3" s="197" t="s">
        <v>270</v>
      </c>
      <c r="B3" s="198"/>
      <c r="C3" s="198"/>
      <c r="D3" s="198"/>
      <c r="E3" s="198"/>
      <c r="F3" s="198"/>
      <c r="G3" s="57"/>
      <c r="H3" s="58"/>
    </row>
    <row r="4" spans="1:10" s="30" customFormat="1" ht="12" customHeight="1" x14ac:dyDescent="0.2">
      <c r="A4" s="197" t="s">
        <v>7</v>
      </c>
      <c r="B4" s="198"/>
      <c r="C4" s="198"/>
      <c r="D4" s="198"/>
      <c r="E4" s="198"/>
      <c r="F4" s="198"/>
      <c r="G4" s="57" t="s">
        <v>72</v>
      </c>
      <c r="H4" s="58">
        <v>1</v>
      </c>
    </row>
    <row r="5" spans="1:10" x14ac:dyDescent="0.2">
      <c r="A5" s="33" t="s">
        <v>73</v>
      </c>
      <c r="B5" s="34"/>
      <c r="C5" s="34"/>
      <c r="D5" s="34"/>
      <c r="E5" s="34"/>
      <c r="F5" s="34"/>
      <c r="G5" s="34"/>
      <c r="H5" s="34"/>
      <c r="I5"/>
      <c r="J5"/>
    </row>
    <row r="6" spans="1:10" x14ac:dyDescent="0.2">
      <c r="A6" s="36"/>
      <c r="B6" s="36"/>
      <c r="C6" s="36"/>
      <c r="D6" s="36"/>
      <c r="E6" s="36"/>
      <c r="F6" s="36"/>
      <c r="G6" s="36"/>
      <c r="H6" s="36"/>
      <c r="I6"/>
      <c r="J6"/>
    </row>
    <row r="7" spans="1:10" x14ac:dyDescent="0.2">
      <c r="A7" s="34" t="s">
        <v>271</v>
      </c>
      <c r="B7" s="34"/>
      <c r="C7" s="34"/>
      <c r="D7" s="34"/>
      <c r="E7" s="34"/>
      <c r="F7" s="34"/>
      <c r="G7" s="34"/>
      <c r="H7" s="34"/>
      <c r="I7"/>
      <c r="J7"/>
    </row>
    <row r="8" spans="1:10" x14ac:dyDescent="0.2">
      <c r="A8" s="38" t="s">
        <v>75</v>
      </c>
      <c r="B8" s="38" t="s">
        <v>76</v>
      </c>
      <c r="C8" s="38" t="s">
        <v>77</v>
      </c>
      <c r="D8" s="38" t="s">
        <v>272</v>
      </c>
      <c r="E8" s="38"/>
      <c r="F8" s="38"/>
      <c r="G8" s="38"/>
      <c r="H8" s="38"/>
      <c r="I8"/>
      <c r="J8"/>
    </row>
    <row r="9" spans="1:10" x14ac:dyDescent="0.2">
      <c r="A9" s="59">
        <v>1114</v>
      </c>
      <c r="B9" s="36" t="s">
        <v>273</v>
      </c>
      <c r="C9" s="60">
        <v>0</v>
      </c>
      <c r="D9" s="36"/>
      <c r="E9" s="36"/>
      <c r="F9" s="36"/>
      <c r="G9" s="36"/>
      <c r="H9" s="36"/>
      <c r="I9"/>
      <c r="J9"/>
    </row>
    <row r="10" spans="1:10" x14ac:dyDescent="0.2">
      <c r="A10" s="59">
        <v>1115</v>
      </c>
      <c r="B10" s="36" t="s">
        <v>274</v>
      </c>
      <c r="C10" s="60">
        <v>0</v>
      </c>
      <c r="D10" s="36"/>
      <c r="E10" s="36"/>
      <c r="F10" s="36"/>
      <c r="G10" s="36"/>
      <c r="H10" s="36"/>
      <c r="I10"/>
      <c r="J10"/>
    </row>
    <row r="11" spans="1:10" x14ac:dyDescent="0.2">
      <c r="A11" s="59">
        <v>1121</v>
      </c>
      <c r="B11" s="36" t="s">
        <v>275</v>
      </c>
      <c r="C11" s="60">
        <v>0</v>
      </c>
      <c r="D11" s="36"/>
      <c r="E11" s="36"/>
      <c r="F11" s="36"/>
      <c r="G11" s="36"/>
      <c r="H11" s="36"/>
      <c r="I11"/>
      <c r="J11"/>
    </row>
    <row r="12" spans="1:10" x14ac:dyDescent="0.2">
      <c r="A12" s="36"/>
      <c r="B12" s="36" t="s">
        <v>276</v>
      </c>
      <c r="C12" s="36"/>
      <c r="D12" s="36"/>
      <c r="E12" s="36"/>
      <c r="F12" s="36"/>
      <c r="G12" s="36"/>
      <c r="H12" s="36"/>
      <c r="I12"/>
      <c r="J12"/>
    </row>
    <row r="13" spans="1:10" x14ac:dyDescent="0.2">
      <c r="A13" s="34" t="s">
        <v>277</v>
      </c>
      <c r="B13" s="34"/>
      <c r="C13" s="34"/>
      <c r="D13" s="34"/>
      <c r="E13" s="34"/>
      <c r="F13" s="34"/>
      <c r="G13" s="34"/>
      <c r="H13" s="34"/>
      <c r="I13"/>
      <c r="J13"/>
    </row>
    <row r="14" spans="1:10" x14ac:dyDescent="0.2">
      <c r="A14" s="38" t="s">
        <v>75</v>
      </c>
      <c r="B14" s="38" t="s">
        <v>76</v>
      </c>
      <c r="C14" s="38" t="s">
        <v>77</v>
      </c>
      <c r="D14" s="38">
        <v>2025</v>
      </c>
      <c r="E14" s="38">
        <v>2024</v>
      </c>
      <c r="F14" s="38">
        <v>2023</v>
      </c>
      <c r="G14" s="38">
        <f t="shared" ref="G14" si="0">F14-1</f>
        <v>2022</v>
      </c>
      <c r="H14" s="38" t="s">
        <v>278</v>
      </c>
      <c r="I14"/>
      <c r="J14"/>
    </row>
    <row r="15" spans="1:10" x14ac:dyDescent="0.2">
      <c r="A15" s="59">
        <v>1122</v>
      </c>
      <c r="B15" s="36" t="s">
        <v>279</v>
      </c>
      <c r="C15" s="61">
        <v>79104244.730000004</v>
      </c>
      <c r="D15" s="61">
        <v>160159745.72999999</v>
      </c>
      <c r="E15" s="61">
        <v>90926925.730000004</v>
      </c>
      <c r="F15" s="61">
        <v>91242159.079999998</v>
      </c>
      <c r="G15" s="61">
        <v>91815559.159999996</v>
      </c>
      <c r="H15" s="36"/>
      <c r="I15"/>
      <c r="J15"/>
    </row>
    <row r="16" spans="1:10" x14ac:dyDescent="0.2">
      <c r="A16" s="59">
        <v>1124</v>
      </c>
      <c r="B16" s="36" t="s">
        <v>280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36"/>
      <c r="I16"/>
      <c r="J16"/>
    </row>
    <row r="17" spans="1:10" x14ac:dyDescent="0.2">
      <c r="A17"/>
      <c r="B17"/>
      <c r="C17"/>
      <c r="D17"/>
      <c r="E17"/>
      <c r="F17"/>
      <c r="G17"/>
      <c r="H17"/>
      <c r="I17"/>
      <c r="J17"/>
    </row>
    <row r="18" spans="1:10" x14ac:dyDescent="0.2">
      <c r="A18" s="34" t="s">
        <v>281</v>
      </c>
      <c r="B18" s="34"/>
      <c r="C18" s="34"/>
      <c r="D18" s="34"/>
      <c r="E18" s="34"/>
      <c r="F18" s="34"/>
      <c r="G18" s="34"/>
      <c r="H18" s="34"/>
      <c r="I18"/>
      <c r="J18"/>
    </row>
    <row r="19" spans="1:10" x14ac:dyDescent="0.2">
      <c r="A19" s="38" t="s">
        <v>75</v>
      </c>
      <c r="B19" s="38" t="s">
        <v>76</v>
      </c>
      <c r="C19" s="38" t="s">
        <v>77</v>
      </c>
      <c r="D19" s="38" t="s">
        <v>282</v>
      </c>
      <c r="E19" s="38" t="s">
        <v>283</v>
      </c>
      <c r="F19" s="38" t="s">
        <v>284</v>
      </c>
      <c r="G19" s="38" t="s">
        <v>285</v>
      </c>
      <c r="H19" s="38" t="s">
        <v>286</v>
      </c>
      <c r="I19"/>
      <c r="J19"/>
    </row>
    <row r="20" spans="1:10" x14ac:dyDescent="0.2">
      <c r="A20" s="59">
        <v>1123</v>
      </c>
      <c r="B20" s="36" t="s">
        <v>287</v>
      </c>
      <c r="C20" s="61">
        <v>3734203.63</v>
      </c>
      <c r="D20" s="61">
        <v>3734203.63</v>
      </c>
      <c r="E20" s="61">
        <v>0</v>
      </c>
      <c r="F20" s="61">
        <v>0</v>
      </c>
      <c r="G20" s="61">
        <v>0</v>
      </c>
      <c r="H20" s="36"/>
      <c r="I20"/>
      <c r="J20"/>
    </row>
    <row r="21" spans="1:10" x14ac:dyDescent="0.2">
      <c r="A21" s="59">
        <v>1125</v>
      </c>
      <c r="B21" s="36" t="s">
        <v>288</v>
      </c>
      <c r="C21" s="61">
        <v>126107</v>
      </c>
      <c r="D21" s="61">
        <v>126107</v>
      </c>
      <c r="E21" s="61">
        <v>0</v>
      </c>
      <c r="F21" s="61">
        <v>0</v>
      </c>
      <c r="G21" s="61">
        <v>0</v>
      </c>
      <c r="H21" s="36"/>
      <c r="I21"/>
      <c r="J21"/>
    </row>
    <row r="22" spans="1:10" x14ac:dyDescent="0.2">
      <c r="A22" s="51">
        <v>1126</v>
      </c>
      <c r="B22" s="46" t="s">
        <v>289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36"/>
      <c r="I22"/>
      <c r="J22"/>
    </row>
    <row r="23" spans="1:10" x14ac:dyDescent="0.2">
      <c r="A23" s="51">
        <v>1129</v>
      </c>
      <c r="B23" s="46" t="s">
        <v>290</v>
      </c>
      <c r="C23" s="61">
        <v>337242808.60000002</v>
      </c>
      <c r="D23" s="61">
        <v>337242808.60000002</v>
      </c>
      <c r="E23" s="61">
        <v>0</v>
      </c>
      <c r="F23" s="61">
        <v>0</v>
      </c>
      <c r="G23" s="61">
        <v>0</v>
      </c>
      <c r="H23" s="36"/>
      <c r="I23"/>
      <c r="J23"/>
    </row>
    <row r="24" spans="1:10" x14ac:dyDescent="0.2">
      <c r="A24" s="59">
        <v>1131</v>
      </c>
      <c r="B24" s="36" t="s">
        <v>291</v>
      </c>
      <c r="C24" s="61">
        <v>819150.81</v>
      </c>
      <c r="D24" s="61">
        <v>819150.81</v>
      </c>
      <c r="E24" s="61">
        <v>0</v>
      </c>
      <c r="F24" s="61">
        <v>0</v>
      </c>
      <c r="G24" s="61">
        <v>0</v>
      </c>
      <c r="H24" s="36"/>
      <c r="I24"/>
      <c r="J24"/>
    </row>
    <row r="25" spans="1:10" x14ac:dyDescent="0.2">
      <c r="A25" s="59">
        <v>1132</v>
      </c>
      <c r="B25" s="36" t="s">
        <v>292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36"/>
      <c r="I25"/>
      <c r="J25"/>
    </row>
    <row r="26" spans="1:10" x14ac:dyDescent="0.2">
      <c r="A26" s="59">
        <v>1133</v>
      </c>
      <c r="B26" s="36" t="s">
        <v>293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36"/>
      <c r="I26"/>
      <c r="J26"/>
    </row>
    <row r="27" spans="1:10" x14ac:dyDescent="0.2">
      <c r="A27" s="59">
        <v>1134</v>
      </c>
      <c r="B27" s="36" t="s">
        <v>294</v>
      </c>
      <c r="C27" s="61">
        <v>73441101.870000005</v>
      </c>
      <c r="D27" s="61">
        <v>73441101.870000005</v>
      </c>
      <c r="E27" s="61">
        <v>0</v>
      </c>
      <c r="F27" s="61">
        <v>0</v>
      </c>
      <c r="G27" s="61">
        <v>0</v>
      </c>
      <c r="H27" s="36"/>
      <c r="I27"/>
      <c r="J27"/>
    </row>
    <row r="28" spans="1:10" x14ac:dyDescent="0.2">
      <c r="A28" s="59">
        <v>1139</v>
      </c>
      <c r="B28" s="36" t="s">
        <v>295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36"/>
      <c r="I28"/>
      <c r="J28"/>
    </row>
    <row r="29" spans="1:10" x14ac:dyDescent="0.2">
      <c r="A29" s="36"/>
      <c r="B29" s="36"/>
      <c r="C29" s="36"/>
      <c r="D29" s="36"/>
      <c r="E29" s="36"/>
      <c r="F29" s="36"/>
      <c r="G29" s="36"/>
      <c r="H29" s="36"/>
      <c r="I29"/>
      <c r="J29"/>
    </row>
    <row r="30" spans="1:10" x14ac:dyDescent="0.2">
      <c r="A30" s="34" t="s">
        <v>296</v>
      </c>
      <c r="B30" s="34"/>
      <c r="C30" s="34"/>
      <c r="D30" s="34"/>
      <c r="E30" s="34"/>
      <c r="F30" s="34"/>
      <c r="G30" s="34"/>
      <c r="H30" s="34"/>
      <c r="I30"/>
      <c r="J30"/>
    </row>
    <row r="31" spans="1:10" x14ac:dyDescent="0.2">
      <c r="A31" s="38" t="s">
        <v>75</v>
      </c>
      <c r="B31" s="38" t="s">
        <v>76</v>
      </c>
      <c r="C31" s="38" t="s">
        <v>77</v>
      </c>
      <c r="D31" s="38" t="s">
        <v>297</v>
      </c>
      <c r="E31" s="38" t="s">
        <v>298</v>
      </c>
      <c r="F31" s="38" t="s">
        <v>299</v>
      </c>
      <c r="G31" s="38"/>
      <c r="H31" s="38"/>
      <c r="I31"/>
      <c r="J31"/>
    </row>
    <row r="32" spans="1:10" x14ac:dyDescent="0.2">
      <c r="A32" s="59">
        <v>1140</v>
      </c>
      <c r="B32" s="36" t="s">
        <v>300</v>
      </c>
      <c r="C32" s="61">
        <f>SUM(C33:C37)</f>
        <v>85133721.769999996</v>
      </c>
      <c r="D32" s="36"/>
      <c r="E32" s="36"/>
      <c r="F32" s="36"/>
      <c r="G32" s="36"/>
      <c r="H32" s="36"/>
      <c r="I32"/>
      <c r="J32"/>
    </row>
    <row r="33" spans="1:10" x14ac:dyDescent="0.2">
      <c r="A33" s="59">
        <v>1141</v>
      </c>
      <c r="B33" s="36" t="s">
        <v>301</v>
      </c>
      <c r="C33" s="61">
        <v>85133721.769999996</v>
      </c>
      <c r="D33" s="36"/>
      <c r="E33" s="36"/>
      <c r="F33" s="36"/>
      <c r="G33"/>
      <c r="H33"/>
      <c r="I33"/>
      <c r="J33"/>
    </row>
    <row r="34" spans="1:10" x14ac:dyDescent="0.2">
      <c r="A34" s="59">
        <v>1142</v>
      </c>
      <c r="B34" s="36" t="s">
        <v>302</v>
      </c>
      <c r="C34" s="61">
        <v>0</v>
      </c>
      <c r="D34" s="36"/>
      <c r="E34" s="36"/>
      <c r="F34" s="36"/>
      <c r="G34"/>
      <c r="H34"/>
      <c r="I34"/>
      <c r="J34"/>
    </row>
    <row r="35" spans="1:10" x14ac:dyDescent="0.2">
      <c r="A35" s="59">
        <v>1143</v>
      </c>
      <c r="B35" s="36" t="s">
        <v>303</v>
      </c>
      <c r="C35" s="61">
        <v>0</v>
      </c>
      <c r="D35" s="36"/>
      <c r="E35" s="36"/>
      <c r="F35" s="36"/>
      <c r="G35"/>
      <c r="H35"/>
      <c r="I35"/>
      <c r="J35"/>
    </row>
    <row r="36" spans="1:10" x14ac:dyDescent="0.2">
      <c r="A36" s="59">
        <v>1144</v>
      </c>
      <c r="B36" s="36" t="s">
        <v>304</v>
      </c>
      <c r="C36" s="61">
        <v>0</v>
      </c>
      <c r="D36" s="36"/>
      <c r="E36" s="36"/>
      <c r="F36" s="36"/>
      <c r="G36"/>
      <c r="H36"/>
      <c r="I36"/>
      <c r="J36"/>
    </row>
    <row r="37" spans="1:10" x14ac:dyDescent="0.2">
      <c r="A37" s="59">
        <v>1145</v>
      </c>
      <c r="B37" s="36" t="s">
        <v>305</v>
      </c>
      <c r="C37" s="61">
        <v>0</v>
      </c>
      <c r="D37" s="36"/>
      <c r="E37" s="36"/>
      <c r="F37" s="36"/>
      <c r="G37"/>
      <c r="H37"/>
      <c r="I37"/>
      <c r="J37"/>
    </row>
    <row r="38" spans="1:10" x14ac:dyDescent="0.2">
      <c r="A38" s="36"/>
      <c r="B38" s="36"/>
      <c r="C38" s="36"/>
      <c r="D38" s="36"/>
      <c r="E38" s="36"/>
      <c r="F38" s="36"/>
      <c r="G38"/>
      <c r="H38"/>
      <c r="I38"/>
      <c r="J38"/>
    </row>
    <row r="39" spans="1:10" x14ac:dyDescent="0.2">
      <c r="A39" s="34" t="s">
        <v>306</v>
      </c>
      <c r="B39" s="34"/>
      <c r="C39" s="34"/>
      <c r="D39" s="34"/>
      <c r="E39" s="34"/>
      <c r="F39" s="34"/>
      <c r="G39"/>
      <c r="H39"/>
      <c r="I39"/>
      <c r="J39"/>
    </row>
    <row r="40" spans="1:10" x14ac:dyDescent="0.2">
      <c r="A40" s="38" t="s">
        <v>75</v>
      </c>
      <c r="B40" s="38" t="s">
        <v>76</v>
      </c>
      <c r="C40" s="38" t="s">
        <v>77</v>
      </c>
      <c r="D40" s="38" t="s">
        <v>298</v>
      </c>
      <c r="E40" s="38" t="s">
        <v>307</v>
      </c>
      <c r="F40" s="38" t="s">
        <v>299</v>
      </c>
      <c r="G40"/>
      <c r="H40"/>
      <c r="I40"/>
      <c r="J40"/>
    </row>
    <row r="41" spans="1:10" x14ac:dyDescent="0.2">
      <c r="A41" s="59">
        <v>1150</v>
      </c>
      <c r="B41" s="36" t="s">
        <v>308</v>
      </c>
      <c r="C41" s="60">
        <v>0</v>
      </c>
      <c r="D41" s="36"/>
      <c r="E41" s="36"/>
      <c r="F41" s="36"/>
      <c r="G41"/>
      <c r="H41"/>
      <c r="I41"/>
      <c r="J41"/>
    </row>
    <row r="42" spans="1:10" x14ac:dyDescent="0.2">
      <c r="A42" s="59">
        <v>1151</v>
      </c>
      <c r="B42" s="36" t="s">
        <v>309</v>
      </c>
      <c r="C42" s="60">
        <v>0</v>
      </c>
      <c r="D42" s="36"/>
      <c r="E42" s="36"/>
      <c r="F42" s="36"/>
      <c r="G42"/>
      <c r="H42"/>
      <c r="I42"/>
      <c r="J42"/>
    </row>
    <row r="43" spans="1:10" x14ac:dyDescent="0.2">
      <c r="A43" s="36"/>
      <c r="B43" s="36" t="s">
        <v>276</v>
      </c>
      <c r="C43" s="36"/>
      <c r="D43" s="36"/>
      <c r="E43" s="36"/>
      <c r="F43" s="36"/>
      <c r="G43"/>
      <c r="H43"/>
      <c r="I43"/>
      <c r="J43"/>
    </row>
    <row r="44" spans="1:10" x14ac:dyDescent="0.2">
      <c r="A44" s="34" t="s">
        <v>310</v>
      </c>
      <c r="B44" s="34"/>
      <c r="C44" s="34"/>
      <c r="D44" s="34"/>
      <c r="E44" s="34"/>
      <c r="F44" s="34"/>
      <c r="G44"/>
      <c r="H44"/>
      <c r="I44"/>
      <c r="J44"/>
    </row>
    <row r="45" spans="1:10" x14ac:dyDescent="0.2">
      <c r="A45" s="38" t="s">
        <v>75</v>
      </c>
      <c r="B45" s="38" t="s">
        <v>76</v>
      </c>
      <c r="C45" s="38" t="s">
        <v>77</v>
      </c>
      <c r="D45" s="38" t="s">
        <v>272</v>
      </c>
      <c r="E45" s="38" t="s">
        <v>286</v>
      </c>
      <c r="F45" s="38"/>
      <c r="G45"/>
      <c r="H45"/>
      <c r="I45"/>
      <c r="J45"/>
    </row>
    <row r="46" spans="1:10" x14ac:dyDescent="0.2">
      <c r="A46" s="59">
        <v>1213</v>
      </c>
      <c r="B46" s="36" t="s">
        <v>311</v>
      </c>
      <c r="C46" s="60">
        <v>0</v>
      </c>
      <c r="D46" s="36"/>
      <c r="E46" s="36"/>
      <c r="F46" s="36"/>
      <c r="G46"/>
      <c r="H46"/>
      <c r="I46"/>
      <c r="J46"/>
    </row>
    <row r="47" spans="1:10" x14ac:dyDescent="0.2">
      <c r="A47" s="36"/>
      <c r="B47" s="36" t="s">
        <v>276</v>
      </c>
      <c r="C47" s="36"/>
      <c r="D47" s="36"/>
      <c r="E47" s="36"/>
      <c r="F47" s="36"/>
      <c r="G47"/>
      <c r="H47"/>
      <c r="I47"/>
      <c r="J47"/>
    </row>
    <row r="48" spans="1:10" x14ac:dyDescent="0.2">
      <c r="A48" s="34" t="s">
        <v>312</v>
      </c>
      <c r="B48" s="34"/>
      <c r="C48" s="34"/>
      <c r="D48" s="34"/>
      <c r="E48" s="34"/>
      <c r="F48" s="34"/>
      <c r="G48"/>
      <c r="H48"/>
      <c r="I48"/>
      <c r="J48"/>
    </row>
    <row r="49" spans="1:10" x14ac:dyDescent="0.2">
      <c r="A49" s="38" t="s">
        <v>75</v>
      </c>
      <c r="B49" s="38" t="s">
        <v>76</v>
      </c>
      <c r="C49" s="38" t="s">
        <v>77</v>
      </c>
      <c r="D49" s="38"/>
      <c r="E49" s="38"/>
      <c r="F49" s="38"/>
      <c r="G49" s="38"/>
      <c r="H49" s="38"/>
      <c r="I49" s="36"/>
      <c r="J49" s="36"/>
    </row>
    <row r="50" spans="1:10" x14ac:dyDescent="0.2">
      <c r="A50" s="59">
        <v>1211</v>
      </c>
      <c r="B50" s="36" t="s">
        <v>313</v>
      </c>
      <c r="C50" s="60">
        <v>0</v>
      </c>
      <c r="D50" s="36"/>
      <c r="E50" s="36"/>
      <c r="F50" s="36"/>
      <c r="G50" s="36"/>
      <c r="H50" s="36"/>
      <c r="I50" s="36"/>
      <c r="J50" s="36"/>
    </row>
    <row r="51" spans="1:10" x14ac:dyDescent="0.2">
      <c r="A51" s="59">
        <v>1212</v>
      </c>
      <c r="B51" s="36" t="s">
        <v>314</v>
      </c>
      <c r="C51" s="60">
        <v>0</v>
      </c>
      <c r="D51" s="36"/>
      <c r="E51" s="36"/>
      <c r="F51" s="36"/>
      <c r="G51" s="36"/>
      <c r="H51" s="36"/>
      <c r="I51" s="36"/>
      <c r="J51" s="36"/>
    </row>
    <row r="52" spans="1:10" x14ac:dyDescent="0.2">
      <c r="A52" s="59">
        <v>1214</v>
      </c>
      <c r="B52" s="36" t="s">
        <v>315</v>
      </c>
      <c r="C52" s="60">
        <v>0</v>
      </c>
      <c r="D52" s="36"/>
      <c r="E52" s="36"/>
      <c r="F52" s="36"/>
      <c r="G52" s="36"/>
      <c r="H52" s="36"/>
      <c r="I52" s="36"/>
      <c r="J52" s="36"/>
    </row>
    <row r="53" spans="1:10" x14ac:dyDescent="0.2">
      <c r="A53" s="36"/>
      <c r="B53" s="36" t="s">
        <v>276</v>
      </c>
      <c r="C53" s="36"/>
      <c r="D53" s="36"/>
      <c r="E53" s="36"/>
      <c r="F53" s="36"/>
      <c r="G53" s="36"/>
      <c r="H53" s="36"/>
      <c r="I53" s="36"/>
      <c r="J53" s="36"/>
    </row>
    <row r="54" spans="1:10" x14ac:dyDescent="0.2">
      <c r="A54" s="34" t="s">
        <v>316</v>
      </c>
      <c r="B54" s="34"/>
      <c r="C54" s="34"/>
      <c r="D54" s="34"/>
      <c r="E54" s="34"/>
      <c r="F54" s="34"/>
      <c r="G54" s="34"/>
      <c r="H54" s="34"/>
      <c r="I54" s="34"/>
      <c r="J54" s="34"/>
    </row>
    <row r="55" spans="1:10" x14ac:dyDescent="0.2">
      <c r="A55" s="38" t="s">
        <v>75</v>
      </c>
      <c r="B55" s="38" t="s">
        <v>76</v>
      </c>
      <c r="C55" s="38" t="s">
        <v>77</v>
      </c>
      <c r="D55" s="38" t="s">
        <v>317</v>
      </c>
      <c r="E55" s="38" t="s">
        <v>318</v>
      </c>
      <c r="F55" s="38" t="s">
        <v>319</v>
      </c>
      <c r="G55" s="38" t="s">
        <v>320</v>
      </c>
      <c r="H55" s="38" t="s">
        <v>321</v>
      </c>
      <c r="I55" s="38" t="s">
        <v>322</v>
      </c>
      <c r="J55" s="38" t="s">
        <v>323</v>
      </c>
    </row>
    <row r="56" spans="1:10" x14ac:dyDescent="0.2">
      <c r="A56" s="59">
        <v>1230</v>
      </c>
      <c r="B56" s="36" t="s">
        <v>324</v>
      </c>
      <c r="C56" s="61">
        <f>SUM(C57:C63)</f>
        <v>5970497088.1199999</v>
      </c>
      <c r="D56" s="61">
        <f>SUM(D57:D63)</f>
        <v>0</v>
      </c>
      <c r="E56" s="61">
        <f>SUM(E57:E63)</f>
        <v>0</v>
      </c>
      <c r="F56" s="36"/>
      <c r="G56" s="36"/>
      <c r="H56" s="36"/>
      <c r="I56" s="36"/>
      <c r="J56" s="36"/>
    </row>
    <row r="57" spans="1:10" x14ac:dyDescent="0.2">
      <c r="A57" s="59">
        <v>1231</v>
      </c>
      <c r="B57" s="36" t="s">
        <v>325</v>
      </c>
      <c r="C57" s="61">
        <v>1062000</v>
      </c>
      <c r="D57" s="62"/>
      <c r="E57" s="62"/>
      <c r="F57" s="36"/>
      <c r="G57" s="36"/>
      <c r="H57" s="36"/>
      <c r="I57" s="36"/>
      <c r="J57" s="36"/>
    </row>
    <row r="58" spans="1:10" x14ac:dyDescent="0.2">
      <c r="A58" s="59">
        <v>1232</v>
      </c>
      <c r="B58" s="36" t="s">
        <v>326</v>
      </c>
      <c r="C58" s="61">
        <v>0</v>
      </c>
      <c r="D58" s="61">
        <v>0</v>
      </c>
      <c r="E58" s="61">
        <v>0</v>
      </c>
      <c r="F58" s="36"/>
      <c r="G58" s="36"/>
      <c r="H58" s="36"/>
      <c r="I58" s="36"/>
      <c r="J58" s="36"/>
    </row>
    <row r="59" spans="1:10" x14ac:dyDescent="0.2">
      <c r="A59" s="59">
        <v>1233</v>
      </c>
      <c r="B59" s="36" t="s">
        <v>327</v>
      </c>
      <c r="C59" s="61">
        <v>517082568.24000001</v>
      </c>
      <c r="D59" s="61">
        <v>0</v>
      </c>
      <c r="E59" s="61">
        <v>0</v>
      </c>
      <c r="F59" s="36"/>
      <c r="G59" s="36"/>
      <c r="H59" s="36"/>
      <c r="I59" s="36"/>
      <c r="J59" s="36"/>
    </row>
    <row r="60" spans="1:10" x14ac:dyDescent="0.2">
      <c r="A60" s="59">
        <v>1234</v>
      </c>
      <c r="B60" s="36" t="s">
        <v>328</v>
      </c>
      <c r="C60" s="61">
        <v>0</v>
      </c>
      <c r="D60" s="61">
        <v>0</v>
      </c>
      <c r="E60" s="61">
        <v>0</v>
      </c>
      <c r="F60" s="36"/>
      <c r="G60" s="36"/>
      <c r="H60" s="36"/>
      <c r="I60" s="36"/>
      <c r="J60" s="36"/>
    </row>
    <row r="61" spans="1:10" x14ac:dyDescent="0.2">
      <c r="A61" s="59">
        <v>1235</v>
      </c>
      <c r="B61" s="36" t="s">
        <v>329</v>
      </c>
      <c r="C61" s="61">
        <v>16578046.949999999</v>
      </c>
      <c r="D61" s="61">
        <v>0</v>
      </c>
      <c r="E61" s="61">
        <v>0</v>
      </c>
      <c r="F61" s="36"/>
      <c r="G61" s="36"/>
      <c r="H61" s="36"/>
      <c r="I61" s="36"/>
      <c r="J61" s="36"/>
    </row>
    <row r="62" spans="1:10" x14ac:dyDescent="0.2">
      <c r="A62" s="59">
        <v>1236</v>
      </c>
      <c r="B62" s="36" t="s">
        <v>330</v>
      </c>
      <c r="C62" s="61">
        <v>5435774472.9300003</v>
      </c>
      <c r="D62" s="61">
        <v>0</v>
      </c>
      <c r="E62" s="61">
        <v>0</v>
      </c>
      <c r="F62" s="36"/>
      <c r="G62" s="36"/>
      <c r="H62" s="36"/>
      <c r="I62" s="36"/>
      <c r="J62" s="36"/>
    </row>
    <row r="63" spans="1:10" x14ac:dyDescent="0.2">
      <c r="A63" s="59">
        <v>1239</v>
      </c>
      <c r="B63" s="36" t="s">
        <v>331</v>
      </c>
      <c r="C63" s="61">
        <v>0</v>
      </c>
      <c r="D63" s="61">
        <v>0</v>
      </c>
      <c r="E63" s="61">
        <v>0</v>
      </c>
      <c r="F63" s="36"/>
      <c r="G63" s="36"/>
      <c r="H63" s="36"/>
      <c r="I63" s="36"/>
      <c r="J63" s="36"/>
    </row>
    <row r="64" spans="1:10" x14ac:dyDescent="0.2">
      <c r="A64" s="59">
        <v>1240</v>
      </c>
      <c r="B64" s="36" t="s">
        <v>332</v>
      </c>
      <c r="C64" s="61">
        <f>SUM(C65:C72)</f>
        <v>4942149548.6600008</v>
      </c>
      <c r="D64" s="61">
        <f t="shared" ref="D64:E64" si="1">SUM(D65:D72)</f>
        <v>57707064.280000001</v>
      </c>
      <c r="E64" s="61">
        <f t="shared" si="1"/>
        <v>3358165429.7799997</v>
      </c>
      <c r="F64" s="36"/>
      <c r="G64" s="36"/>
      <c r="H64" s="36"/>
      <c r="I64" s="36"/>
      <c r="J64" s="36"/>
    </row>
    <row r="65" spans="1:10" x14ac:dyDescent="0.2">
      <c r="A65" s="59">
        <v>1241</v>
      </c>
      <c r="B65" s="36" t="s">
        <v>333</v>
      </c>
      <c r="C65" s="61">
        <v>611740544.13999999</v>
      </c>
      <c r="D65" s="61">
        <v>9402642.4499999993</v>
      </c>
      <c r="E65" s="61">
        <v>429942710</v>
      </c>
      <c r="F65" s="36"/>
      <c r="G65" s="36"/>
      <c r="H65" s="36"/>
      <c r="I65" s="36"/>
      <c r="J65" s="36"/>
    </row>
    <row r="66" spans="1:10" x14ac:dyDescent="0.2">
      <c r="A66" s="59">
        <v>1242</v>
      </c>
      <c r="B66" s="36" t="s">
        <v>334</v>
      </c>
      <c r="C66" s="61">
        <v>25073201.850000001</v>
      </c>
      <c r="D66" s="61">
        <v>358590.13</v>
      </c>
      <c r="E66" s="61">
        <v>15749991.68</v>
      </c>
      <c r="F66" s="36"/>
      <c r="G66" s="36"/>
      <c r="H66" s="36"/>
      <c r="I66" s="36"/>
      <c r="J66" s="36"/>
    </row>
    <row r="67" spans="1:10" x14ac:dyDescent="0.2">
      <c r="A67" s="59">
        <v>1243</v>
      </c>
      <c r="B67" s="36" t="s">
        <v>335</v>
      </c>
      <c r="C67" s="61">
        <v>3353528737.52</v>
      </c>
      <c r="D67" s="61">
        <v>35871596.270000003</v>
      </c>
      <c r="E67" s="61">
        <v>2478317579.1599998</v>
      </c>
      <c r="F67" s="36"/>
      <c r="G67" s="36"/>
      <c r="H67" s="36"/>
      <c r="I67" s="36"/>
      <c r="J67" s="36"/>
    </row>
    <row r="68" spans="1:10" x14ac:dyDescent="0.2">
      <c r="A68" s="59">
        <v>1244</v>
      </c>
      <c r="B68" s="36" t="s">
        <v>336</v>
      </c>
      <c r="C68" s="61">
        <v>344116872.32999998</v>
      </c>
      <c r="D68" s="61">
        <v>2406911.13</v>
      </c>
      <c r="E68" s="61">
        <v>266382918.5</v>
      </c>
      <c r="F68" s="36"/>
      <c r="G68" s="36"/>
      <c r="H68" s="36"/>
      <c r="I68" s="36"/>
      <c r="J68" s="36"/>
    </row>
    <row r="69" spans="1:10" x14ac:dyDescent="0.2">
      <c r="A69" s="59">
        <v>1245</v>
      </c>
      <c r="B69" s="36" t="s">
        <v>337</v>
      </c>
      <c r="C69" s="61">
        <v>902069.37</v>
      </c>
      <c r="D69" s="61">
        <v>5321.71</v>
      </c>
      <c r="E69" s="61">
        <v>447923.34</v>
      </c>
      <c r="F69" s="36"/>
      <c r="G69" s="36"/>
      <c r="H69" s="36"/>
      <c r="I69" s="36"/>
      <c r="J69" s="36"/>
    </row>
    <row r="70" spans="1:10" x14ac:dyDescent="0.2">
      <c r="A70" s="59">
        <v>1246</v>
      </c>
      <c r="B70" s="36" t="s">
        <v>338</v>
      </c>
      <c r="C70" s="61">
        <v>606710612.88999999</v>
      </c>
      <c r="D70" s="61">
        <v>9662002.5899999999</v>
      </c>
      <c r="E70" s="61">
        <v>167324307.09999999</v>
      </c>
      <c r="F70" s="36"/>
      <c r="G70" s="36"/>
      <c r="H70" s="36"/>
      <c r="I70" s="36"/>
      <c r="J70" s="36"/>
    </row>
    <row r="71" spans="1:10" x14ac:dyDescent="0.2">
      <c r="A71" s="59">
        <v>1247</v>
      </c>
      <c r="B71" s="36" t="s">
        <v>339</v>
      </c>
      <c r="C71" s="61">
        <v>77510.559999999998</v>
      </c>
      <c r="D71" s="61">
        <v>0</v>
      </c>
      <c r="E71" s="61">
        <v>0</v>
      </c>
      <c r="F71" s="36"/>
      <c r="G71" s="36"/>
      <c r="H71" s="36"/>
      <c r="I71" s="36"/>
      <c r="J71" s="36"/>
    </row>
    <row r="72" spans="1:10" x14ac:dyDescent="0.2">
      <c r="A72" s="59">
        <v>1248</v>
      </c>
      <c r="B72" s="36" t="s">
        <v>340</v>
      </c>
      <c r="C72" s="61">
        <v>0</v>
      </c>
      <c r="D72" s="61">
        <v>0</v>
      </c>
      <c r="E72" s="61">
        <v>0</v>
      </c>
      <c r="F72" s="36"/>
      <c r="G72" s="36"/>
      <c r="H72" s="36"/>
      <c r="I72" s="36"/>
      <c r="J72" s="36"/>
    </row>
    <row r="73" spans="1:10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</row>
    <row r="74" spans="1:10" x14ac:dyDescent="0.2">
      <c r="A74" s="34" t="s">
        <v>341</v>
      </c>
      <c r="B74" s="34"/>
      <c r="C74" s="34"/>
      <c r="D74" s="34"/>
      <c r="E74" s="34"/>
      <c r="F74" s="34"/>
      <c r="G74" s="34"/>
      <c r="H74" s="36"/>
      <c r="I74" s="36"/>
      <c r="J74" s="36"/>
    </row>
    <row r="75" spans="1:10" x14ac:dyDescent="0.2">
      <c r="A75" s="38" t="s">
        <v>75</v>
      </c>
      <c r="B75" s="38" t="s">
        <v>76</v>
      </c>
      <c r="C75" s="38" t="s">
        <v>77</v>
      </c>
      <c r="D75" s="38" t="s">
        <v>342</v>
      </c>
      <c r="E75" s="38" t="s">
        <v>343</v>
      </c>
      <c r="F75" s="38" t="s">
        <v>344</v>
      </c>
      <c r="G75" s="38" t="s">
        <v>345</v>
      </c>
      <c r="H75" s="36"/>
      <c r="I75" s="36"/>
      <c r="J75" s="36"/>
    </row>
    <row r="76" spans="1:10" x14ac:dyDescent="0.2">
      <c r="A76" s="59">
        <v>1250</v>
      </c>
      <c r="B76" s="36" t="s">
        <v>346</v>
      </c>
      <c r="C76" s="63">
        <v>0</v>
      </c>
      <c r="D76" s="63">
        <v>0</v>
      </c>
      <c r="E76" s="64">
        <v>0</v>
      </c>
      <c r="F76" s="64"/>
      <c r="G76" s="36"/>
      <c r="H76" s="36"/>
      <c r="I76" s="36"/>
      <c r="J76" s="36"/>
    </row>
    <row r="77" spans="1:10" x14ac:dyDescent="0.2">
      <c r="A77" s="59">
        <v>1251</v>
      </c>
      <c r="B77" s="36" t="s">
        <v>347</v>
      </c>
      <c r="C77" s="63">
        <v>0</v>
      </c>
      <c r="D77" s="63">
        <v>0</v>
      </c>
      <c r="E77" s="64">
        <v>0</v>
      </c>
      <c r="F77" s="64"/>
      <c r="G77" s="36"/>
      <c r="H77" s="36"/>
      <c r="I77" s="36"/>
      <c r="J77" s="36"/>
    </row>
    <row r="78" spans="1:10" x14ac:dyDescent="0.2">
      <c r="A78" s="59">
        <v>1252</v>
      </c>
      <c r="B78" s="36" t="s">
        <v>348</v>
      </c>
      <c r="C78" s="63">
        <v>0</v>
      </c>
      <c r="D78" s="63">
        <v>0</v>
      </c>
      <c r="E78" s="64">
        <v>0</v>
      </c>
      <c r="F78" s="64"/>
      <c r="G78" s="36"/>
      <c r="H78" s="36"/>
      <c r="I78" s="36"/>
      <c r="J78" s="36"/>
    </row>
    <row r="79" spans="1:10" x14ac:dyDescent="0.2">
      <c r="A79" s="59">
        <v>1253</v>
      </c>
      <c r="B79" s="36" t="s">
        <v>349</v>
      </c>
      <c r="C79" s="63">
        <v>0</v>
      </c>
      <c r="D79" s="63">
        <v>0</v>
      </c>
      <c r="E79" s="64">
        <v>0</v>
      </c>
      <c r="F79" s="64"/>
      <c r="G79" s="36"/>
      <c r="H79" s="36"/>
      <c r="I79" s="36"/>
      <c r="J79" s="36"/>
    </row>
    <row r="80" spans="1:10" x14ac:dyDescent="0.2">
      <c r="A80" s="59">
        <v>1254</v>
      </c>
      <c r="B80" s="36" t="s">
        <v>350</v>
      </c>
      <c r="C80" s="63">
        <v>0</v>
      </c>
      <c r="D80" s="63">
        <v>0</v>
      </c>
      <c r="E80" s="64">
        <v>0</v>
      </c>
      <c r="F80" s="64"/>
      <c r="G80" s="36"/>
      <c r="H80" s="36"/>
      <c r="I80" s="36"/>
      <c r="J80" s="36"/>
    </row>
    <row r="81" spans="1:10" x14ac:dyDescent="0.2">
      <c r="A81" s="59">
        <v>1259</v>
      </c>
      <c r="B81" s="36" t="s">
        <v>351</v>
      </c>
      <c r="C81" s="63">
        <v>0</v>
      </c>
      <c r="D81" s="63">
        <v>0</v>
      </c>
      <c r="E81" s="64">
        <v>0</v>
      </c>
      <c r="F81" s="64"/>
      <c r="G81" s="36"/>
      <c r="H81"/>
      <c r="I81"/>
      <c r="J81"/>
    </row>
    <row r="82" spans="1:10" x14ac:dyDescent="0.2">
      <c r="A82" s="59">
        <v>1270</v>
      </c>
      <c r="B82" s="36" t="s">
        <v>352</v>
      </c>
      <c r="C82" s="63">
        <v>0</v>
      </c>
      <c r="D82" s="65"/>
      <c r="E82" s="66"/>
      <c r="F82" s="36"/>
      <c r="G82" s="36"/>
      <c r="H82"/>
      <c r="I82"/>
      <c r="J82"/>
    </row>
    <row r="83" spans="1:10" x14ac:dyDescent="0.2">
      <c r="A83" s="59">
        <v>1271</v>
      </c>
      <c r="B83" s="36" t="s">
        <v>353</v>
      </c>
      <c r="C83" s="63">
        <v>0</v>
      </c>
      <c r="D83" s="65"/>
      <c r="E83" s="66"/>
      <c r="F83" s="36"/>
      <c r="G83" s="36"/>
      <c r="H83"/>
      <c r="I83"/>
      <c r="J83"/>
    </row>
    <row r="84" spans="1:10" x14ac:dyDescent="0.2">
      <c r="A84" s="59">
        <v>1272</v>
      </c>
      <c r="B84" s="36" t="s">
        <v>354</v>
      </c>
      <c r="C84" s="63">
        <v>0</v>
      </c>
      <c r="D84" s="65"/>
      <c r="E84" s="66"/>
      <c r="F84" s="36"/>
      <c r="G84" s="36"/>
      <c r="H84"/>
      <c r="I84"/>
      <c r="J84"/>
    </row>
    <row r="85" spans="1:10" x14ac:dyDescent="0.2">
      <c r="A85" s="59">
        <v>1273</v>
      </c>
      <c r="B85" s="36" t="s">
        <v>355</v>
      </c>
      <c r="C85" s="63">
        <v>0</v>
      </c>
      <c r="D85" s="65"/>
      <c r="E85" s="66"/>
      <c r="F85" s="36"/>
      <c r="G85" s="36"/>
      <c r="H85"/>
      <c r="I85"/>
      <c r="J85"/>
    </row>
    <row r="86" spans="1:10" x14ac:dyDescent="0.2">
      <c r="A86" s="59">
        <v>1274</v>
      </c>
      <c r="B86" s="36" t="s">
        <v>356</v>
      </c>
      <c r="C86" s="63">
        <v>0</v>
      </c>
      <c r="D86" s="65"/>
      <c r="E86" s="66"/>
      <c r="F86" s="36"/>
      <c r="G86" s="36"/>
      <c r="H86"/>
      <c r="I86"/>
      <c r="J86"/>
    </row>
    <row r="87" spans="1:10" x14ac:dyDescent="0.2">
      <c r="A87" s="59">
        <v>1275</v>
      </c>
      <c r="B87" s="36" t="s">
        <v>357</v>
      </c>
      <c r="C87" s="63">
        <v>0</v>
      </c>
      <c r="D87" s="65"/>
      <c r="E87" s="66"/>
      <c r="F87" s="36"/>
      <c r="G87" s="36"/>
      <c r="H87"/>
      <c r="I87"/>
      <c r="J87"/>
    </row>
    <row r="88" spans="1:10" x14ac:dyDescent="0.2">
      <c r="A88" s="59">
        <v>1279</v>
      </c>
      <c r="B88" s="36" t="s">
        <v>358</v>
      </c>
      <c r="C88" s="63">
        <v>0</v>
      </c>
      <c r="D88" s="65"/>
      <c r="E88" s="66"/>
      <c r="F88" s="36"/>
      <c r="G88" s="36"/>
      <c r="H88"/>
      <c r="I88"/>
      <c r="J88"/>
    </row>
    <row r="89" spans="1:10" x14ac:dyDescent="0.2">
      <c r="A89" s="36"/>
      <c r="B89" s="36" t="s">
        <v>276</v>
      </c>
      <c r="C89" s="36"/>
      <c r="D89" s="36"/>
      <c r="E89" s="36"/>
      <c r="F89" s="36"/>
      <c r="G89" s="36"/>
      <c r="H89"/>
      <c r="I89"/>
      <c r="J89"/>
    </row>
    <row r="90" spans="1:10" x14ac:dyDescent="0.2">
      <c r="A90" s="34" t="s">
        <v>359</v>
      </c>
      <c r="B90" s="34"/>
      <c r="C90" s="34"/>
      <c r="D90" s="34"/>
      <c r="E90" s="34"/>
      <c r="F90" s="34"/>
      <c r="G90" s="34"/>
      <c r="H90"/>
      <c r="I90"/>
      <c r="J90"/>
    </row>
    <row r="91" spans="1:10" x14ac:dyDescent="0.2">
      <c r="A91" s="38" t="s">
        <v>75</v>
      </c>
      <c r="B91" s="38" t="s">
        <v>76</v>
      </c>
      <c r="C91" s="38" t="s">
        <v>77</v>
      </c>
      <c r="D91" s="38" t="s">
        <v>321</v>
      </c>
      <c r="E91" s="38"/>
      <c r="F91" s="38"/>
      <c r="G91" s="38"/>
      <c r="H91"/>
      <c r="I91"/>
      <c r="J91"/>
    </row>
    <row r="92" spans="1:10" x14ac:dyDescent="0.2">
      <c r="A92" s="59">
        <v>1160</v>
      </c>
      <c r="B92" s="36" t="s">
        <v>360</v>
      </c>
      <c r="C92" s="64">
        <v>0</v>
      </c>
      <c r="D92" s="36"/>
      <c r="E92" s="36"/>
      <c r="F92" s="36"/>
      <c r="G92" s="36"/>
      <c r="H92"/>
      <c r="I92"/>
      <c r="J92"/>
    </row>
    <row r="93" spans="1:10" x14ac:dyDescent="0.2">
      <c r="A93" s="59">
        <v>1161</v>
      </c>
      <c r="B93" s="36" t="s">
        <v>361</v>
      </c>
      <c r="C93" s="64">
        <v>0</v>
      </c>
      <c r="D93" s="36"/>
      <c r="E93" s="36"/>
      <c r="F93" s="36"/>
      <c r="G93" s="36"/>
      <c r="H93"/>
      <c r="I93"/>
      <c r="J93"/>
    </row>
    <row r="94" spans="1:10" x14ac:dyDescent="0.2">
      <c r="A94" s="59">
        <v>1162</v>
      </c>
      <c r="B94" s="36" t="s">
        <v>362</v>
      </c>
      <c r="C94" s="64">
        <v>0</v>
      </c>
      <c r="D94" s="36"/>
      <c r="E94" s="36"/>
      <c r="F94" s="36"/>
      <c r="G94" s="36"/>
      <c r="H94"/>
      <c r="I94"/>
      <c r="J94"/>
    </row>
    <row r="95" spans="1:10" x14ac:dyDescent="0.2">
      <c r="A95" s="36"/>
      <c r="B95" s="36" t="s">
        <v>276</v>
      </c>
      <c r="C95" s="64"/>
      <c r="D95" s="36"/>
      <c r="E95" s="36"/>
      <c r="F95" s="36"/>
      <c r="G95" s="36"/>
      <c r="H95"/>
      <c r="I95"/>
      <c r="J95"/>
    </row>
    <row r="96" spans="1:10" x14ac:dyDescent="0.2">
      <c r="A96" s="34" t="s">
        <v>363</v>
      </c>
      <c r="B96" s="34"/>
      <c r="C96" s="67"/>
      <c r="D96" s="34"/>
      <c r="E96" s="34"/>
      <c r="F96" s="34"/>
      <c r="G96" s="34"/>
      <c r="H96"/>
      <c r="I96"/>
      <c r="J96"/>
    </row>
    <row r="97" spans="1:10" x14ac:dyDescent="0.2">
      <c r="A97" s="38" t="s">
        <v>75</v>
      </c>
      <c r="B97" s="38" t="s">
        <v>76</v>
      </c>
      <c r="C97" s="68" t="s">
        <v>77</v>
      </c>
      <c r="D97" s="38" t="s">
        <v>286</v>
      </c>
      <c r="E97" s="38"/>
      <c r="F97" s="38"/>
      <c r="G97" s="38"/>
      <c r="H97" s="38"/>
      <c r="I97"/>
      <c r="J97"/>
    </row>
    <row r="98" spans="1:10" x14ac:dyDescent="0.2">
      <c r="A98" s="59">
        <v>1190</v>
      </c>
      <c r="B98" s="36" t="s">
        <v>364</v>
      </c>
      <c r="C98" s="64">
        <v>0</v>
      </c>
      <c r="D98" s="36"/>
      <c r="E98" s="36"/>
      <c r="F98" s="36"/>
      <c r="G98" s="36"/>
      <c r="H98" s="36"/>
      <c r="I98"/>
      <c r="J98"/>
    </row>
    <row r="99" spans="1:10" x14ac:dyDescent="0.2">
      <c r="A99" s="59">
        <v>1191</v>
      </c>
      <c r="B99" s="36" t="s">
        <v>365</v>
      </c>
      <c r="C99" s="64">
        <v>0</v>
      </c>
      <c r="D99" s="36"/>
      <c r="E99" s="36"/>
      <c r="F99" s="36"/>
      <c r="G99" s="36"/>
      <c r="H99" s="36"/>
      <c r="I99"/>
      <c r="J99"/>
    </row>
    <row r="100" spans="1:10" x14ac:dyDescent="0.2">
      <c r="A100" s="59">
        <v>1192</v>
      </c>
      <c r="B100" s="36" t="s">
        <v>366</v>
      </c>
      <c r="C100" s="64">
        <v>0</v>
      </c>
      <c r="D100" s="36"/>
      <c r="E100" s="36"/>
      <c r="F100" s="36"/>
      <c r="G100" s="36"/>
      <c r="H100" s="36"/>
      <c r="I100"/>
      <c r="J100"/>
    </row>
    <row r="101" spans="1:10" x14ac:dyDescent="0.2">
      <c r="A101" s="59">
        <v>1193</v>
      </c>
      <c r="B101" s="36" t="s">
        <v>367</v>
      </c>
      <c r="C101" s="64">
        <v>0</v>
      </c>
      <c r="D101" s="36"/>
      <c r="E101" s="36"/>
      <c r="F101" s="36"/>
      <c r="G101" s="36"/>
      <c r="H101" s="36"/>
      <c r="I101"/>
      <c r="J101"/>
    </row>
    <row r="102" spans="1:10" x14ac:dyDescent="0.2">
      <c r="A102" s="59">
        <v>1194</v>
      </c>
      <c r="B102" s="36" t="s">
        <v>368</v>
      </c>
      <c r="C102" s="64">
        <v>0</v>
      </c>
      <c r="D102" s="36"/>
      <c r="E102" s="36"/>
      <c r="F102" s="36"/>
      <c r="G102" s="36"/>
      <c r="H102" s="36"/>
      <c r="I102"/>
      <c r="J102"/>
    </row>
    <row r="103" spans="1:10" x14ac:dyDescent="0.2">
      <c r="A103" s="59">
        <v>1290</v>
      </c>
      <c r="B103" s="36" t="s">
        <v>369</v>
      </c>
      <c r="C103" s="64">
        <v>0</v>
      </c>
      <c r="D103" s="36"/>
      <c r="E103" s="36"/>
      <c r="F103" s="36"/>
      <c r="G103" s="36"/>
      <c r="H103" s="36"/>
      <c r="I103"/>
      <c r="J103"/>
    </row>
    <row r="104" spans="1:10" x14ac:dyDescent="0.2">
      <c r="A104" s="59">
        <v>1291</v>
      </c>
      <c r="B104" s="36" t="s">
        <v>370</v>
      </c>
      <c r="C104" s="64">
        <v>0</v>
      </c>
      <c r="D104" s="36"/>
      <c r="E104" s="36"/>
      <c r="F104" s="36"/>
      <c r="G104" s="36"/>
      <c r="H104" s="36"/>
      <c r="I104"/>
      <c r="J104"/>
    </row>
    <row r="105" spans="1:10" x14ac:dyDescent="0.2">
      <c r="A105" s="59">
        <v>1292</v>
      </c>
      <c r="B105" s="36" t="s">
        <v>371</v>
      </c>
      <c r="C105" s="64">
        <v>0</v>
      </c>
      <c r="D105" s="36"/>
      <c r="E105" s="36"/>
      <c r="F105" s="36"/>
      <c r="G105" s="36"/>
      <c r="H105" s="36"/>
      <c r="I105"/>
      <c r="J105"/>
    </row>
    <row r="106" spans="1:10" x14ac:dyDescent="0.2">
      <c r="A106" s="59">
        <v>1293</v>
      </c>
      <c r="B106" s="36" t="s">
        <v>372</v>
      </c>
      <c r="C106" s="64">
        <v>0</v>
      </c>
      <c r="D106" s="36"/>
      <c r="E106" s="36"/>
      <c r="F106" s="36"/>
      <c r="G106" s="36"/>
      <c r="H106" s="36"/>
      <c r="I106"/>
      <c r="J106"/>
    </row>
    <row r="107" spans="1:10" x14ac:dyDescent="0.2">
      <c r="A107" s="36"/>
      <c r="B107" s="36" t="s">
        <v>276</v>
      </c>
      <c r="C107" s="36"/>
      <c r="D107" s="36"/>
      <c r="E107" s="36"/>
      <c r="F107" s="36"/>
      <c r="G107" s="36"/>
      <c r="H107" s="36"/>
      <c r="I107"/>
      <c r="J107"/>
    </row>
    <row r="108" spans="1:10" x14ac:dyDescent="0.2">
      <c r="A108" s="34" t="s">
        <v>373</v>
      </c>
      <c r="B108" s="34"/>
      <c r="C108" s="34"/>
      <c r="D108" s="34"/>
      <c r="E108" s="34"/>
      <c r="F108" s="34"/>
      <c r="G108" s="34"/>
      <c r="H108" s="34"/>
      <c r="I108"/>
      <c r="J108"/>
    </row>
    <row r="109" spans="1:10" x14ac:dyDescent="0.2">
      <c r="A109" s="38" t="s">
        <v>75</v>
      </c>
      <c r="B109" s="38" t="s">
        <v>76</v>
      </c>
      <c r="C109" s="38" t="s">
        <v>77</v>
      </c>
      <c r="D109" s="38" t="s">
        <v>282</v>
      </c>
      <c r="E109" s="38" t="s">
        <v>283</v>
      </c>
      <c r="F109" s="38" t="s">
        <v>284</v>
      </c>
      <c r="G109" s="38" t="s">
        <v>374</v>
      </c>
      <c r="H109" s="38" t="s">
        <v>375</v>
      </c>
      <c r="I109"/>
      <c r="J109"/>
    </row>
    <row r="110" spans="1:10" x14ac:dyDescent="0.2">
      <c r="A110" s="59">
        <v>2110</v>
      </c>
      <c r="B110" s="36" t="s">
        <v>376</v>
      </c>
      <c r="C110" s="61">
        <f>SUM(C111:C119)</f>
        <v>290477531.89999998</v>
      </c>
      <c r="D110" s="61">
        <f>SUM(D111:D119)</f>
        <v>290477531.89999998</v>
      </c>
      <c r="E110" s="61">
        <f>SUM(E111:E119)</f>
        <v>0</v>
      </c>
      <c r="F110" s="61">
        <f>SUM(F111:F119)</f>
        <v>0</v>
      </c>
      <c r="G110" s="61">
        <f>SUM(G111:G119)</f>
        <v>0</v>
      </c>
      <c r="H110" s="36"/>
      <c r="I110"/>
      <c r="J110"/>
    </row>
    <row r="111" spans="1:10" x14ac:dyDescent="0.2">
      <c r="A111" s="59">
        <v>2111</v>
      </c>
      <c r="B111" s="36" t="s">
        <v>377</v>
      </c>
      <c r="C111" s="61">
        <v>2496409.46</v>
      </c>
      <c r="D111" s="61">
        <f>C111</f>
        <v>2496409.46</v>
      </c>
      <c r="E111" s="61">
        <v>0</v>
      </c>
      <c r="F111" s="61">
        <v>0</v>
      </c>
      <c r="G111" s="61">
        <v>0</v>
      </c>
      <c r="H111" s="36"/>
      <c r="I111"/>
      <c r="J111"/>
    </row>
    <row r="112" spans="1:10" x14ac:dyDescent="0.2">
      <c r="A112" s="59">
        <v>2112</v>
      </c>
      <c r="B112" s="36" t="s">
        <v>378</v>
      </c>
      <c r="C112" s="61">
        <v>0</v>
      </c>
      <c r="D112" s="61">
        <f t="shared" ref="D112:D119" si="2">C112</f>
        <v>0</v>
      </c>
      <c r="E112" s="61">
        <v>0</v>
      </c>
      <c r="F112" s="61">
        <v>0</v>
      </c>
      <c r="G112" s="61">
        <v>0</v>
      </c>
      <c r="H112" s="36"/>
      <c r="I112"/>
      <c r="J112"/>
    </row>
    <row r="113" spans="1:10" x14ac:dyDescent="0.2">
      <c r="A113" s="59">
        <v>2113</v>
      </c>
      <c r="B113" s="36" t="s">
        <v>379</v>
      </c>
      <c r="C113" s="61">
        <v>0</v>
      </c>
      <c r="D113" s="61">
        <f t="shared" si="2"/>
        <v>0</v>
      </c>
      <c r="E113" s="61">
        <v>0</v>
      </c>
      <c r="F113" s="61">
        <v>0</v>
      </c>
      <c r="G113" s="61">
        <v>0</v>
      </c>
      <c r="H113" s="36"/>
      <c r="I113"/>
      <c r="J113"/>
    </row>
    <row r="114" spans="1:10" x14ac:dyDescent="0.2">
      <c r="A114" s="59">
        <v>2114</v>
      </c>
      <c r="B114" s="36" t="s">
        <v>380</v>
      </c>
      <c r="C114" s="61">
        <v>1269934.48</v>
      </c>
      <c r="D114" s="61">
        <f t="shared" si="2"/>
        <v>1269934.48</v>
      </c>
      <c r="E114" s="61">
        <v>0</v>
      </c>
      <c r="F114" s="61">
        <v>0</v>
      </c>
      <c r="G114" s="61">
        <v>0</v>
      </c>
      <c r="H114" s="36"/>
      <c r="I114"/>
      <c r="J114"/>
    </row>
    <row r="115" spans="1:10" x14ac:dyDescent="0.2">
      <c r="A115" s="59">
        <v>2115</v>
      </c>
      <c r="B115" s="36" t="s">
        <v>381</v>
      </c>
      <c r="C115" s="61">
        <v>0</v>
      </c>
      <c r="D115" s="61">
        <f t="shared" si="2"/>
        <v>0</v>
      </c>
      <c r="E115" s="61">
        <v>0</v>
      </c>
      <c r="F115" s="61">
        <v>0</v>
      </c>
      <c r="G115" s="61">
        <v>0</v>
      </c>
      <c r="H115" s="36"/>
      <c r="I115"/>
      <c r="J115"/>
    </row>
    <row r="116" spans="1:10" x14ac:dyDescent="0.2">
      <c r="A116" s="59">
        <v>2116</v>
      </c>
      <c r="B116" s="36" t="s">
        <v>382</v>
      </c>
      <c r="C116" s="61">
        <v>0</v>
      </c>
      <c r="D116" s="61">
        <f t="shared" si="2"/>
        <v>0</v>
      </c>
      <c r="E116" s="61">
        <v>0</v>
      </c>
      <c r="F116" s="61">
        <v>0</v>
      </c>
      <c r="G116" s="61">
        <v>0</v>
      </c>
      <c r="H116" s="36"/>
      <c r="I116"/>
      <c r="J116"/>
    </row>
    <row r="117" spans="1:10" x14ac:dyDescent="0.2">
      <c r="A117" s="59">
        <v>2117</v>
      </c>
      <c r="B117" s="36" t="s">
        <v>383</v>
      </c>
      <c r="C117" s="61">
        <v>163020662.25</v>
      </c>
      <c r="D117" s="61">
        <f t="shared" si="2"/>
        <v>163020662.25</v>
      </c>
      <c r="E117" s="61">
        <v>0</v>
      </c>
      <c r="F117" s="61">
        <v>0</v>
      </c>
      <c r="G117" s="61">
        <v>0</v>
      </c>
      <c r="H117" s="36"/>
      <c r="I117"/>
      <c r="J117"/>
    </row>
    <row r="118" spans="1:10" x14ac:dyDescent="0.2">
      <c r="A118" s="59">
        <v>2118</v>
      </c>
      <c r="B118" s="36" t="s">
        <v>384</v>
      </c>
      <c r="C118" s="61">
        <v>0</v>
      </c>
      <c r="D118" s="61">
        <f t="shared" si="2"/>
        <v>0</v>
      </c>
      <c r="E118" s="61">
        <v>0</v>
      </c>
      <c r="F118" s="61">
        <v>0</v>
      </c>
      <c r="G118" s="61">
        <v>0</v>
      </c>
      <c r="H118" s="36"/>
      <c r="I118"/>
      <c r="J118"/>
    </row>
    <row r="119" spans="1:10" x14ac:dyDescent="0.2">
      <c r="A119" s="59">
        <v>2119</v>
      </c>
      <c r="B119" s="36" t="s">
        <v>385</v>
      </c>
      <c r="C119" s="61">
        <v>123690525.70999999</v>
      </c>
      <c r="D119" s="61">
        <f t="shared" si="2"/>
        <v>123690525.70999999</v>
      </c>
      <c r="E119" s="61">
        <v>0</v>
      </c>
      <c r="F119" s="61">
        <v>0</v>
      </c>
      <c r="G119" s="61">
        <v>0</v>
      </c>
      <c r="H119" s="36"/>
      <c r="I119"/>
      <c r="J119"/>
    </row>
    <row r="120" spans="1:10" x14ac:dyDescent="0.2">
      <c r="A120" s="59">
        <v>2120</v>
      </c>
      <c r="B120" s="36" t="s">
        <v>386</v>
      </c>
      <c r="C120" s="61">
        <f>SUM(C121:C123)</f>
        <v>0</v>
      </c>
      <c r="D120" s="61">
        <f t="shared" ref="D120:G120" si="3">SUM(D121:D123)</f>
        <v>0</v>
      </c>
      <c r="E120" s="61">
        <f t="shared" si="3"/>
        <v>0</v>
      </c>
      <c r="F120" s="61">
        <f t="shared" si="3"/>
        <v>0</v>
      </c>
      <c r="G120" s="61">
        <f t="shared" si="3"/>
        <v>0</v>
      </c>
      <c r="H120" s="36"/>
      <c r="I120"/>
      <c r="J120"/>
    </row>
    <row r="121" spans="1:10" x14ac:dyDescent="0.2">
      <c r="A121" s="59">
        <v>2121</v>
      </c>
      <c r="B121" s="36" t="s">
        <v>387</v>
      </c>
      <c r="C121" s="61">
        <v>0</v>
      </c>
      <c r="D121" s="61">
        <f>C121</f>
        <v>0</v>
      </c>
      <c r="E121" s="61">
        <v>0</v>
      </c>
      <c r="F121" s="61">
        <v>0</v>
      </c>
      <c r="G121" s="61">
        <v>0</v>
      </c>
      <c r="H121" s="36"/>
      <c r="I121"/>
      <c r="J121"/>
    </row>
    <row r="122" spans="1:10" x14ac:dyDescent="0.2">
      <c r="A122" s="59">
        <v>2122</v>
      </c>
      <c r="B122" s="36" t="s">
        <v>388</v>
      </c>
      <c r="C122" s="61">
        <v>0</v>
      </c>
      <c r="D122" s="61">
        <f t="shared" ref="D122:D123" si="4">C122</f>
        <v>0</v>
      </c>
      <c r="E122" s="61">
        <v>0</v>
      </c>
      <c r="F122" s="61">
        <v>0</v>
      </c>
      <c r="G122" s="61">
        <v>0</v>
      </c>
      <c r="H122" s="36"/>
      <c r="I122"/>
      <c r="J122"/>
    </row>
    <row r="123" spans="1:10" x14ac:dyDescent="0.2">
      <c r="A123" s="59">
        <v>2129</v>
      </c>
      <c r="B123" s="36" t="s">
        <v>389</v>
      </c>
      <c r="C123" s="61">
        <v>0</v>
      </c>
      <c r="D123" s="61">
        <f t="shared" si="4"/>
        <v>0</v>
      </c>
      <c r="E123" s="61">
        <v>0</v>
      </c>
      <c r="F123" s="61">
        <v>0</v>
      </c>
      <c r="G123" s="61">
        <v>0</v>
      </c>
      <c r="H123" s="36"/>
      <c r="I123"/>
      <c r="J123"/>
    </row>
    <row r="124" spans="1:10" x14ac:dyDescent="0.2">
      <c r="A124" s="36"/>
      <c r="B124" s="36"/>
      <c r="C124" s="36"/>
      <c r="D124" s="36"/>
      <c r="E124" s="36"/>
      <c r="F124" s="36"/>
      <c r="G124" s="36"/>
      <c r="H124" s="36"/>
      <c r="I124"/>
      <c r="J124"/>
    </row>
    <row r="125" spans="1:10" x14ac:dyDescent="0.2">
      <c r="A125" s="34" t="s">
        <v>390</v>
      </c>
      <c r="B125" s="34"/>
      <c r="C125" s="34"/>
      <c r="D125" s="34"/>
      <c r="E125" s="34"/>
      <c r="F125" s="34"/>
      <c r="G125" s="34"/>
      <c r="H125" s="34"/>
      <c r="I125"/>
      <c r="J125"/>
    </row>
    <row r="126" spans="1:10" x14ac:dyDescent="0.2">
      <c r="A126" s="38" t="s">
        <v>75</v>
      </c>
      <c r="B126" s="38" t="s">
        <v>76</v>
      </c>
      <c r="C126" s="38" t="s">
        <v>77</v>
      </c>
      <c r="D126" s="38" t="s">
        <v>391</v>
      </c>
      <c r="E126" s="38" t="s">
        <v>286</v>
      </c>
      <c r="F126" s="38"/>
      <c r="G126" s="38"/>
      <c r="H126" s="38"/>
      <c r="I126"/>
      <c r="J126"/>
    </row>
    <row r="127" spans="1:10" x14ac:dyDescent="0.2">
      <c r="A127" s="59">
        <v>2160</v>
      </c>
      <c r="B127" s="36" t="s">
        <v>392</v>
      </c>
      <c r="C127" s="63">
        <v>0</v>
      </c>
      <c r="D127" s="36"/>
      <c r="E127" s="36"/>
      <c r="F127" s="36"/>
      <c r="G127" s="36"/>
      <c r="H127" s="36"/>
      <c r="I127"/>
      <c r="J127"/>
    </row>
    <row r="128" spans="1:10" x14ac:dyDescent="0.2">
      <c r="A128" s="59">
        <v>2161</v>
      </c>
      <c r="B128" s="36" t="s">
        <v>393</v>
      </c>
      <c r="C128" s="63">
        <v>0</v>
      </c>
      <c r="D128" s="36"/>
      <c r="E128" s="36"/>
      <c r="F128" s="36"/>
      <c r="G128" s="36"/>
      <c r="H128" s="36"/>
      <c r="I128"/>
      <c r="J128"/>
    </row>
    <row r="129" spans="1:10" x14ac:dyDescent="0.2">
      <c r="A129" s="59">
        <v>2162</v>
      </c>
      <c r="B129" s="36" t="s">
        <v>394</v>
      </c>
      <c r="C129" s="63">
        <v>0</v>
      </c>
      <c r="D129" s="36"/>
      <c r="E129" s="36"/>
      <c r="F129"/>
      <c r="G129"/>
      <c r="H129"/>
      <c r="I129"/>
      <c r="J129"/>
    </row>
    <row r="130" spans="1:10" x14ac:dyDescent="0.2">
      <c r="A130" s="59">
        <v>2163</v>
      </c>
      <c r="B130" s="36" t="s">
        <v>395</v>
      </c>
      <c r="C130" s="63">
        <v>0</v>
      </c>
      <c r="D130" s="36"/>
      <c r="E130" s="36"/>
      <c r="F130"/>
      <c r="G130"/>
      <c r="H130"/>
      <c r="I130"/>
      <c r="J130"/>
    </row>
    <row r="131" spans="1:10" x14ac:dyDescent="0.2">
      <c r="A131" s="59">
        <v>2164</v>
      </c>
      <c r="B131" s="36" t="s">
        <v>396</v>
      </c>
      <c r="C131" s="63">
        <v>0</v>
      </c>
      <c r="D131" s="36"/>
      <c r="E131" s="36"/>
      <c r="F131"/>
      <c r="G131"/>
      <c r="H131"/>
      <c r="I131"/>
      <c r="J131"/>
    </row>
    <row r="132" spans="1:10" x14ac:dyDescent="0.2">
      <c r="A132" s="59">
        <v>2165</v>
      </c>
      <c r="B132" s="36" t="s">
        <v>397</v>
      </c>
      <c r="C132" s="63">
        <v>0</v>
      </c>
      <c r="D132" s="36"/>
      <c r="E132" s="36"/>
      <c r="F132"/>
      <c r="G132"/>
      <c r="H132"/>
      <c r="I132"/>
      <c r="J132"/>
    </row>
    <row r="133" spans="1:10" x14ac:dyDescent="0.2">
      <c r="A133" s="59">
        <v>2166</v>
      </c>
      <c r="B133" s="36" t="s">
        <v>398</v>
      </c>
      <c r="C133" s="63">
        <v>0</v>
      </c>
      <c r="D133" s="36"/>
      <c r="E133" s="36"/>
      <c r="F133"/>
      <c r="G133"/>
      <c r="H133"/>
      <c r="I133"/>
      <c r="J133"/>
    </row>
    <row r="134" spans="1:10" x14ac:dyDescent="0.2">
      <c r="A134" s="59">
        <v>2250</v>
      </c>
      <c r="B134" s="36" t="s">
        <v>399</v>
      </c>
      <c r="C134" s="63">
        <v>0</v>
      </c>
      <c r="D134" s="36"/>
      <c r="E134" s="36"/>
      <c r="F134"/>
      <c r="G134"/>
      <c r="H134"/>
      <c r="I134"/>
      <c r="J134"/>
    </row>
    <row r="135" spans="1:10" x14ac:dyDescent="0.2">
      <c r="A135" s="59">
        <v>2251</v>
      </c>
      <c r="B135" s="36" t="s">
        <v>400</v>
      </c>
      <c r="C135" s="63">
        <v>0</v>
      </c>
      <c r="D135" s="36"/>
      <c r="E135" s="36"/>
      <c r="F135"/>
      <c r="G135"/>
      <c r="H135"/>
      <c r="I135"/>
      <c r="J135"/>
    </row>
    <row r="136" spans="1:10" x14ac:dyDescent="0.2">
      <c r="A136" s="59">
        <v>2252</v>
      </c>
      <c r="B136" s="36" t="s">
        <v>401</v>
      </c>
      <c r="C136" s="63">
        <v>0</v>
      </c>
      <c r="D136" s="36"/>
      <c r="E136" s="36"/>
      <c r="F136"/>
      <c r="G136"/>
      <c r="H136"/>
      <c r="I136"/>
      <c r="J136"/>
    </row>
    <row r="137" spans="1:10" x14ac:dyDescent="0.2">
      <c r="A137" s="59">
        <v>2253</v>
      </c>
      <c r="B137" s="36" t="s">
        <v>402</v>
      </c>
      <c r="C137" s="63">
        <v>0</v>
      </c>
      <c r="D137" s="36"/>
      <c r="E137" s="36"/>
      <c r="F137"/>
      <c r="G137"/>
      <c r="H137"/>
      <c r="I137"/>
      <c r="J137"/>
    </row>
    <row r="138" spans="1:10" x14ac:dyDescent="0.2">
      <c r="A138" s="59">
        <v>2254</v>
      </c>
      <c r="B138" s="36" t="s">
        <v>403</v>
      </c>
      <c r="C138" s="63">
        <v>0</v>
      </c>
      <c r="D138" s="36"/>
      <c r="E138" s="36"/>
      <c r="F138"/>
      <c r="G138"/>
      <c r="H138"/>
      <c r="I138"/>
      <c r="J138"/>
    </row>
    <row r="139" spans="1:10" x14ac:dyDescent="0.2">
      <c r="A139" s="59">
        <v>2255</v>
      </c>
      <c r="B139" s="36" t="s">
        <v>404</v>
      </c>
      <c r="C139" s="63">
        <v>0</v>
      </c>
      <c r="D139" s="36"/>
      <c r="E139" s="36"/>
      <c r="F139"/>
      <c r="G139"/>
      <c r="H139"/>
      <c r="I139"/>
      <c r="J139"/>
    </row>
    <row r="140" spans="1:10" x14ac:dyDescent="0.2">
      <c r="A140" s="59">
        <v>2256</v>
      </c>
      <c r="B140" s="36" t="s">
        <v>405</v>
      </c>
      <c r="C140" s="63">
        <v>0</v>
      </c>
      <c r="D140" s="36"/>
      <c r="E140" s="36"/>
      <c r="F140"/>
      <c r="G140"/>
      <c r="H140"/>
      <c r="I140"/>
      <c r="J140"/>
    </row>
    <row r="141" spans="1:10" x14ac:dyDescent="0.2">
      <c r="A141" s="36"/>
      <c r="B141" s="36" t="s">
        <v>276</v>
      </c>
      <c r="C141" s="36"/>
      <c r="D141" s="36"/>
      <c r="E141" s="36"/>
      <c r="F141"/>
      <c r="G141"/>
      <c r="H141"/>
      <c r="I141"/>
      <c r="J141"/>
    </row>
    <row r="142" spans="1:10" x14ac:dyDescent="0.2">
      <c r="A142" s="34" t="s">
        <v>406</v>
      </c>
      <c r="B142" s="34"/>
      <c r="C142" s="34"/>
      <c r="D142" s="34"/>
      <c r="E142" s="34"/>
      <c r="F142"/>
      <c r="G142"/>
      <c r="H142"/>
      <c r="I142"/>
      <c r="J142"/>
    </row>
    <row r="143" spans="1:10" x14ac:dyDescent="0.2">
      <c r="A143" s="69" t="s">
        <v>75</v>
      </c>
      <c r="B143" s="69" t="s">
        <v>76</v>
      </c>
      <c r="C143" s="69" t="s">
        <v>77</v>
      </c>
      <c r="D143" s="38" t="s">
        <v>391</v>
      </c>
      <c r="E143" s="38" t="s">
        <v>286</v>
      </c>
      <c r="F143"/>
      <c r="G143"/>
      <c r="H143"/>
      <c r="I143"/>
      <c r="J143"/>
    </row>
    <row r="144" spans="1:10" x14ac:dyDescent="0.2">
      <c r="A144" s="59">
        <v>2150</v>
      </c>
      <c r="B144" s="36" t="s">
        <v>407</v>
      </c>
      <c r="C144" s="63">
        <v>0</v>
      </c>
      <c r="D144" s="36"/>
      <c r="E144" s="36"/>
      <c r="F144"/>
      <c r="G144"/>
      <c r="H144"/>
      <c r="I144"/>
      <c r="J144"/>
    </row>
    <row r="145" spans="1:10" x14ac:dyDescent="0.2">
      <c r="A145" s="59">
        <v>2151</v>
      </c>
      <c r="B145" s="36" t="s">
        <v>408</v>
      </c>
      <c r="C145" s="63">
        <v>0</v>
      </c>
      <c r="D145" s="36"/>
      <c r="E145" s="36"/>
      <c r="F145"/>
      <c r="G145"/>
      <c r="H145"/>
      <c r="I145"/>
      <c r="J145"/>
    </row>
    <row r="146" spans="1:10" x14ac:dyDescent="0.2">
      <c r="A146" s="59">
        <v>2152</v>
      </c>
      <c r="B146" s="36" t="s">
        <v>409</v>
      </c>
      <c r="C146" s="63">
        <v>0</v>
      </c>
      <c r="D146" s="36"/>
      <c r="E146" s="36"/>
      <c r="F146"/>
      <c r="G146"/>
      <c r="H146"/>
      <c r="I146"/>
      <c r="J146"/>
    </row>
    <row r="147" spans="1:10" x14ac:dyDescent="0.2">
      <c r="A147" s="59">
        <v>2159</v>
      </c>
      <c r="B147" s="36" t="s">
        <v>410</v>
      </c>
      <c r="C147" s="63">
        <v>0</v>
      </c>
      <c r="D147" s="36"/>
      <c r="E147" s="36"/>
      <c r="F147"/>
      <c r="G147"/>
      <c r="H147"/>
      <c r="I147"/>
      <c r="J147"/>
    </row>
    <row r="148" spans="1:10" x14ac:dyDescent="0.2">
      <c r="A148" s="59">
        <v>2240</v>
      </c>
      <c r="B148" s="36" t="s">
        <v>411</v>
      </c>
      <c r="C148" s="63">
        <v>0</v>
      </c>
      <c r="D148" s="36"/>
      <c r="E148" s="36"/>
      <c r="F148"/>
      <c r="G148"/>
      <c r="H148"/>
      <c r="I148"/>
      <c r="J148"/>
    </row>
    <row r="149" spans="1:10" x14ac:dyDescent="0.2">
      <c r="A149" s="59">
        <v>2241</v>
      </c>
      <c r="B149" s="36" t="s">
        <v>412</v>
      </c>
      <c r="C149" s="63">
        <v>0</v>
      </c>
      <c r="D149" s="36"/>
      <c r="E149" s="36"/>
      <c r="F149"/>
      <c r="G149"/>
      <c r="H149"/>
      <c r="I149"/>
      <c r="J149"/>
    </row>
    <row r="150" spans="1:10" x14ac:dyDescent="0.2">
      <c r="A150" s="59">
        <v>2242</v>
      </c>
      <c r="B150" s="36" t="s">
        <v>413</v>
      </c>
      <c r="C150" s="63">
        <v>0</v>
      </c>
      <c r="D150" s="36"/>
      <c r="E150" s="36"/>
      <c r="F150"/>
      <c r="G150"/>
      <c r="H150"/>
      <c r="I150"/>
      <c r="J150"/>
    </row>
    <row r="151" spans="1:10" x14ac:dyDescent="0.2">
      <c r="A151" s="59">
        <v>2249</v>
      </c>
      <c r="B151" s="36" t="s">
        <v>414</v>
      </c>
      <c r="C151" s="63">
        <v>0</v>
      </c>
      <c r="D151" s="36"/>
      <c r="E151" s="36"/>
      <c r="F151"/>
      <c r="G151"/>
      <c r="H151"/>
      <c r="I151"/>
      <c r="J151"/>
    </row>
    <row r="152" spans="1:10" x14ac:dyDescent="0.2">
      <c r="A152" s="59"/>
      <c r="B152" s="36" t="s">
        <v>276</v>
      </c>
      <c r="C152" s="60"/>
      <c r="D152" s="36"/>
      <c r="E152" s="36"/>
      <c r="F152"/>
      <c r="G152"/>
      <c r="H152"/>
      <c r="I152"/>
      <c r="J152"/>
    </row>
    <row r="153" spans="1:10" x14ac:dyDescent="0.2">
      <c r="A153" s="34" t="s">
        <v>415</v>
      </c>
      <c r="B153" s="34"/>
      <c r="C153" s="34"/>
      <c r="D153" s="34"/>
      <c r="E153" s="34"/>
      <c r="F153"/>
      <c r="G153"/>
      <c r="H153"/>
      <c r="I153"/>
      <c r="J153"/>
    </row>
    <row r="154" spans="1:10" x14ac:dyDescent="0.2">
      <c r="A154" s="69" t="s">
        <v>75</v>
      </c>
      <c r="B154" s="69" t="s">
        <v>76</v>
      </c>
      <c r="C154" s="69" t="s">
        <v>77</v>
      </c>
      <c r="D154" s="38" t="s">
        <v>391</v>
      </c>
      <c r="E154" s="38" t="s">
        <v>286</v>
      </c>
      <c r="F154"/>
      <c r="G154"/>
      <c r="H154"/>
      <c r="I154"/>
      <c r="J154"/>
    </row>
    <row r="155" spans="1:10" x14ac:dyDescent="0.2">
      <c r="A155" s="59">
        <v>2170</v>
      </c>
      <c r="B155" s="36" t="s">
        <v>416</v>
      </c>
      <c r="C155" s="63">
        <v>0</v>
      </c>
      <c r="D155" s="36"/>
      <c r="E155" s="36"/>
      <c r="F155"/>
      <c r="G155"/>
      <c r="H155"/>
      <c r="I155"/>
      <c r="J155"/>
    </row>
    <row r="156" spans="1:10" x14ac:dyDescent="0.2">
      <c r="A156" s="59">
        <v>2171</v>
      </c>
      <c r="B156" s="36" t="s">
        <v>417</v>
      </c>
      <c r="C156" s="63">
        <v>0</v>
      </c>
      <c r="D156" s="36"/>
      <c r="E156" s="36"/>
      <c r="F156"/>
      <c r="G156"/>
      <c r="H156"/>
      <c r="I156"/>
      <c r="J156"/>
    </row>
    <row r="157" spans="1:10" x14ac:dyDescent="0.2">
      <c r="A157" s="59">
        <v>2172</v>
      </c>
      <c r="B157" s="36" t="s">
        <v>418</v>
      </c>
      <c r="C157" s="63">
        <v>0</v>
      </c>
      <c r="D157" s="36"/>
      <c r="E157" s="36"/>
      <c r="F157"/>
      <c r="G157"/>
      <c r="H157"/>
      <c r="I157"/>
      <c r="J157"/>
    </row>
    <row r="158" spans="1:10" x14ac:dyDescent="0.2">
      <c r="A158" s="59">
        <v>2179</v>
      </c>
      <c r="B158" s="36" t="s">
        <v>419</v>
      </c>
      <c r="C158" s="63">
        <v>0</v>
      </c>
      <c r="D158" s="36"/>
      <c r="E158" s="36"/>
      <c r="F158"/>
      <c r="G158"/>
      <c r="H158"/>
      <c r="I158"/>
      <c r="J158"/>
    </row>
    <row r="159" spans="1:10" x14ac:dyDescent="0.2">
      <c r="A159" s="59">
        <v>2260</v>
      </c>
      <c r="B159" s="36" t="s">
        <v>420</v>
      </c>
      <c r="C159" s="63">
        <v>0</v>
      </c>
      <c r="D159" s="36"/>
      <c r="E159" s="36"/>
      <c r="F159"/>
      <c r="G159"/>
      <c r="H159"/>
      <c r="I159"/>
      <c r="J159"/>
    </row>
    <row r="160" spans="1:10" x14ac:dyDescent="0.2">
      <c r="A160" s="59">
        <v>2261</v>
      </c>
      <c r="B160" s="36" t="s">
        <v>421</v>
      </c>
      <c r="C160" s="63">
        <v>0</v>
      </c>
      <c r="D160" s="36"/>
      <c r="E160" s="36"/>
      <c r="F160"/>
      <c r="G160"/>
      <c r="H160"/>
      <c r="I160"/>
      <c r="J160"/>
    </row>
    <row r="161" spans="1:10" x14ac:dyDescent="0.2">
      <c r="A161" s="59">
        <v>2262</v>
      </c>
      <c r="B161" s="36" t="s">
        <v>422</v>
      </c>
      <c r="C161" s="63">
        <v>0</v>
      </c>
      <c r="D161" s="36"/>
      <c r="E161" s="36"/>
      <c r="F161"/>
      <c r="G161"/>
      <c r="H161"/>
      <c r="I161"/>
      <c r="J161"/>
    </row>
    <row r="162" spans="1:10" x14ac:dyDescent="0.2">
      <c r="A162" s="59">
        <v>2263</v>
      </c>
      <c r="B162" s="36" t="s">
        <v>423</v>
      </c>
      <c r="C162" s="63">
        <v>0</v>
      </c>
      <c r="D162" s="36"/>
      <c r="E162" s="36"/>
      <c r="F162"/>
      <c r="G162"/>
      <c r="H162"/>
      <c r="I162"/>
      <c r="J162"/>
    </row>
    <row r="163" spans="1:10" x14ac:dyDescent="0.2">
      <c r="A163" s="59">
        <v>2269</v>
      </c>
      <c r="B163" s="36" t="s">
        <v>424</v>
      </c>
      <c r="C163" s="63">
        <v>0</v>
      </c>
      <c r="D163" s="36"/>
      <c r="E163" s="36"/>
      <c r="F163"/>
      <c r="G163"/>
      <c r="H163"/>
      <c r="I163"/>
      <c r="J163"/>
    </row>
    <row r="164" spans="1:10" x14ac:dyDescent="0.2">
      <c r="A164" s="36"/>
      <c r="B164" s="36" t="s">
        <v>425</v>
      </c>
      <c r="C164" s="36"/>
      <c r="D164" s="36"/>
      <c r="E164" s="36"/>
      <c r="F164"/>
      <c r="G164"/>
      <c r="H164"/>
      <c r="I164"/>
      <c r="J164"/>
    </row>
    <row r="165" spans="1:10" x14ac:dyDescent="0.2">
      <c r="A165" s="34" t="s">
        <v>426</v>
      </c>
      <c r="B165" s="34"/>
      <c r="C165" s="34"/>
      <c r="D165" s="34"/>
      <c r="E165" s="34"/>
      <c r="F165"/>
      <c r="G165"/>
      <c r="H165"/>
      <c r="I165"/>
      <c r="J165"/>
    </row>
    <row r="166" spans="1:10" x14ac:dyDescent="0.2">
      <c r="A166" s="69" t="s">
        <v>75</v>
      </c>
      <c r="B166" s="69" t="s">
        <v>76</v>
      </c>
      <c r="C166" s="69" t="s">
        <v>77</v>
      </c>
      <c r="D166" s="38" t="s">
        <v>391</v>
      </c>
      <c r="E166" s="38" t="s">
        <v>286</v>
      </c>
      <c r="F166"/>
      <c r="G166"/>
      <c r="H166"/>
      <c r="I166"/>
      <c r="J166"/>
    </row>
    <row r="167" spans="1:10" x14ac:dyDescent="0.2">
      <c r="A167" s="59">
        <v>2190</v>
      </c>
      <c r="B167" s="36" t="s">
        <v>427</v>
      </c>
      <c r="C167" s="63">
        <f>SUM(C168:C170)</f>
        <v>61772463.219999999</v>
      </c>
      <c r="D167" s="36"/>
      <c r="E167" s="36"/>
      <c r="F167"/>
      <c r="G167"/>
      <c r="H167"/>
      <c r="I167"/>
      <c r="J167"/>
    </row>
    <row r="168" spans="1:10" x14ac:dyDescent="0.2">
      <c r="A168" s="59">
        <v>2191</v>
      </c>
      <c r="B168" s="36" t="s">
        <v>428</v>
      </c>
      <c r="C168" s="63">
        <v>61772463.219999999</v>
      </c>
      <c r="D168" s="36"/>
      <c r="E168" s="36"/>
      <c r="F168"/>
      <c r="G168"/>
      <c r="H168"/>
      <c r="I168"/>
      <c r="J168"/>
    </row>
    <row r="169" spans="1:10" x14ac:dyDescent="0.2">
      <c r="A169" s="59">
        <v>2192</v>
      </c>
      <c r="B169" s="36" t="s">
        <v>429</v>
      </c>
      <c r="C169" s="63">
        <v>0</v>
      </c>
      <c r="D169" s="36"/>
      <c r="E169" s="36"/>
      <c r="F169"/>
      <c r="G169"/>
      <c r="H169"/>
      <c r="I169"/>
      <c r="J169"/>
    </row>
    <row r="170" spans="1:10" x14ac:dyDescent="0.2">
      <c r="A170" s="59">
        <v>2199</v>
      </c>
      <c r="B170" s="36" t="s">
        <v>430</v>
      </c>
      <c r="C170" s="63">
        <v>0</v>
      </c>
      <c r="D170" s="36"/>
      <c r="E170" s="36"/>
      <c r="F170"/>
      <c r="G170"/>
      <c r="H170"/>
      <c r="I170"/>
      <c r="J170"/>
    </row>
    <row r="171" spans="1:10" x14ac:dyDescent="0.2">
      <c r="A171" s="36"/>
      <c r="B171" s="36"/>
      <c r="C171" s="36"/>
      <c r="D171" s="36"/>
      <c r="E171" s="36"/>
      <c r="F171"/>
      <c r="G171"/>
      <c r="H171"/>
      <c r="I171"/>
      <c r="J171"/>
    </row>
    <row r="172" spans="1:10" x14ac:dyDescent="0.2">
      <c r="A172" s="36"/>
      <c r="B172" s="36" t="s">
        <v>68</v>
      </c>
      <c r="C172" s="36"/>
      <c r="D172" s="36"/>
      <c r="E172" s="36"/>
      <c r="F172"/>
      <c r="G172"/>
      <c r="H172"/>
      <c r="I172"/>
      <c r="J172"/>
    </row>
    <row r="173" spans="1:10" x14ac:dyDescent="0.2">
      <c r="A173"/>
      <c r="B173"/>
      <c r="C173"/>
      <c r="D173"/>
      <c r="E173"/>
      <c r="F173"/>
      <c r="G173"/>
      <c r="H173"/>
      <c r="I173"/>
      <c r="J173"/>
    </row>
    <row r="174" spans="1:10" x14ac:dyDescent="0.2">
      <c r="A174"/>
      <c r="B174"/>
      <c r="C174"/>
      <c r="D174"/>
      <c r="E174"/>
      <c r="F174"/>
      <c r="G174"/>
      <c r="H174"/>
      <c r="I174"/>
      <c r="J174"/>
    </row>
    <row r="175" spans="1:10" x14ac:dyDescent="0.2">
      <c r="A175"/>
      <c r="B175"/>
      <c r="C175"/>
      <c r="D175"/>
      <c r="E175"/>
      <c r="F175"/>
      <c r="G175"/>
      <c r="H175"/>
      <c r="I175"/>
      <c r="J175"/>
    </row>
    <row r="176" spans="1:10" x14ac:dyDescent="0.2">
      <c r="A176"/>
      <c r="B176"/>
      <c r="C176"/>
      <c r="D176"/>
      <c r="E176"/>
      <c r="F176"/>
      <c r="G176"/>
      <c r="H176"/>
      <c r="I176"/>
      <c r="J176"/>
    </row>
    <row r="177" spans="1:10" x14ac:dyDescent="0.2">
      <c r="A177"/>
      <c r="B177"/>
      <c r="C177"/>
      <c r="D177"/>
      <c r="E177"/>
      <c r="F177"/>
      <c r="G177"/>
      <c r="H177"/>
      <c r="I177"/>
      <c r="J177"/>
    </row>
    <row r="178" spans="1:10" x14ac:dyDescent="0.2">
      <c r="A178"/>
      <c r="B178"/>
      <c r="C178"/>
      <c r="D178"/>
      <c r="E178"/>
      <c r="F178"/>
      <c r="G178"/>
      <c r="H178"/>
      <c r="I178"/>
      <c r="J178"/>
    </row>
    <row r="179" spans="1:10" x14ac:dyDescent="0.2">
      <c r="A179"/>
      <c r="B179"/>
      <c r="C179"/>
      <c r="D179"/>
      <c r="E179"/>
      <c r="F179"/>
      <c r="G179"/>
      <c r="H179"/>
      <c r="I179"/>
      <c r="J179"/>
    </row>
    <row r="180" spans="1:10" x14ac:dyDescent="0.2">
      <c r="A180"/>
      <c r="B180"/>
      <c r="C180"/>
      <c r="D180"/>
      <c r="E180"/>
      <c r="F180"/>
      <c r="G180"/>
      <c r="H180"/>
      <c r="I180"/>
      <c r="J180"/>
    </row>
    <row r="181" spans="1:10" x14ac:dyDescent="0.2">
      <c r="A181"/>
      <c r="B181"/>
      <c r="C181"/>
      <c r="D181"/>
      <c r="E181"/>
      <c r="F181"/>
      <c r="G181"/>
      <c r="H181"/>
      <c r="I181"/>
      <c r="J181"/>
    </row>
    <row r="182" spans="1:10" x14ac:dyDescent="0.2">
      <c r="A182"/>
      <c r="B182"/>
      <c r="C182"/>
      <c r="D182"/>
      <c r="E182"/>
      <c r="F182"/>
      <c r="G182"/>
      <c r="H182"/>
      <c r="I182"/>
      <c r="J182"/>
    </row>
    <row r="183" spans="1:10" x14ac:dyDescent="0.2">
      <c r="A183"/>
      <c r="B183"/>
      <c r="C183"/>
      <c r="D183"/>
      <c r="E183"/>
      <c r="F183"/>
      <c r="G183"/>
      <c r="H183"/>
      <c r="I183"/>
      <c r="J183"/>
    </row>
    <row r="184" spans="1:10" x14ac:dyDescent="0.2">
      <c r="A184"/>
      <c r="B184"/>
      <c r="C184"/>
      <c r="D184"/>
      <c r="E184"/>
      <c r="F184"/>
      <c r="G184"/>
      <c r="H184"/>
      <c r="I184"/>
      <c r="J184"/>
    </row>
    <row r="185" spans="1:10" x14ac:dyDescent="0.2">
      <c r="A185"/>
      <c r="B185"/>
      <c r="C185"/>
      <c r="D185"/>
      <c r="E185"/>
      <c r="F185"/>
      <c r="G185"/>
      <c r="H185"/>
      <c r="I185"/>
      <c r="J185"/>
    </row>
    <row r="186" spans="1:10" x14ac:dyDescent="0.2">
      <c r="A186"/>
      <c r="B186"/>
      <c r="C186"/>
      <c r="D186"/>
      <c r="E186"/>
      <c r="F186"/>
      <c r="G186"/>
      <c r="H186"/>
      <c r="I186"/>
      <c r="J186"/>
    </row>
    <row r="187" spans="1:10" x14ac:dyDescent="0.2">
      <c r="A187"/>
      <c r="B187"/>
      <c r="C187"/>
      <c r="D187"/>
      <c r="E187"/>
      <c r="F187"/>
      <c r="G187"/>
      <c r="H187"/>
      <c r="I187"/>
      <c r="J18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9055118110236221" right="0.70866141732283472" top="0.74803149606299213" bottom="0.74803149606299213" header="0.31496062992125984" footer="0.31496062992125984"/>
  <pageSetup scale="62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55FD-C3B4-4F4E-B1EE-38E97B2A7F5A}">
  <sheetPr>
    <tabColor rgb="FFFFC000"/>
    <pageSetUpPr fitToPage="1"/>
  </sheetPr>
  <dimension ref="A1:H31"/>
  <sheetViews>
    <sheetView showGridLines="0" workbookViewId="0">
      <selection activeCell="F18" sqref="F18"/>
    </sheetView>
  </sheetViews>
  <sheetFormatPr baseColWidth="10" defaultColWidth="10.6640625" defaultRowHeight="11.25" x14ac:dyDescent="0.2"/>
  <cols>
    <col min="1" max="1" width="11.6640625" style="72" customWidth="1"/>
    <col min="2" max="2" width="56.1640625" style="72" customWidth="1"/>
    <col min="3" max="3" width="26.6640625" style="72" customWidth="1"/>
    <col min="4" max="5" width="19.5" style="72" customWidth="1"/>
    <col min="6" max="16384" width="10.6640625" style="72"/>
  </cols>
  <sheetData>
    <row r="1" spans="1:5" ht="18.95" customHeight="1" x14ac:dyDescent="0.2">
      <c r="A1" s="199" t="s">
        <v>0</v>
      </c>
      <c r="B1" s="199"/>
      <c r="C1" s="199"/>
      <c r="D1" s="70" t="s">
        <v>69</v>
      </c>
      <c r="E1" s="71">
        <v>2026</v>
      </c>
    </row>
    <row r="2" spans="1:5" ht="18.95" customHeight="1" x14ac:dyDescent="0.2">
      <c r="A2" s="199" t="s">
        <v>431</v>
      </c>
      <c r="B2" s="199"/>
      <c r="C2" s="199"/>
      <c r="D2" s="70" t="s">
        <v>71</v>
      </c>
      <c r="E2" s="71" t="s">
        <v>4</v>
      </c>
    </row>
    <row r="3" spans="1:5" ht="18.95" customHeight="1" x14ac:dyDescent="0.2">
      <c r="A3" s="199" t="s">
        <v>270</v>
      </c>
      <c r="B3" s="199"/>
      <c r="C3" s="199"/>
      <c r="D3" s="70" t="s">
        <v>72</v>
      </c>
      <c r="E3" s="71">
        <v>1</v>
      </c>
    </row>
    <row r="4" spans="1:5" ht="18.95" customHeight="1" x14ac:dyDescent="0.2">
      <c r="A4" s="73"/>
      <c r="B4" s="73" t="s">
        <v>7</v>
      </c>
      <c r="C4" s="73"/>
      <c r="D4" s="70"/>
      <c r="E4" s="71"/>
    </row>
    <row r="5" spans="1:5" x14ac:dyDescent="0.2">
      <c r="A5" s="74" t="s">
        <v>73</v>
      </c>
      <c r="B5" s="75"/>
      <c r="C5" s="75"/>
      <c r="D5" s="75"/>
      <c r="E5" s="75"/>
    </row>
    <row r="7" spans="1:5" x14ac:dyDescent="0.2">
      <c r="A7" s="75" t="s">
        <v>432</v>
      </c>
      <c r="B7" s="75"/>
      <c r="C7" s="75"/>
      <c r="D7" s="75"/>
      <c r="E7" s="75"/>
    </row>
    <row r="8" spans="1:5" x14ac:dyDescent="0.2">
      <c r="A8" s="76" t="s">
        <v>75</v>
      </c>
      <c r="B8" s="76" t="s">
        <v>76</v>
      </c>
      <c r="C8" s="76" t="s">
        <v>77</v>
      </c>
      <c r="D8" s="76" t="s">
        <v>272</v>
      </c>
      <c r="E8" s="76" t="s">
        <v>391</v>
      </c>
    </row>
    <row r="9" spans="1:5" x14ac:dyDescent="0.2">
      <c r="A9" s="77">
        <v>3110</v>
      </c>
      <c r="B9" s="72" t="s">
        <v>129</v>
      </c>
      <c r="C9" s="78">
        <v>8574054560.3699999</v>
      </c>
    </row>
    <row r="10" spans="1:5" x14ac:dyDescent="0.2">
      <c r="A10" s="77">
        <v>3120</v>
      </c>
      <c r="B10" s="72" t="s">
        <v>433</v>
      </c>
      <c r="C10" s="78">
        <v>99824379.680000007</v>
      </c>
    </row>
    <row r="11" spans="1:5" x14ac:dyDescent="0.2">
      <c r="A11" s="77">
        <v>3130</v>
      </c>
      <c r="B11" s="72" t="s">
        <v>434</v>
      </c>
      <c r="C11" s="78">
        <v>9109600.0999999996</v>
      </c>
    </row>
    <row r="13" spans="1:5" x14ac:dyDescent="0.2">
      <c r="A13" s="75" t="s">
        <v>435</v>
      </c>
      <c r="B13" s="75"/>
      <c r="C13" s="75"/>
      <c r="D13" s="75"/>
      <c r="E13" s="75"/>
    </row>
    <row r="14" spans="1:5" x14ac:dyDescent="0.2">
      <c r="A14" s="76" t="s">
        <v>75</v>
      </c>
      <c r="B14" s="76" t="s">
        <v>76</v>
      </c>
      <c r="C14" s="76" t="s">
        <v>77</v>
      </c>
      <c r="D14" s="76" t="s">
        <v>436</v>
      </c>
      <c r="E14" s="76"/>
    </row>
    <row r="15" spans="1:5" x14ac:dyDescent="0.2">
      <c r="A15" s="77">
        <v>3210</v>
      </c>
      <c r="B15" s="72" t="s">
        <v>437</v>
      </c>
      <c r="C15" s="78">
        <v>619583075.61000001</v>
      </c>
    </row>
    <row r="16" spans="1:5" x14ac:dyDescent="0.2">
      <c r="A16" s="77">
        <v>3220</v>
      </c>
      <c r="B16" s="72" t="s">
        <v>438</v>
      </c>
      <c r="C16" s="78">
        <v>-623709308.41999996</v>
      </c>
    </row>
    <row r="17" spans="1:8" x14ac:dyDescent="0.2">
      <c r="A17" s="77">
        <v>3230</v>
      </c>
      <c r="B17" s="72" t="s">
        <v>439</v>
      </c>
      <c r="C17" s="78">
        <f>SUM(C18:C21)</f>
        <v>0</v>
      </c>
    </row>
    <row r="18" spans="1:8" x14ac:dyDescent="0.2">
      <c r="A18" s="77">
        <v>3231</v>
      </c>
      <c r="B18" s="72" t="s">
        <v>440</v>
      </c>
      <c r="C18" s="78">
        <v>0</v>
      </c>
    </row>
    <row r="19" spans="1:8" x14ac:dyDescent="0.2">
      <c r="A19" s="77">
        <v>3232</v>
      </c>
      <c r="B19" s="72" t="s">
        <v>441</v>
      </c>
      <c r="C19" s="78">
        <v>0</v>
      </c>
    </row>
    <row r="20" spans="1:8" x14ac:dyDescent="0.2">
      <c r="A20" s="77">
        <v>3233</v>
      </c>
      <c r="B20" s="72" t="s">
        <v>442</v>
      </c>
      <c r="C20" s="78">
        <v>0</v>
      </c>
    </row>
    <row r="21" spans="1:8" x14ac:dyDescent="0.2">
      <c r="A21" s="77">
        <v>3239</v>
      </c>
      <c r="B21" s="72" t="s">
        <v>443</v>
      </c>
      <c r="C21" s="78">
        <v>0</v>
      </c>
    </row>
    <row r="22" spans="1:8" x14ac:dyDescent="0.2">
      <c r="A22" s="77">
        <v>3240</v>
      </c>
      <c r="B22" s="72" t="s">
        <v>444</v>
      </c>
      <c r="C22" s="78">
        <f>SUM(C23:C25)</f>
        <v>0</v>
      </c>
    </row>
    <row r="23" spans="1:8" x14ac:dyDescent="0.2">
      <c r="A23" s="77">
        <v>3241</v>
      </c>
      <c r="B23" s="72" t="s">
        <v>445</v>
      </c>
      <c r="C23" s="78">
        <v>0</v>
      </c>
    </row>
    <row r="24" spans="1:8" x14ac:dyDescent="0.2">
      <c r="A24" s="77">
        <v>3242</v>
      </c>
      <c r="B24" s="72" t="s">
        <v>446</v>
      </c>
      <c r="C24" s="78">
        <v>0</v>
      </c>
    </row>
    <row r="25" spans="1:8" x14ac:dyDescent="0.2">
      <c r="A25" s="77">
        <v>3243</v>
      </c>
      <c r="B25" s="72" t="s">
        <v>447</v>
      </c>
      <c r="C25" s="78">
        <v>0</v>
      </c>
    </row>
    <row r="26" spans="1:8" x14ac:dyDescent="0.2">
      <c r="A26" s="77">
        <v>3250</v>
      </c>
      <c r="B26" s="72" t="s">
        <v>448</v>
      </c>
      <c r="C26" s="78">
        <f>SUM(C27:C29)</f>
        <v>0</v>
      </c>
      <c r="E26" s="79"/>
    </row>
    <row r="27" spans="1:8" x14ac:dyDescent="0.2">
      <c r="A27" s="77">
        <v>3251</v>
      </c>
      <c r="B27" s="72" t="s">
        <v>449</v>
      </c>
      <c r="C27" s="78">
        <v>0</v>
      </c>
      <c r="E27" s="79"/>
    </row>
    <row r="28" spans="1:8" x14ac:dyDescent="0.2">
      <c r="A28" s="77">
        <v>3252</v>
      </c>
      <c r="B28" s="72" t="s">
        <v>450</v>
      </c>
      <c r="C28" s="78">
        <v>0</v>
      </c>
      <c r="D28" s="79"/>
      <c r="E28" s="79"/>
    </row>
    <row r="29" spans="1:8" x14ac:dyDescent="0.2">
      <c r="A29" s="80">
        <v>3253</v>
      </c>
      <c r="B29" s="79" t="s">
        <v>451</v>
      </c>
      <c r="C29" s="81">
        <v>0</v>
      </c>
      <c r="E29" s="79"/>
      <c r="H29" s="79"/>
    </row>
    <row r="30" spans="1:8" x14ac:dyDescent="0.2">
      <c r="C30" s="78"/>
    </row>
    <row r="31" spans="1:8" x14ac:dyDescent="0.2">
      <c r="B31" s="72" t="s">
        <v>68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E5DA-03E9-4BDC-9665-73FB3810DF54}">
  <sheetPr>
    <tabColor rgb="FFFFC000"/>
    <pageSetUpPr fitToPage="1"/>
  </sheetPr>
  <dimension ref="A1:G151"/>
  <sheetViews>
    <sheetView showGridLines="0" workbookViewId="0">
      <selection activeCell="F18" sqref="F18"/>
    </sheetView>
  </sheetViews>
  <sheetFormatPr baseColWidth="10" defaultColWidth="10.6640625" defaultRowHeight="11.25" x14ac:dyDescent="0.2"/>
  <cols>
    <col min="1" max="1" width="11.6640625" style="72" customWidth="1"/>
    <col min="2" max="2" width="74" style="72" bestFit="1" customWidth="1"/>
    <col min="3" max="3" width="20.33203125" style="72" customWidth="1"/>
    <col min="4" max="4" width="19.1640625" style="72" bestFit="1" customWidth="1"/>
    <col min="5" max="5" width="3" style="72" customWidth="1"/>
    <col min="6" max="6" width="12.5" style="72" customWidth="1"/>
    <col min="7" max="7" width="12.33203125" style="72" bestFit="1" customWidth="1"/>
    <col min="8" max="16384" width="10.6640625" style="72"/>
  </cols>
  <sheetData>
    <row r="1" spans="1:6" s="82" customFormat="1" ht="11.25" customHeight="1" x14ac:dyDescent="0.2">
      <c r="A1" s="199" t="s">
        <v>0</v>
      </c>
      <c r="B1" s="199"/>
      <c r="C1" s="199"/>
      <c r="D1" s="70" t="s">
        <v>69</v>
      </c>
      <c r="E1" s="70"/>
      <c r="F1" s="71">
        <v>2026</v>
      </c>
    </row>
    <row r="2" spans="1:6" s="82" customFormat="1" ht="11.25" customHeight="1" x14ac:dyDescent="0.2">
      <c r="A2" s="199" t="s">
        <v>452</v>
      </c>
      <c r="B2" s="199"/>
      <c r="C2" s="199"/>
      <c r="D2" s="70" t="s">
        <v>71</v>
      </c>
      <c r="E2" s="70"/>
      <c r="F2" s="71" t="str">
        <f>'[8]Notas a los Edos Financieros'!D2</f>
        <v>Trimestral</v>
      </c>
    </row>
    <row r="3" spans="1:6" s="82" customFormat="1" ht="11.25" customHeight="1" x14ac:dyDescent="0.2">
      <c r="A3" s="199" t="s">
        <v>270</v>
      </c>
      <c r="B3" s="199"/>
      <c r="C3" s="199"/>
      <c r="D3" s="70" t="s">
        <v>72</v>
      </c>
      <c r="E3" s="70"/>
      <c r="F3" s="71">
        <v>1</v>
      </c>
    </row>
    <row r="4" spans="1:6" s="82" customFormat="1" ht="11.25" customHeight="1" x14ac:dyDescent="0.2">
      <c r="A4" s="73"/>
      <c r="B4" s="73" t="s">
        <v>7</v>
      </c>
      <c r="C4" s="73"/>
      <c r="D4" s="70"/>
      <c r="E4" s="70"/>
      <c r="F4" s="71"/>
    </row>
    <row r="5" spans="1:6" x14ac:dyDescent="0.2">
      <c r="A5" s="74" t="s">
        <v>73</v>
      </c>
      <c r="B5" s="75"/>
      <c r="C5" s="75"/>
      <c r="D5" s="75"/>
      <c r="E5" s="75"/>
      <c r="F5" s="75"/>
    </row>
    <row r="6" spans="1:6" ht="9.75" customHeight="1" x14ac:dyDescent="0.2"/>
    <row r="7" spans="1:6" x14ac:dyDescent="0.2">
      <c r="A7" s="34" t="s">
        <v>453</v>
      </c>
      <c r="B7" s="34"/>
      <c r="C7" s="34"/>
      <c r="D7" s="34"/>
      <c r="E7" s="34"/>
      <c r="F7" s="36"/>
    </row>
    <row r="8" spans="1:6" x14ac:dyDescent="0.2">
      <c r="A8" s="38" t="s">
        <v>75</v>
      </c>
      <c r="B8" s="38" t="s">
        <v>76</v>
      </c>
      <c r="C8" s="39">
        <v>2026</v>
      </c>
      <c r="D8" s="39">
        <v>2025</v>
      </c>
      <c r="E8" s="39"/>
      <c r="F8" s="36"/>
    </row>
    <row r="9" spans="1:6" x14ac:dyDescent="0.2">
      <c r="A9" s="59">
        <v>1111</v>
      </c>
      <c r="B9" s="36" t="s">
        <v>454</v>
      </c>
      <c r="C9" s="78">
        <v>0</v>
      </c>
      <c r="D9" s="78">
        <v>0</v>
      </c>
      <c r="E9" s="78"/>
      <c r="F9" s="36"/>
    </row>
    <row r="10" spans="1:6" x14ac:dyDescent="0.2">
      <c r="A10" s="59">
        <v>1112</v>
      </c>
      <c r="B10" s="36" t="s">
        <v>455</v>
      </c>
      <c r="C10" s="78">
        <v>1061940197.5599999</v>
      </c>
      <c r="D10" s="78">
        <v>1138692332.22</v>
      </c>
      <c r="E10" s="78"/>
      <c r="F10" s="36"/>
    </row>
    <row r="11" spans="1:6" x14ac:dyDescent="0.2">
      <c r="A11" s="59">
        <v>1113</v>
      </c>
      <c r="B11" s="36" t="s">
        <v>456</v>
      </c>
      <c r="C11" s="78">
        <v>0</v>
      </c>
      <c r="D11" s="78">
        <v>0</v>
      </c>
      <c r="E11" s="78"/>
      <c r="F11" s="36"/>
    </row>
    <row r="12" spans="1:6" x14ac:dyDescent="0.2">
      <c r="A12" s="59">
        <v>1114</v>
      </c>
      <c r="B12" s="36" t="s">
        <v>273</v>
      </c>
      <c r="C12" s="78">
        <v>0</v>
      </c>
      <c r="D12" s="78">
        <v>0</v>
      </c>
      <c r="E12" s="78"/>
      <c r="F12" s="36"/>
    </row>
    <row r="13" spans="1:6" x14ac:dyDescent="0.2">
      <c r="A13" s="59">
        <v>1115</v>
      </c>
      <c r="B13" s="36" t="s">
        <v>274</v>
      </c>
      <c r="C13" s="78">
        <v>0</v>
      </c>
      <c r="D13" s="78">
        <v>0</v>
      </c>
      <c r="E13" s="78"/>
      <c r="F13" s="36"/>
    </row>
    <row r="14" spans="1:6" x14ac:dyDescent="0.2">
      <c r="A14" s="59">
        <v>1116</v>
      </c>
      <c r="B14" s="36" t="s">
        <v>457</v>
      </c>
      <c r="C14" s="78">
        <v>0</v>
      </c>
      <c r="D14" s="78">
        <v>0</v>
      </c>
      <c r="E14" s="78"/>
      <c r="F14" s="36"/>
    </row>
    <row r="15" spans="1:6" x14ac:dyDescent="0.2">
      <c r="A15" s="59">
        <v>1119</v>
      </c>
      <c r="B15" s="36" t="s">
        <v>458</v>
      </c>
      <c r="C15" s="78">
        <v>0</v>
      </c>
      <c r="D15" s="78">
        <v>0</v>
      </c>
      <c r="E15" s="78"/>
      <c r="F15" s="36"/>
    </row>
    <row r="16" spans="1:6" x14ac:dyDescent="0.2">
      <c r="A16" s="83">
        <v>1110</v>
      </c>
      <c r="B16" s="84" t="s">
        <v>459</v>
      </c>
      <c r="C16" s="85">
        <f>SUM(C9:C15)</f>
        <v>1061940197.5599999</v>
      </c>
      <c r="D16" s="85">
        <f>SUM(D9:D15)</f>
        <v>1138692332.22</v>
      </c>
      <c r="E16" s="85"/>
      <c r="F16" s="36"/>
    </row>
    <row r="17" spans="1:7" x14ac:dyDescent="0.2">
      <c r="A17"/>
      <c r="B17"/>
      <c r="C17"/>
      <c r="D17"/>
      <c r="E17"/>
      <c r="F17"/>
    </row>
    <row r="18" spans="1:7" x14ac:dyDescent="0.2">
      <c r="A18"/>
      <c r="B18"/>
      <c r="C18"/>
      <c r="D18"/>
      <c r="E18"/>
      <c r="F18"/>
    </row>
    <row r="19" spans="1:7" x14ac:dyDescent="0.2">
      <c r="A19" s="34" t="s">
        <v>460</v>
      </c>
      <c r="B19" s="34"/>
      <c r="C19" s="34"/>
      <c r="D19" s="34"/>
      <c r="E19" s="34"/>
      <c r="F19"/>
    </row>
    <row r="20" spans="1:7" x14ac:dyDescent="0.2">
      <c r="A20" s="38" t="s">
        <v>75</v>
      </c>
      <c r="B20" s="38" t="s">
        <v>76</v>
      </c>
      <c r="C20" s="39">
        <v>2026</v>
      </c>
      <c r="D20" s="39">
        <v>2025</v>
      </c>
      <c r="E20" s="39"/>
      <c r="F20"/>
    </row>
    <row r="21" spans="1:7" x14ac:dyDescent="0.2">
      <c r="A21" s="83">
        <v>1230</v>
      </c>
      <c r="B21" s="86" t="s">
        <v>324</v>
      </c>
      <c r="C21" s="85">
        <f>SUM(C22:C28)</f>
        <v>6978567.7800000003</v>
      </c>
      <c r="D21" s="85">
        <f>SUM(D22:D28)</f>
        <v>122550311.91</v>
      </c>
      <c r="E21" s="85"/>
      <c r="F21"/>
    </row>
    <row r="22" spans="1:7" x14ac:dyDescent="0.2">
      <c r="A22" s="59">
        <v>1231</v>
      </c>
      <c r="B22" s="36" t="s">
        <v>325</v>
      </c>
      <c r="C22" s="78">
        <v>0</v>
      </c>
      <c r="D22" s="78">
        <v>0</v>
      </c>
      <c r="E22" s="78"/>
      <c r="F22"/>
    </row>
    <row r="23" spans="1:7" x14ac:dyDescent="0.2">
      <c r="A23" s="59">
        <v>1232</v>
      </c>
      <c r="B23" s="36" t="s">
        <v>326</v>
      </c>
      <c r="C23" s="78">
        <v>0</v>
      </c>
      <c r="D23" s="78">
        <v>0</v>
      </c>
      <c r="E23" s="78"/>
      <c r="F23"/>
    </row>
    <row r="24" spans="1:7" x14ac:dyDescent="0.2">
      <c r="A24" s="59">
        <v>1233</v>
      </c>
      <c r="B24" s="36" t="s">
        <v>327</v>
      </c>
      <c r="C24" s="78">
        <v>0</v>
      </c>
      <c r="D24" s="78">
        <v>0</v>
      </c>
      <c r="E24" s="78"/>
      <c r="F24"/>
    </row>
    <row r="25" spans="1:7" x14ac:dyDescent="0.2">
      <c r="A25" s="59">
        <v>1234</v>
      </c>
      <c r="B25" s="36" t="s">
        <v>328</v>
      </c>
      <c r="C25" s="78">
        <v>0</v>
      </c>
      <c r="D25" s="78">
        <v>0</v>
      </c>
      <c r="E25" s="78"/>
      <c r="F25"/>
    </row>
    <row r="26" spans="1:7" x14ac:dyDescent="0.2">
      <c r="A26" s="59">
        <v>1235</v>
      </c>
      <c r="B26" s="36" t="s">
        <v>329</v>
      </c>
      <c r="C26" s="78">
        <v>0</v>
      </c>
      <c r="D26" s="78">
        <v>0</v>
      </c>
      <c r="E26" s="78"/>
      <c r="F26"/>
    </row>
    <row r="27" spans="1:7" x14ac:dyDescent="0.2">
      <c r="A27" s="59">
        <v>1236</v>
      </c>
      <c r="B27" s="36" t="s">
        <v>330</v>
      </c>
      <c r="C27" s="78">
        <v>6978567.7800000003</v>
      </c>
      <c r="D27" s="78">
        <v>122550311.91</v>
      </c>
      <c r="E27" s="78"/>
      <c r="F27"/>
    </row>
    <row r="28" spans="1:7" x14ac:dyDescent="0.2">
      <c r="A28" s="59">
        <v>1239</v>
      </c>
      <c r="B28" s="36" t="s">
        <v>331</v>
      </c>
      <c r="C28" s="78">
        <v>0</v>
      </c>
      <c r="D28" s="78">
        <v>0</v>
      </c>
      <c r="E28" s="78"/>
      <c r="F28"/>
    </row>
    <row r="29" spans="1:7" x14ac:dyDescent="0.2">
      <c r="A29" s="83">
        <v>1240</v>
      </c>
      <c r="B29" s="86" t="s">
        <v>332</v>
      </c>
      <c r="C29" s="85">
        <f>SUM(C30:C37)</f>
        <v>5202224.88</v>
      </c>
      <c r="D29" s="85">
        <f>SUM(D30:D37)</f>
        <v>65600363.969999999</v>
      </c>
      <c r="E29" s="85"/>
      <c r="F29"/>
      <c r="G29" s="87"/>
    </row>
    <row r="30" spans="1:7" x14ac:dyDescent="0.2">
      <c r="A30" s="59">
        <v>1241</v>
      </c>
      <c r="B30" s="36" t="s">
        <v>333</v>
      </c>
      <c r="C30" s="78">
        <v>4814600.88</v>
      </c>
      <c r="D30" s="78">
        <v>3193165.07</v>
      </c>
      <c r="E30" s="78"/>
      <c r="F30"/>
    </row>
    <row r="31" spans="1:7" x14ac:dyDescent="0.2">
      <c r="A31" s="59">
        <v>1242</v>
      </c>
      <c r="B31" s="36" t="s">
        <v>334</v>
      </c>
      <c r="C31" s="78">
        <v>0</v>
      </c>
      <c r="D31" s="78">
        <v>3046273.93</v>
      </c>
      <c r="E31" s="78"/>
      <c r="F31"/>
    </row>
    <row r="32" spans="1:7" x14ac:dyDescent="0.2">
      <c r="A32" s="59">
        <v>1243</v>
      </c>
      <c r="B32" s="36" t="s">
        <v>335</v>
      </c>
      <c r="C32" s="78">
        <v>287400</v>
      </c>
      <c r="D32" s="78">
        <v>26410381.280000001</v>
      </c>
      <c r="E32" s="78"/>
      <c r="F32"/>
    </row>
    <row r="33" spans="1:6" x14ac:dyDescent="0.2">
      <c r="A33" s="59">
        <v>1244</v>
      </c>
      <c r="B33" s="36" t="s">
        <v>336</v>
      </c>
      <c r="C33" s="78">
        <v>0</v>
      </c>
      <c r="D33" s="78">
        <v>32733228</v>
      </c>
      <c r="E33" s="78"/>
      <c r="F33"/>
    </row>
    <row r="34" spans="1:6" x14ac:dyDescent="0.2">
      <c r="A34" s="59">
        <v>1245</v>
      </c>
      <c r="B34" s="36" t="s">
        <v>337</v>
      </c>
      <c r="C34" s="78">
        <v>0</v>
      </c>
      <c r="D34" s="78">
        <v>0</v>
      </c>
      <c r="E34" s="78"/>
      <c r="F34"/>
    </row>
    <row r="35" spans="1:6" x14ac:dyDescent="0.2">
      <c r="A35" s="59">
        <v>1246</v>
      </c>
      <c r="B35" s="36" t="s">
        <v>338</v>
      </c>
      <c r="C35" s="78">
        <v>100224</v>
      </c>
      <c r="D35" s="78">
        <v>217315.69</v>
      </c>
      <c r="E35" s="78"/>
      <c r="F35"/>
    </row>
    <row r="36" spans="1:6" x14ac:dyDescent="0.2">
      <c r="A36" s="59">
        <v>1247</v>
      </c>
      <c r="B36" s="36" t="s">
        <v>339</v>
      </c>
      <c r="C36" s="78">
        <v>0</v>
      </c>
      <c r="D36" s="78">
        <v>0</v>
      </c>
      <c r="E36" s="78"/>
      <c r="F36"/>
    </row>
    <row r="37" spans="1:6" x14ac:dyDescent="0.2">
      <c r="A37" s="59">
        <v>1248</v>
      </c>
      <c r="B37" s="36" t="s">
        <v>340</v>
      </c>
      <c r="C37" s="78">
        <v>0</v>
      </c>
      <c r="D37" s="78">
        <v>0</v>
      </c>
      <c r="E37" s="78"/>
      <c r="F37"/>
    </row>
    <row r="38" spans="1:6" x14ac:dyDescent="0.2">
      <c r="A38" s="83">
        <v>1250</v>
      </c>
      <c r="B38" s="86" t="s">
        <v>346</v>
      </c>
      <c r="C38" s="88">
        <f>SUM(C39:C43)</f>
        <v>0</v>
      </c>
      <c r="D38" s="88">
        <f>SUM(D39:D43)</f>
        <v>0</v>
      </c>
      <c r="E38" s="88"/>
      <c r="F38"/>
    </row>
    <row r="39" spans="1:6" x14ac:dyDescent="0.2">
      <c r="A39" s="59">
        <v>1251</v>
      </c>
      <c r="B39" s="36" t="s">
        <v>347</v>
      </c>
      <c r="C39" s="63">
        <v>0</v>
      </c>
      <c r="D39" s="63">
        <v>0</v>
      </c>
      <c r="E39" s="63"/>
      <c r="F39"/>
    </row>
    <row r="40" spans="1:6" x14ac:dyDescent="0.2">
      <c r="A40" s="59">
        <v>1252</v>
      </c>
      <c r="B40" s="36" t="s">
        <v>348</v>
      </c>
      <c r="C40" s="63">
        <v>0</v>
      </c>
      <c r="D40" s="63">
        <v>0</v>
      </c>
      <c r="E40" s="63"/>
      <c r="F40"/>
    </row>
    <row r="41" spans="1:6" x14ac:dyDescent="0.2">
      <c r="A41" s="59">
        <v>1253</v>
      </c>
      <c r="B41" s="36" t="s">
        <v>349</v>
      </c>
      <c r="C41" s="63">
        <v>0</v>
      </c>
      <c r="D41" s="63">
        <v>0</v>
      </c>
      <c r="E41" s="63"/>
      <c r="F41"/>
    </row>
    <row r="42" spans="1:6" x14ac:dyDescent="0.2">
      <c r="A42" s="59">
        <v>1254</v>
      </c>
      <c r="B42" s="36" t="s">
        <v>350</v>
      </c>
      <c r="C42" s="63">
        <v>0</v>
      </c>
      <c r="D42" s="63">
        <v>0</v>
      </c>
      <c r="E42" s="63"/>
      <c r="F42"/>
    </row>
    <row r="43" spans="1:6" x14ac:dyDescent="0.2">
      <c r="A43" s="59">
        <v>1259</v>
      </c>
      <c r="B43" s="36" t="s">
        <v>351</v>
      </c>
      <c r="C43" s="63">
        <v>0</v>
      </c>
      <c r="D43" s="63">
        <v>0</v>
      </c>
      <c r="E43" s="63"/>
      <c r="F43"/>
    </row>
    <row r="44" spans="1:6" x14ac:dyDescent="0.2">
      <c r="A44" s="59"/>
      <c r="B44" s="84" t="s">
        <v>461</v>
      </c>
      <c r="C44" s="85">
        <f>C21+C29+C38</f>
        <v>12180792.66</v>
      </c>
      <c r="D44" s="85">
        <f>D21+D29+D38</f>
        <v>188150675.88</v>
      </c>
      <c r="E44" s="85"/>
      <c r="F44"/>
    </row>
    <row r="45" spans="1:6" x14ac:dyDescent="0.2">
      <c r="A45" s="36"/>
      <c r="B45" s="36"/>
      <c r="F45"/>
    </row>
    <row r="46" spans="1:6" x14ac:dyDescent="0.2">
      <c r="A46" s="34" t="s">
        <v>462</v>
      </c>
      <c r="B46" s="34"/>
      <c r="C46" s="34"/>
      <c r="D46" s="34"/>
      <c r="E46" s="34"/>
      <c r="F46"/>
    </row>
    <row r="47" spans="1:6" x14ac:dyDescent="0.2">
      <c r="A47" s="38" t="s">
        <v>75</v>
      </c>
      <c r="B47" s="38" t="s">
        <v>76</v>
      </c>
      <c r="C47" s="39">
        <v>2026</v>
      </c>
      <c r="D47" s="39">
        <v>2025</v>
      </c>
      <c r="E47" s="39"/>
      <c r="F47"/>
    </row>
    <row r="48" spans="1:6" x14ac:dyDescent="0.2">
      <c r="A48" s="83">
        <v>3210</v>
      </c>
      <c r="B48" s="86" t="s">
        <v>463</v>
      </c>
      <c r="C48" s="85">
        <v>619583075.61000001</v>
      </c>
      <c r="D48" s="85">
        <v>334561491.81999999</v>
      </c>
      <c r="E48" s="85"/>
      <c r="F48"/>
    </row>
    <row r="49" spans="1:6" x14ac:dyDescent="0.2">
      <c r="A49" s="59"/>
      <c r="B49" s="84" t="s">
        <v>464</v>
      </c>
      <c r="C49" s="89">
        <f>+C50+C62+C93+C111</f>
        <v>300485922.03000003</v>
      </c>
      <c r="D49" s="89">
        <f>+D50+D62+D93+D111</f>
        <v>2157658986.3899999</v>
      </c>
      <c r="E49" s="89"/>
      <c r="F49"/>
    </row>
    <row r="50" spans="1:6" s="79" customFormat="1" x14ac:dyDescent="0.2">
      <c r="A50" s="83">
        <v>5400</v>
      </c>
      <c r="B50" s="86" t="s">
        <v>224</v>
      </c>
      <c r="C50" s="90">
        <f>SUM(C53+C51)</f>
        <v>0</v>
      </c>
      <c r="D50" s="90">
        <f>SUM(D53+D51)</f>
        <v>0</v>
      </c>
      <c r="E50" s="90"/>
      <c r="F50"/>
    </row>
    <row r="51" spans="1:6" s="79" customFormat="1" x14ac:dyDescent="0.2">
      <c r="A51" s="59">
        <v>5410</v>
      </c>
      <c r="B51" s="36" t="s">
        <v>465</v>
      </c>
      <c r="C51" s="88">
        <f>C52</f>
        <v>0</v>
      </c>
      <c r="D51" s="88">
        <f>D52</f>
        <v>0</v>
      </c>
      <c r="E51" s="88"/>
      <c r="F51"/>
    </row>
    <row r="52" spans="1:6" x14ac:dyDescent="0.2">
      <c r="A52" s="59">
        <v>5411</v>
      </c>
      <c r="B52" s="36" t="s">
        <v>226</v>
      </c>
      <c r="C52" s="63">
        <v>0</v>
      </c>
      <c r="D52" s="63">
        <v>0</v>
      </c>
      <c r="E52" s="63"/>
      <c r="F52"/>
    </row>
    <row r="53" spans="1:6" x14ac:dyDescent="0.2">
      <c r="A53" s="59">
        <v>5420</v>
      </c>
      <c r="B53" s="36" t="s">
        <v>466</v>
      </c>
      <c r="C53" s="91">
        <v>0</v>
      </c>
      <c r="D53" s="91">
        <v>0</v>
      </c>
      <c r="E53" s="91"/>
      <c r="F53"/>
    </row>
    <row r="54" spans="1:6" x14ac:dyDescent="0.2">
      <c r="A54" s="59">
        <v>5421</v>
      </c>
      <c r="B54" s="36" t="s">
        <v>229</v>
      </c>
      <c r="C54" s="85">
        <v>0</v>
      </c>
      <c r="D54" s="85">
        <v>0</v>
      </c>
      <c r="E54" s="85"/>
      <c r="F54"/>
    </row>
    <row r="55" spans="1:6" x14ac:dyDescent="0.2">
      <c r="A55" s="59">
        <v>5430</v>
      </c>
      <c r="B55" s="36" t="s">
        <v>467</v>
      </c>
      <c r="C55" s="78">
        <f>C56</f>
        <v>0</v>
      </c>
      <c r="D55" s="78">
        <f>D56</f>
        <v>0</v>
      </c>
      <c r="E55" s="78"/>
      <c r="F55"/>
    </row>
    <row r="56" spans="1:6" x14ac:dyDescent="0.2">
      <c r="A56" s="59">
        <v>5431</v>
      </c>
      <c r="B56" s="36" t="s">
        <v>232</v>
      </c>
      <c r="C56" s="78">
        <v>0</v>
      </c>
      <c r="D56" s="78">
        <v>0</v>
      </c>
      <c r="E56" s="78"/>
      <c r="F56"/>
    </row>
    <row r="57" spans="1:6" x14ac:dyDescent="0.2">
      <c r="A57" s="59">
        <v>5440</v>
      </c>
      <c r="B57" s="36" t="s">
        <v>468</v>
      </c>
      <c r="C57" s="78">
        <f>C58</f>
        <v>0</v>
      </c>
      <c r="D57" s="78">
        <f>D58</f>
        <v>0</v>
      </c>
      <c r="E57" s="78"/>
      <c r="F57"/>
    </row>
    <row r="58" spans="1:6" x14ac:dyDescent="0.2">
      <c r="A58" s="59">
        <v>5441</v>
      </c>
      <c r="B58" s="36" t="s">
        <v>468</v>
      </c>
      <c r="C58" s="78">
        <v>0</v>
      </c>
      <c r="D58" s="78">
        <v>0</v>
      </c>
      <c r="E58" s="78"/>
      <c r="F58"/>
    </row>
    <row r="59" spans="1:6" x14ac:dyDescent="0.2">
      <c r="A59" s="59">
        <v>5450</v>
      </c>
      <c r="B59" s="36" t="s">
        <v>469</v>
      </c>
      <c r="C59" s="78">
        <f>C60</f>
        <v>0</v>
      </c>
      <c r="D59" s="78">
        <f>D60</f>
        <v>0</v>
      </c>
      <c r="E59" s="78"/>
      <c r="F59"/>
    </row>
    <row r="60" spans="1:6" x14ac:dyDescent="0.2">
      <c r="A60" s="59">
        <v>5451</v>
      </c>
      <c r="B60" s="36" t="s">
        <v>236</v>
      </c>
      <c r="C60" s="78">
        <v>0</v>
      </c>
      <c r="D60" s="78">
        <v>0</v>
      </c>
      <c r="E60" s="78"/>
      <c r="F60"/>
    </row>
    <row r="61" spans="1:6" x14ac:dyDescent="0.2">
      <c r="A61" s="59">
        <v>5452</v>
      </c>
      <c r="B61" s="36" t="s">
        <v>237</v>
      </c>
      <c r="C61" s="78">
        <v>0</v>
      </c>
      <c r="D61" s="78">
        <v>0</v>
      </c>
      <c r="E61" s="78"/>
      <c r="F61"/>
    </row>
    <row r="62" spans="1:6" x14ac:dyDescent="0.2">
      <c r="A62" s="83">
        <v>5500</v>
      </c>
      <c r="B62" s="86" t="s">
        <v>238</v>
      </c>
      <c r="C62" s="89">
        <f>C63+C72+C75+C81</f>
        <v>300478365.90000004</v>
      </c>
      <c r="D62" s="89">
        <f>D63+D72+D75+D81</f>
        <v>1905220266.26</v>
      </c>
      <c r="E62" s="89"/>
      <c r="F62"/>
    </row>
    <row r="63" spans="1:6" x14ac:dyDescent="0.2">
      <c r="A63" s="83">
        <v>5510</v>
      </c>
      <c r="B63" s="86" t="s">
        <v>239</v>
      </c>
      <c r="C63" s="78">
        <f>SUM(C64:C71)</f>
        <v>57720519.509999998</v>
      </c>
      <c r="D63" s="78">
        <f>SUM(D64:D71)</f>
        <v>227807083.15000001</v>
      </c>
      <c r="E63" s="78"/>
      <c r="F63"/>
    </row>
    <row r="64" spans="1:6" x14ac:dyDescent="0.2">
      <c r="A64" s="59">
        <v>5511</v>
      </c>
      <c r="B64" s="36" t="s">
        <v>240</v>
      </c>
      <c r="C64" s="78">
        <v>0</v>
      </c>
      <c r="D64" s="78">
        <v>0</v>
      </c>
      <c r="E64" s="78"/>
      <c r="F64"/>
    </row>
    <row r="65" spans="1:6" x14ac:dyDescent="0.2">
      <c r="A65" s="59">
        <v>5512</v>
      </c>
      <c r="B65" s="36" t="s">
        <v>241</v>
      </c>
      <c r="C65" s="78">
        <v>0</v>
      </c>
      <c r="D65" s="78">
        <v>0</v>
      </c>
      <c r="E65" s="78"/>
      <c r="F65"/>
    </row>
    <row r="66" spans="1:6" x14ac:dyDescent="0.2">
      <c r="A66" s="59">
        <v>5513</v>
      </c>
      <c r="B66" s="36" t="s">
        <v>242</v>
      </c>
      <c r="C66" s="78">
        <v>0</v>
      </c>
      <c r="D66" s="78">
        <v>0</v>
      </c>
      <c r="E66" s="78"/>
      <c r="F66"/>
    </row>
    <row r="67" spans="1:6" x14ac:dyDescent="0.2">
      <c r="A67" s="59">
        <v>5514</v>
      </c>
      <c r="B67" s="36" t="s">
        <v>243</v>
      </c>
      <c r="C67" s="78">
        <v>0</v>
      </c>
      <c r="D67" s="78">
        <v>0</v>
      </c>
      <c r="E67" s="78"/>
      <c r="F67"/>
    </row>
    <row r="68" spans="1:6" x14ac:dyDescent="0.2">
      <c r="A68" s="59">
        <v>5515</v>
      </c>
      <c r="B68" s="36" t="s">
        <v>244</v>
      </c>
      <c r="C68" s="78">
        <v>57707064.280000001</v>
      </c>
      <c r="D68" s="78">
        <v>223991251.62</v>
      </c>
      <c r="E68" s="78"/>
      <c r="F68"/>
    </row>
    <row r="69" spans="1:6" x14ac:dyDescent="0.2">
      <c r="A69" s="59">
        <v>5516</v>
      </c>
      <c r="B69" s="36" t="s">
        <v>245</v>
      </c>
      <c r="C69" s="78">
        <v>0</v>
      </c>
      <c r="D69" s="78">
        <v>0</v>
      </c>
      <c r="E69" s="78"/>
      <c r="F69"/>
    </row>
    <row r="70" spans="1:6" x14ac:dyDescent="0.2">
      <c r="A70" s="59">
        <v>5517</v>
      </c>
      <c r="B70" s="36" t="s">
        <v>246</v>
      </c>
      <c r="C70" s="78">
        <v>0</v>
      </c>
      <c r="D70" s="78">
        <v>0</v>
      </c>
      <c r="E70" s="78"/>
      <c r="F70"/>
    </row>
    <row r="71" spans="1:6" x14ac:dyDescent="0.2">
      <c r="A71" s="59">
        <v>5518</v>
      </c>
      <c r="B71" s="36" t="s">
        <v>247</v>
      </c>
      <c r="C71" s="78">
        <v>13455.23</v>
      </c>
      <c r="D71" s="78">
        <v>3815831.53</v>
      </c>
      <c r="E71" s="78"/>
      <c r="F71"/>
    </row>
    <row r="72" spans="1:6" x14ac:dyDescent="0.2">
      <c r="A72" s="83">
        <v>5520</v>
      </c>
      <c r="B72" s="86" t="s">
        <v>248</v>
      </c>
      <c r="C72" s="85">
        <f>SUM(C73:C74)</f>
        <v>0</v>
      </c>
      <c r="D72" s="85">
        <f>SUM(D73:D74)</f>
        <v>0</v>
      </c>
      <c r="E72" s="78"/>
      <c r="F72"/>
    </row>
    <row r="73" spans="1:6" x14ac:dyDescent="0.2">
      <c r="A73" s="59">
        <v>5521</v>
      </c>
      <c r="B73" s="36" t="s">
        <v>249</v>
      </c>
      <c r="C73" s="78">
        <v>0</v>
      </c>
      <c r="D73" s="78">
        <v>0</v>
      </c>
      <c r="E73" s="78"/>
      <c r="F73"/>
    </row>
    <row r="74" spans="1:6" x14ac:dyDescent="0.2">
      <c r="A74" s="59">
        <v>5522</v>
      </c>
      <c r="B74" s="36" t="s">
        <v>250</v>
      </c>
      <c r="C74" s="78">
        <v>0</v>
      </c>
      <c r="D74" s="78">
        <v>0</v>
      </c>
      <c r="E74" s="78"/>
      <c r="F74"/>
    </row>
    <row r="75" spans="1:6" x14ac:dyDescent="0.2">
      <c r="A75" s="83">
        <v>5530</v>
      </c>
      <c r="B75" s="86" t="s">
        <v>251</v>
      </c>
      <c r="C75" s="85">
        <f>SUM(C76:C80)</f>
        <v>242757484.27000004</v>
      </c>
      <c r="D75" s="85">
        <f>SUM(D76:D80)</f>
        <v>1677413008.1099999</v>
      </c>
      <c r="E75" s="78"/>
      <c r="F75"/>
    </row>
    <row r="76" spans="1:6" x14ac:dyDescent="0.2">
      <c r="A76" s="59">
        <v>5531</v>
      </c>
      <c r="B76" s="36" t="s">
        <v>252</v>
      </c>
      <c r="C76" s="78">
        <v>0</v>
      </c>
      <c r="D76" s="78">
        <v>0</v>
      </c>
      <c r="E76" s="78"/>
      <c r="F76"/>
    </row>
    <row r="77" spans="1:6" x14ac:dyDescent="0.2">
      <c r="A77" s="59">
        <v>5532</v>
      </c>
      <c r="B77" s="36" t="s">
        <v>253</v>
      </c>
      <c r="C77" s="78">
        <v>0</v>
      </c>
      <c r="D77" s="78">
        <v>0</v>
      </c>
      <c r="E77" s="78"/>
      <c r="F77"/>
    </row>
    <row r="78" spans="1:6" x14ac:dyDescent="0.2">
      <c r="A78" s="59">
        <v>5533</v>
      </c>
      <c r="B78" s="36" t="s">
        <v>254</v>
      </c>
      <c r="C78" s="78">
        <v>0</v>
      </c>
      <c r="D78" s="78">
        <v>0</v>
      </c>
      <c r="E78" s="78"/>
      <c r="F78"/>
    </row>
    <row r="79" spans="1:6" x14ac:dyDescent="0.2">
      <c r="A79" s="59">
        <v>5534</v>
      </c>
      <c r="B79" s="36" t="s">
        <v>255</v>
      </c>
      <c r="C79" s="78">
        <v>0</v>
      </c>
      <c r="D79" s="78">
        <v>0</v>
      </c>
      <c r="E79" s="78"/>
      <c r="F79"/>
    </row>
    <row r="80" spans="1:6" x14ac:dyDescent="0.2">
      <c r="A80" s="59">
        <v>5535</v>
      </c>
      <c r="B80" s="36" t="s">
        <v>256</v>
      </c>
      <c r="C80" s="78">
        <v>242757484.27000004</v>
      </c>
      <c r="D80" s="78">
        <v>1677413008.1099999</v>
      </c>
      <c r="E80" s="78"/>
      <c r="F80"/>
    </row>
    <row r="81" spans="1:6" x14ac:dyDescent="0.2">
      <c r="A81" s="83">
        <v>5590</v>
      </c>
      <c r="B81" s="86" t="s">
        <v>257</v>
      </c>
      <c r="C81" s="85">
        <f>SUM(C82:C89)</f>
        <v>362.12</v>
      </c>
      <c r="D81" s="85">
        <f>SUM(D82:D89)</f>
        <v>175</v>
      </c>
      <c r="E81" s="78"/>
      <c r="F81"/>
    </row>
    <row r="82" spans="1:6" x14ac:dyDescent="0.2">
      <c r="A82" s="59">
        <v>5591</v>
      </c>
      <c r="B82" s="36" t="s">
        <v>258</v>
      </c>
      <c r="C82" s="78">
        <v>0</v>
      </c>
      <c r="D82" s="78">
        <v>0</v>
      </c>
      <c r="E82" s="78"/>
      <c r="F82"/>
    </row>
    <row r="83" spans="1:6" x14ac:dyDescent="0.2">
      <c r="A83" s="59">
        <v>5592</v>
      </c>
      <c r="B83" s="36" t="s">
        <v>259</v>
      </c>
      <c r="C83" s="78">
        <v>0</v>
      </c>
      <c r="D83" s="78">
        <v>0</v>
      </c>
      <c r="E83" s="78"/>
      <c r="F83"/>
    </row>
    <row r="84" spans="1:6" x14ac:dyDescent="0.2">
      <c r="A84" s="59">
        <v>5593</v>
      </c>
      <c r="B84" s="36" t="s">
        <v>260</v>
      </c>
      <c r="C84" s="78">
        <v>0</v>
      </c>
      <c r="D84" s="78">
        <v>0</v>
      </c>
      <c r="E84" s="78"/>
      <c r="F84"/>
    </row>
    <row r="85" spans="1:6" x14ac:dyDescent="0.2">
      <c r="A85" s="59">
        <v>5594</v>
      </c>
      <c r="B85" s="36" t="s">
        <v>470</v>
      </c>
      <c r="C85" s="78">
        <v>0</v>
      </c>
      <c r="D85" s="78">
        <v>0</v>
      </c>
      <c r="E85" s="78"/>
      <c r="F85"/>
    </row>
    <row r="86" spans="1:6" x14ac:dyDescent="0.2">
      <c r="A86" s="59">
        <v>5595</v>
      </c>
      <c r="B86" s="36" t="s">
        <v>262</v>
      </c>
      <c r="C86" s="78">
        <v>0</v>
      </c>
      <c r="D86" s="78">
        <v>0</v>
      </c>
      <c r="E86" s="78"/>
      <c r="F86"/>
    </row>
    <row r="87" spans="1:6" x14ac:dyDescent="0.2">
      <c r="A87" s="59">
        <v>5596</v>
      </c>
      <c r="B87" s="36" t="s">
        <v>154</v>
      </c>
      <c r="C87" s="78">
        <v>0</v>
      </c>
      <c r="D87" s="78">
        <v>0</v>
      </c>
      <c r="E87" s="78"/>
      <c r="F87"/>
    </row>
    <row r="88" spans="1:6" x14ac:dyDescent="0.2">
      <c r="A88" s="59">
        <v>5597</v>
      </c>
      <c r="B88" s="36" t="s">
        <v>263</v>
      </c>
      <c r="C88" s="78">
        <v>0</v>
      </c>
      <c r="D88" s="78">
        <v>0</v>
      </c>
      <c r="E88" s="78"/>
      <c r="F88"/>
    </row>
    <row r="89" spans="1:6" x14ac:dyDescent="0.2">
      <c r="A89" s="59">
        <v>5599</v>
      </c>
      <c r="B89" s="36" t="s">
        <v>265</v>
      </c>
      <c r="C89" s="78">
        <v>362.12</v>
      </c>
      <c r="D89" s="78">
        <v>175</v>
      </c>
      <c r="E89" s="78"/>
      <c r="F89"/>
    </row>
    <row r="90" spans="1:6" x14ac:dyDescent="0.2">
      <c r="A90" s="83">
        <v>5600</v>
      </c>
      <c r="B90" s="86" t="s">
        <v>266</v>
      </c>
      <c r="C90" s="78">
        <v>0</v>
      </c>
      <c r="D90" s="78">
        <v>0</v>
      </c>
      <c r="E90" s="78"/>
      <c r="F90"/>
    </row>
    <row r="91" spans="1:6" x14ac:dyDescent="0.2">
      <c r="A91" s="83">
        <v>5610</v>
      </c>
      <c r="B91" s="86" t="s">
        <v>267</v>
      </c>
      <c r="C91" s="78">
        <v>0</v>
      </c>
      <c r="D91" s="78">
        <v>0</v>
      </c>
      <c r="E91" s="78"/>
      <c r="F91"/>
    </row>
    <row r="92" spans="1:6" x14ac:dyDescent="0.2">
      <c r="A92" s="59">
        <v>5611</v>
      </c>
      <c r="B92" s="36" t="s">
        <v>268</v>
      </c>
      <c r="C92" s="78">
        <v>0</v>
      </c>
      <c r="D92" s="78">
        <v>0</v>
      </c>
      <c r="E92" s="78"/>
      <c r="F92"/>
    </row>
    <row r="93" spans="1:6" x14ac:dyDescent="0.2">
      <c r="A93" s="83">
        <v>2110</v>
      </c>
      <c r="B93" s="92" t="s">
        <v>471</v>
      </c>
      <c r="C93" s="89">
        <f>SUM(C94:C98)</f>
        <v>7556.13</v>
      </c>
      <c r="D93" s="89">
        <f>SUM(D94:D98)</f>
        <v>252438720.13</v>
      </c>
      <c r="E93" s="89"/>
      <c r="F93"/>
    </row>
    <row r="94" spans="1:6" x14ac:dyDescent="0.2">
      <c r="A94" s="59">
        <v>2111</v>
      </c>
      <c r="B94" s="36" t="s">
        <v>472</v>
      </c>
      <c r="C94" s="78">
        <v>0</v>
      </c>
      <c r="D94" s="78">
        <v>6442143.7400000002</v>
      </c>
      <c r="E94" s="78"/>
      <c r="F94"/>
    </row>
    <row r="95" spans="1:6" x14ac:dyDescent="0.2">
      <c r="A95" s="59">
        <v>2112</v>
      </c>
      <c r="B95" s="36" t="s">
        <v>473</v>
      </c>
      <c r="C95" s="78">
        <v>0</v>
      </c>
      <c r="D95" s="78">
        <v>65323592.130000003</v>
      </c>
      <c r="E95" s="78"/>
      <c r="F95"/>
    </row>
    <row r="96" spans="1:6" x14ac:dyDescent="0.2">
      <c r="A96" s="59">
        <v>2112</v>
      </c>
      <c r="B96" s="36" t="s">
        <v>474</v>
      </c>
      <c r="C96" s="78">
        <v>7556.13</v>
      </c>
      <c r="D96" s="78">
        <v>180672984.25999999</v>
      </c>
      <c r="E96" s="78"/>
      <c r="F96"/>
    </row>
    <row r="97" spans="1:7" x14ac:dyDescent="0.2">
      <c r="A97" s="59">
        <v>2115</v>
      </c>
      <c r="B97" s="36" t="s">
        <v>475</v>
      </c>
      <c r="C97" s="78">
        <v>0</v>
      </c>
      <c r="D97" s="78">
        <v>0</v>
      </c>
      <c r="E97" s="78"/>
      <c r="F97"/>
    </row>
    <row r="98" spans="1:7" x14ac:dyDescent="0.2">
      <c r="A98" s="59">
        <v>2114</v>
      </c>
      <c r="B98" s="36" t="s">
        <v>476</v>
      </c>
      <c r="C98" s="78">
        <v>0</v>
      </c>
      <c r="D98" s="78">
        <v>0</v>
      </c>
      <c r="E98" s="78"/>
      <c r="F98"/>
    </row>
    <row r="99" spans="1:7" x14ac:dyDescent="0.2">
      <c r="A99" s="93"/>
      <c r="B99" s="94" t="s">
        <v>477</v>
      </c>
      <c r="C99" s="78">
        <v>0</v>
      </c>
      <c r="D99" s="81"/>
      <c r="E99" s="81"/>
      <c r="F99" s="95"/>
      <c r="G99" s="79"/>
    </row>
    <row r="100" spans="1:7" x14ac:dyDescent="0.2">
      <c r="A100" s="93">
        <v>3100</v>
      </c>
      <c r="B100" s="94" t="s">
        <v>478</v>
      </c>
      <c r="C100" s="78">
        <v>0</v>
      </c>
      <c r="D100" s="81"/>
      <c r="E100" s="81"/>
      <c r="F100" s="95"/>
      <c r="G100" s="79"/>
    </row>
    <row r="101" spans="1:7" x14ac:dyDescent="0.2">
      <c r="A101" s="93"/>
      <c r="B101" s="94" t="s">
        <v>479</v>
      </c>
      <c r="C101" s="78">
        <v>0</v>
      </c>
      <c r="D101" s="81"/>
      <c r="E101" s="81"/>
      <c r="F101" s="95"/>
      <c r="G101" s="79"/>
    </row>
    <row r="102" spans="1:7" x14ac:dyDescent="0.2">
      <c r="A102" s="93"/>
      <c r="B102" s="94" t="s">
        <v>480</v>
      </c>
      <c r="C102" s="78">
        <v>0</v>
      </c>
      <c r="D102" s="78">
        <v>0</v>
      </c>
      <c r="E102" s="78"/>
      <c r="F102"/>
    </row>
    <row r="103" spans="1:7" x14ac:dyDescent="0.2">
      <c r="A103" s="93"/>
      <c r="B103" s="94" t="s">
        <v>481</v>
      </c>
      <c r="C103" s="85">
        <f>+C104</f>
        <v>0</v>
      </c>
      <c r="D103" s="85">
        <f>+D104</f>
        <v>0</v>
      </c>
      <c r="E103" s="85"/>
      <c r="F103"/>
    </row>
    <row r="104" spans="1:7" x14ac:dyDescent="0.2">
      <c r="A104" s="93"/>
      <c r="B104" s="94" t="s">
        <v>482</v>
      </c>
      <c r="C104" s="90">
        <f>SUM(C105:C108)</f>
        <v>0</v>
      </c>
      <c r="D104" s="90">
        <v>0</v>
      </c>
      <c r="E104" s="90"/>
      <c r="F104"/>
    </row>
    <row r="105" spans="1:7" x14ac:dyDescent="0.2">
      <c r="A105" s="93"/>
      <c r="B105" s="94" t="s">
        <v>483</v>
      </c>
      <c r="C105" s="91">
        <v>0</v>
      </c>
      <c r="D105" s="91">
        <v>0</v>
      </c>
      <c r="E105" s="91"/>
      <c r="F105"/>
    </row>
    <row r="106" spans="1:7" x14ac:dyDescent="0.2">
      <c r="A106" s="93">
        <v>1270</v>
      </c>
      <c r="B106" s="94" t="s">
        <v>352</v>
      </c>
      <c r="C106" s="91">
        <v>0</v>
      </c>
      <c r="D106" s="91">
        <v>0</v>
      </c>
      <c r="E106" s="91"/>
      <c r="F106"/>
    </row>
    <row r="107" spans="1:7" x14ac:dyDescent="0.2">
      <c r="A107" s="93">
        <v>1273</v>
      </c>
      <c r="B107" s="94" t="s">
        <v>484</v>
      </c>
      <c r="C107" s="91">
        <v>0</v>
      </c>
      <c r="D107" s="91">
        <v>0</v>
      </c>
      <c r="E107" s="91"/>
      <c r="F107"/>
    </row>
    <row r="108" spans="1:7" x14ac:dyDescent="0.2">
      <c r="A108" s="83">
        <v>5120</v>
      </c>
      <c r="B108" s="92" t="s">
        <v>309</v>
      </c>
      <c r="C108" s="91">
        <v>0</v>
      </c>
      <c r="D108" s="91">
        <v>0</v>
      </c>
      <c r="E108" s="91"/>
      <c r="F108"/>
    </row>
    <row r="109" spans="1:7" x14ac:dyDescent="0.2">
      <c r="A109" s="59">
        <v>5120</v>
      </c>
      <c r="B109" s="46" t="s">
        <v>309</v>
      </c>
      <c r="C109" s="90">
        <f>+C110</f>
        <v>0</v>
      </c>
      <c r="D109" s="90">
        <f>+D110</f>
        <v>0</v>
      </c>
      <c r="E109" s="90"/>
      <c r="F109"/>
    </row>
    <row r="110" spans="1:7" x14ac:dyDescent="0.2">
      <c r="A110" s="59"/>
      <c r="B110" s="84" t="s">
        <v>477</v>
      </c>
      <c r="C110" s="90">
        <f>+C111</f>
        <v>0</v>
      </c>
      <c r="D110" s="90">
        <f>+D111</f>
        <v>0</v>
      </c>
      <c r="E110" s="90"/>
      <c r="F110"/>
    </row>
    <row r="111" spans="1:7" x14ac:dyDescent="0.2">
      <c r="A111" s="83">
        <v>4300</v>
      </c>
      <c r="B111" s="84" t="s">
        <v>138</v>
      </c>
      <c r="C111" s="91">
        <v>0</v>
      </c>
      <c r="D111" s="91">
        <v>0</v>
      </c>
      <c r="E111" s="91"/>
      <c r="F111"/>
    </row>
    <row r="112" spans="1:7" x14ac:dyDescent="0.2">
      <c r="A112" s="83">
        <v>4310</v>
      </c>
      <c r="B112" s="84" t="s">
        <v>139</v>
      </c>
      <c r="C112" s="90">
        <f>+C113+C135</f>
        <v>381.65</v>
      </c>
      <c r="D112" s="90">
        <f>+D113+D133</f>
        <v>78504306.890000001</v>
      </c>
      <c r="E112" s="90"/>
      <c r="F112"/>
    </row>
    <row r="113" spans="1:6" x14ac:dyDescent="0.2">
      <c r="A113" s="59">
        <v>4311</v>
      </c>
      <c r="B113" s="96" t="s">
        <v>140</v>
      </c>
      <c r="C113" s="91">
        <f>C127+C114+C117+C123+C125</f>
        <v>381.65</v>
      </c>
      <c r="D113" s="97">
        <f>D127+D114+D117+D123+D125</f>
        <v>805.89</v>
      </c>
      <c r="E113" s="98"/>
      <c r="F113"/>
    </row>
    <row r="114" spans="1:6" x14ac:dyDescent="0.2">
      <c r="A114" s="59">
        <v>4319</v>
      </c>
      <c r="B114" s="96" t="s">
        <v>141</v>
      </c>
      <c r="C114" s="90">
        <f>SUM(C115:C116)</f>
        <v>0</v>
      </c>
      <c r="D114" s="90">
        <f>SUM(D115:D116)</f>
        <v>0</v>
      </c>
      <c r="E114" s="90"/>
      <c r="F114"/>
    </row>
    <row r="115" spans="1:6" x14ac:dyDescent="0.2">
      <c r="A115" s="83">
        <v>4320</v>
      </c>
      <c r="B115" s="84" t="s">
        <v>142</v>
      </c>
      <c r="C115" s="91">
        <v>0</v>
      </c>
      <c r="D115" s="97">
        <v>0</v>
      </c>
      <c r="E115" s="97"/>
      <c r="F115"/>
    </row>
    <row r="116" spans="1:6" x14ac:dyDescent="0.2">
      <c r="A116" s="59">
        <v>4321</v>
      </c>
      <c r="B116" s="96" t="s">
        <v>143</v>
      </c>
      <c r="C116" s="91">
        <v>0</v>
      </c>
      <c r="D116" s="97">
        <v>0</v>
      </c>
      <c r="E116" s="97"/>
      <c r="F116"/>
    </row>
    <row r="117" spans="1:6" x14ac:dyDescent="0.2">
      <c r="A117" s="59">
        <v>4322</v>
      </c>
      <c r="B117" s="96" t="s">
        <v>144</v>
      </c>
      <c r="C117" s="90">
        <f>SUM(C118:C122)</f>
        <v>0</v>
      </c>
      <c r="D117" s="90">
        <f>SUM(D118:D122)</f>
        <v>0</v>
      </c>
      <c r="E117" s="90"/>
      <c r="F117"/>
    </row>
    <row r="118" spans="1:6" x14ac:dyDescent="0.2">
      <c r="A118" s="59">
        <v>4323</v>
      </c>
      <c r="B118" s="96" t="s">
        <v>145</v>
      </c>
      <c r="C118" s="91">
        <v>0</v>
      </c>
      <c r="D118" s="97">
        <v>0</v>
      </c>
      <c r="E118" s="97"/>
      <c r="F118"/>
    </row>
    <row r="119" spans="1:6" ht="25.5" customHeight="1" x14ac:dyDescent="0.2">
      <c r="A119" s="59">
        <v>4324</v>
      </c>
      <c r="B119" s="99" t="s">
        <v>146</v>
      </c>
      <c r="C119" s="91">
        <v>0</v>
      </c>
      <c r="D119" s="97">
        <v>0</v>
      </c>
      <c r="E119" s="97"/>
      <c r="F119"/>
    </row>
    <row r="120" spans="1:6" ht="22.5" x14ac:dyDescent="0.2">
      <c r="A120" s="59">
        <v>4325</v>
      </c>
      <c r="B120" s="99" t="s">
        <v>147</v>
      </c>
      <c r="C120" s="91">
        <v>0</v>
      </c>
      <c r="D120" s="97">
        <v>0</v>
      </c>
      <c r="E120" s="97"/>
      <c r="F120"/>
    </row>
    <row r="121" spans="1:6" ht="21.75" customHeight="1" x14ac:dyDescent="0.2">
      <c r="A121" s="83">
        <v>4330</v>
      </c>
      <c r="B121" s="100" t="s">
        <v>148</v>
      </c>
      <c r="C121" s="91">
        <v>0</v>
      </c>
      <c r="D121" s="97">
        <v>0</v>
      </c>
      <c r="E121" s="97"/>
      <c r="F121"/>
    </row>
    <row r="122" spans="1:6" x14ac:dyDescent="0.2">
      <c r="A122" s="59">
        <v>4331</v>
      </c>
      <c r="B122" s="96" t="s">
        <v>148</v>
      </c>
      <c r="C122" s="91">
        <v>0</v>
      </c>
      <c r="D122" s="97">
        <v>0</v>
      </c>
      <c r="E122" s="97"/>
      <c r="F122"/>
    </row>
    <row r="123" spans="1:6" x14ac:dyDescent="0.2">
      <c r="A123" s="83">
        <v>4340</v>
      </c>
      <c r="B123" s="84" t="s">
        <v>149</v>
      </c>
      <c r="C123" s="90">
        <f>C124</f>
        <v>0</v>
      </c>
      <c r="D123" s="90">
        <f>D124</f>
        <v>0</v>
      </c>
      <c r="E123" s="90"/>
      <c r="F123"/>
    </row>
    <row r="124" spans="1:6" x14ac:dyDescent="0.2">
      <c r="A124" s="59">
        <v>4341</v>
      </c>
      <c r="B124" s="96" t="s">
        <v>149</v>
      </c>
      <c r="C124" s="91">
        <v>0</v>
      </c>
      <c r="D124" s="97">
        <v>0</v>
      </c>
      <c r="E124" s="97"/>
      <c r="F124"/>
    </row>
    <row r="125" spans="1:6" x14ac:dyDescent="0.2">
      <c r="A125" s="83">
        <v>4390</v>
      </c>
      <c r="B125" s="84" t="s">
        <v>150</v>
      </c>
      <c r="C125" s="101">
        <f>SUM(C126:C132)</f>
        <v>381.65</v>
      </c>
      <c r="D125" s="101">
        <f>SUM(D126:D132)</f>
        <v>805.89</v>
      </c>
      <c r="E125" s="101"/>
      <c r="F125"/>
    </row>
    <row r="126" spans="1:6" x14ac:dyDescent="0.2">
      <c r="A126" s="59">
        <v>4392</v>
      </c>
      <c r="B126" s="96" t="s">
        <v>151</v>
      </c>
      <c r="C126" s="91">
        <v>0</v>
      </c>
      <c r="D126" s="97">
        <v>0</v>
      </c>
      <c r="E126" s="97"/>
      <c r="F126"/>
    </row>
    <row r="127" spans="1:6" x14ac:dyDescent="0.2">
      <c r="A127" s="59">
        <v>4393</v>
      </c>
      <c r="B127" s="96" t="s">
        <v>152</v>
      </c>
      <c r="C127" s="101">
        <v>0</v>
      </c>
      <c r="D127" s="101">
        <v>0</v>
      </c>
      <c r="E127" s="101"/>
      <c r="F127"/>
    </row>
    <row r="128" spans="1:6" x14ac:dyDescent="0.2">
      <c r="A128" s="59">
        <v>4394</v>
      </c>
      <c r="B128" s="96" t="s">
        <v>153</v>
      </c>
      <c r="C128" s="102">
        <v>0</v>
      </c>
      <c r="D128" s="102">
        <v>0</v>
      </c>
      <c r="E128" s="102"/>
      <c r="F128"/>
    </row>
    <row r="129" spans="1:6" x14ac:dyDescent="0.2">
      <c r="A129" s="59">
        <v>4395</v>
      </c>
      <c r="B129" s="96" t="s">
        <v>154</v>
      </c>
      <c r="C129" s="102">
        <v>0</v>
      </c>
      <c r="D129" s="102">
        <v>0</v>
      </c>
      <c r="E129" s="102"/>
      <c r="F129"/>
    </row>
    <row r="130" spans="1:6" x14ac:dyDescent="0.2">
      <c r="A130" s="59">
        <v>4396</v>
      </c>
      <c r="B130" s="96" t="s">
        <v>155</v>
      </c>
      <c r="C130" s="102">
        <v>0</v>
      </c>
      <c r="D130" s="102">
        <v>0</v>
      </c>
      <c r="E130" s="102"/>
      <c r="F130"/>
    </row>
    <row r="131" spans="1:6" x14ac:dyDescent="0.2">
      <c r="A131" s="59">
        <v>4397</v>
      </c>
      <c r="B131" s="96" t="s">
        <v>156</v>
      </c>
      <c r="C131" s="102">
        <v>0</v>
      </c>
      <c r="D131" s="102">
        <v>0</v>
      </c>
      <c r="E131" s="102"/>
      <c r="F131"/>
    </row>
    <row r="132" spans="1:6" x14ac:dyDescent="0.2">
      <c r="A132" s="59">
        <v>4399</v>
      </c>
      <c r="B132" s="96" t="s">
        <v>150</v>
      </c>
      <c r="C132" s="91">
        <v>381.65</v>
      </c>
      <c r="D132" s="91">
        <v>805.89</v>
      </c>
      <c r="E132" s="102"/>
      <c r="F132"/>
    </row>
    <row r="133" spans="1:6" x14ac:dyDescent="0.2">
      <c r="A133" s="83">
        <v>1120</v>
      </c>
      <c r="B133" s="92" t="s">
        <v>485</v>
      </c>
      <c r="C133" s="101">
        <f>SUM(C134:C144)</f>
        <v>0</v>
      </c>
      <c r="D133" s="101">
        <f>SUM(D134:D144)</f>
        <v>78503501</v>
      </c>
      <c r="E133" s="102"/>
      <c r="F133"/>
    </row>
    <row r="134" spans="1:6" x14ac:dyDescent="0.2">
      <c r="A134" s="59">
        <v>1124</v>
      </c>
      <c r="B134" s="46" t="s">
        <v>486</v>
      </c>
      <c r="C134" s="91">
        <v>0</v>
      </c>
      <c r="D134" s="91">
        <v>0</v>
      </c>
      <c r="E134" s="91"/>
      <c r="F134"/>
    </row>
    <row r="135" spans="1:6" x14ac:dyDescent="0.2">
      <c r="A135" s="59">
        <v>1124</v>
      </c>
      <c r="B135" s="46" t="s">
        <v>487</v>
      </c>
      <c r="C135" s="85">
        <v>0</v>
      </c>
      <c r="D135" s="85">
        <v>0</v>
      </c>
      <c r="E135" s="85"/>
      <c r="F135"/>
    </row>
    <row r="136" spans="1:6" x14ac:dyDescent="0.2">
      <c r="A136" s="59">
        <v>1124</v>
      </c>
      <c r="B136" s="46" t="s">
        <v>488</v>
      </c>
      <c r="C136" s="103">
        <v>0</v>
      </c>
      <c r="D136" s="78">
        <v>0</v>
      </c>
      <c r="E136" s="78"/>
      <c r="F136"/>
    </row>
    <row r="137" spans="1:6" x14ac:dyDescent="0.2">
      <c r="A137" s="59">
        <v>1124</v>
      </c>
      <c r="B137" s="46" t="s">
        <v>489</v>
      </c>
      <c r="C137" s="103">
        <v>0</v>
      </c>
      <c r="D137" s="78">
        <v>0</v>
      </c>
      <c r="E137" s="78"/>
      <c r="F137"/>
    </row>
    <row r="138" spans="1:6" x14ac:dyDescent="0.2">
      <c r="A138" s="59">
        <v>1124</v>
      </c>
      <c r="B138" s="46" t="s">
        <v>490</v>
      </c>
      <c r="C138" s="103">
        <v>0</v>
      </c>
      <c r="D138" s="78">
        <v>0</v>
      </c>
      <c r="E138" s="78"/>
      <c r="F138"/>
    </row>
    <row r="139" spans="1:6" x14ac:dyDescent="0.2">
      <c r="A139" s="59">
        <v>1124</v>
      </c>
      <c r="B139" s="46" t="s">
        <v>491</v>
      </c>
      <c r="C139" s="103">
        <v>0</v>
      </c>
      <c r="D139" s="78">
        <v>0</v>
      </c>
      <c r="E139" s="78"/>
      <c r="F139"/>
    </row>
    <row r="140" spans="1:6" x14ac:dyDescent="0.2">
      <c r="A140" s="59">
        <v>1122</v>
      </c>
      <c r="B140" s="46" t="s">
        <v>492</v>
      </c>
      <c r="C140" s="78">
        <v>0</v>
      </c>
      <c r="D140" s="78">
        <v>0</v>
      </c>
      <c r="E140" s="78"/>
      <c r="F140"/>
    </row>
    <row r="141" spans="1:6" x14ac:dyDescent="0.2">
      <c r="A141" s="59">
        <v>1122</v>
      </c>
      <c r="B141" s="46" t="s">
        <v>493</v>
      </c>
      <c r="C141" s="78">
        <v>0</v>
      </c>
      <c r="D141" s="78">
        <v>0</v>
      </c>
      <c r="E141" s="78"/>
      <c r="F141"/>
    </row>
    <row r="142" spans="1:6" x14ac:dyDescent="0.2">
      <c r="A142" s="59">
        <v>1122</v>
      </c>
      <c r="B142" s="46" t="s">
        <v>494</v>
      </c>
      <c r="C142" s="78">
        <v>0</v>
      </c>
      <c r="D142" s="78">
        <v>78503501</v>
      </c>
      <c r="E142" s="78"/>
      <c r="F142" s="95"/>
    </row>
    <row r="143" spans="1:6" x14ac:dyDescent="0.2">
      <c r="A143" s="83">
        <v>5120</v>
      </c>
      <c r="B143" s="92" t="s">
        <v>309</v>
      </c>
      <c r="C143" s="103">
        <v>0</v>
      </c>
      <c r="D143" s="78">
        <v>0</v>
      </c>
      <c r="E143" s="78"/>
      <c r="F143" s="95"/>
    </row>
    <row r="144" spans="1:6" x14ac:dyDescent="0.2">
      <c r="A144" s="59">
        <v>5120</v>
      </c>
      <c r="B144" s="46" t="s">
        <v>309</v>
      </c>
      <c r="C144" s="78">
        <v>0</v>
      </c>
      <c r="D144" s="78">
        <v>0</v>
      </c>
      <c r="E144" s="78"/>
      <c r="F144" s="95"/>
    </row>
    <row r="145" spans="1:6" x14ac:dyDescent="0.2">
      <c r="A145" s="83">
        <v>4150</v>
      </c>
      <c r="B145" s="86" t="s">
        <v>106</v>
      </c>
      <c r="C145" s="86">
        <v>0</v>
      </c>
      <c r="D145" s="86">
        <v>0</v>
      </c>
      <c r="E145" s="86"/>
      <c r="F145" s="95"/>
    </row>
    <row r="146" spans="1:6" x14ac:dyDescent="0.2">
      <c r="A146" s="59">
        <v>4151</v>
      </c>
      <c r="B146" s="36" t="s">
        <v>495</v>
      </c>
      <c r="C146" s="36">
        <v>0</v>
      </c>
      <c r="D146" s="36">
        <v>0</v>
      </c>
      <c r="E146" s="36"/>
      <c r="F146" s="95"/>
    </row>
    <row r="147" spans="1:6" x14ac:dyDescent="0.2">
      <c r="A147" s="59"/>
      <c r="B147" s="104" t="s">
        <v>496</v>
      </c>
      <c r="C147" s="85">
        <f>C48+C49+C103-C109-C112</f>
        <v>920068615.99000013</v>
      </c>
      <c r="D147" s="85">
        <f>D48+D49+D103-D109-D112</f>
        <v>2413716171.3200002</v>
      </c>
      <c r="E147" s="85"/>
      <c r="F147" s="95"/>
    </row>
    <row r="148" spans="1:6" x14ac:dyDescent="0.2">
      <c r="A148" s="36" t="s">
        <v>68</v>
      </c>
      <c r="B148" s="104"/>
      <c r="C148" s="85"/>
      <c r="D148" s="85"/>
      <c r="E148" s="85"/>
      <c r="F148" s="95"/>
    </row>
    <row r="149" spans="1:6" x14ac:dyDescent="0.2">
      <c r="F149" s="79"/>
    </row>
    <row r="150" spans="1:6" x14ac:dyDescent="0.2">
      <c r="F150" s="79"/>
    </row>
    <row r="151" spans="1:6" x14ac:dyDescent="0.2">
      <c r="F151" s="7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del trimestre anterior" sqref="C54:C61 D54:E54 C49:E49" xr:uid="{283FDCD8-3EF0-47E7-B900-C029727E9AED}"/>
    <dataValidation allowBlank="1" showInputMessage="1" showErrorMessage="1" prompt="Importe final del periodo que corresponde la información financiera trimestral que se presenta." sqref="C8 C47 D55:E61" xr:uid="{D4224280-A60C-4BBD-AAFE-3FCBA0A66184}"/>
    <dataValidation allowBlank="1" showInputMessage="1" showErrorMessage="1" prompt="Saldo al 31 de diciembre del año anterior que se presenta" sqref="D8:E8 D47:E47" xr:uid="{9AE994D1-AA0E-42C8-AF9D-A51C98715C90}"/>
  </dataValidations>
  <printOptions horizontalCentered="1"/>
  <pageMargins left="0.70866141732283472" right="0.70866141732283472" top="0.74803149606299213" bottom="0.74803149606299213" header="0.31496062992125984" footer="0.31496062992125984"/>
  <pageSetup scale="91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A01F-148E-4E5C-927F-E7C738C02F57}">
  <sheetPr>
    <tabColor rgb="FFFFC000"/>
    <pageSetUpPr fitToPage="1"/>
  </sheetPr>
  <dimension ref="A1:F27"/>
  <sheetViews>
    <sheetView showGridLines="0" workbookViewId="0">
      <selection activeCell="F18" sqref="F18"/>
    </sheetView>
  </sheetViews>
  <sheetFormatPr baseColWidth="10" defaultColWidth="13.33203125" defaultRowHeight="11.25" x14ac:dyDescent="0.2"/>
  <cols>
    <col min="1" max="1" width="3.83203125" style="114" customWidth="1"/>
    <col min="2" max="2" width="78.6640625" style="114" customWidth="1"/>
    <col min="3" max="3" width="29.1640625" style="114" customWidth="1"/>
    <col min="4" max="4" width="19.1640625" style="114" customWidth="1"/>
    <col min="5" max="5" width="17.33203125" style="114" customWidth="1"/>
    <col min="6" max="16384" width="13.33203125" style="114"/>
  </cols>
  <sheetData>
    <row r="1" spans="1:5" s="105" customFormat="1" ht="11.25" customHeight="1" x14ac:dyDescent="0.2">
      <c r="A1" s="200" t="s">
        <v>0</v>
      </c>
      <c r="B1" s="201"/>
      <c r="C1" s="202"/>
    </row>
    <row r="2" spans="1:5" s="105" customFormat="1" ht="11.25" customHeight="1" x14ac:dyDescent="0.2">
      <c r="A2" s="203" t="s">
        <v>497</v>
      </c>
      <c r="B2" s="204"/>
      <c r="C2" s="205"/>
    </row>
    <row r="3" spans="1:5" s="105" customFormat="1" ht="11.25" customHeight="1" x14ac:dyDescent="0.2">
      <c r="A3" s="203" t="s">
        <v>270</v>
      </c>
      <c r="B3" s="206"/>
      <c r="C3" s="205"/>
    </row>
    <row r="4" spans="1:5" s="106" customFormat="1" ht="11.25" customHeight="1" x14ac:dyDescent="0.2">
      <c r="A4" s="207" t="s">
        <v>498</v>
      </c>
      <c r="B4" s="208"/>
      <c r="C4" s="209"/>
    </row>
    <row r="5" spans="1:5" s="106" customFormat="1" ht="11.25" customHeight="1" x14ac:dyDescent="0.2">
      <c r="A5" s="107"/>
      <c r="B5" s="108" t="s">
        <v>499</v>
      </c>
      <c r="C5" s="109">
        <v>2026</v>
      </c>
    </row>
    <row r="6" spans="1:5" s="112" customFormat="1" x14ac:dyDescent="0.2">
      <c r="A6" s="110" t="s">
        <v>500</v>
      </c>
      <c r="B6" s="110"/>
      <c r="C6" s="111">
        <v>4066921055</v>
      </c>
      <c r="E6" s="113"/>
    </row>
    <row r="7" spans="1:5" ht="9.75" customHeight="1" x14ac:dyDescent="0.2">
      <c r="B7" s="115"/>
      <c r="C7" s="116"/>
    </row>
    <row r="8" spans="1:5" x14ac:dyDescent="0.2">
      <c r="A8" s="117" t="s">
        <v>501</v>
      </c>
      <c r="B8" s="117"/>
      <c r="C8" s="118">
        <f>SUM(C9:C14)</f>
        <v>382</v>
      </c>
    </row>
    <row r="9" spans="1:5" x14ac:dyDescent="0.2">
      <c r="A9" s="119" t="s">
        <v>502</v>
      </c>
      <c r="B9" s="120" t="s">
        <v>139</v>
      </c>
      <c r="C9" s="121">
        <v>0</v>
      </c>
    </row>
    <row r="10" spans="1:5" x14ac:dyDescent="0.2">
      <c r="A10" s="122" t="s">
        <v>503</v>
      </c>
      <c r="B10" s="123" t="s">
        <v>504</v>
      </c>
      <c r="C10" s="121">
        <v>0</v>
      </c>
    </row>
    <row r="11" spans="1:5" x14ac:dyDescent="0.2">
      <c r="A11" s="122" t="s">
        <v>505</v>
      </c>
      <c r="B11" s="123" t="s">
        <v>148</v>
      </c>
      <c r="C11" s="121">
        <v>0</v>
      </c>
    </row>
    <row r="12" spans="1:5" x14ac:dyDescent="0.2">
      <c r="A12" s="122" t="s">
        <v>506</v>
      </c>
      <c r="B12" s="123" t="s">
        <v>149</v>
      </c>
      <c r="C12" s="121">
        <v>0</v>
      </c>
    </row>
    <row r="13" spans="1:5" x14ac:dyDescent="0.2">
      <c r="A13" s="122" t="s">
        <v>507</v>
      </c>
      <c r="B13" s="123" t="s">
        <v>150</v>
      </c>
      <c r="C13" s="121">
        <v>0</v>
      </c>
    </row>
    <row r="14" spans="1:5" x14ac:dyDescent="0.2">
      <c r="A14" s="124" t="s">
        <v>508</v>
      </c>
      <c r="B14" s="125" t="s">
        <v>509</v>
      </c>
      <c r="C14" s="121">
        <v>382</v>
      </c>
    </row>
    <row r="15" spans="1:5" x14ac:dyDescent="0.2">
      <c r="A15" s="126"/>
      <c r="B15" s="127"/>
      <c r="C15" s="128"/>
    </row>
    <row r="16" spans="1:5" x14ac:dyDescent="0.2">
      <c r="A16" s="117" t="s">
        <v>510</v>
      </c>
      <c r="B16" s="115"/>
      <c r="C16" s="118">
        <f>SUM(C17:C19)</f>
        <v>0</v>
      </c>
    </row>
    <row r="17" spans="1:6" x14ac:dyDescent="0.2">
      <c r="A17" s="129">
        <v>3.1</v>
      </c>
      <c r="B17" s="123" t="s">
        <v>511</v>
      </c>
      <c r="C17" s="121">
        <v>0</v>
      </c>
    </row>
    <row r="18" spans="1:6" x14ac:dyDescent="0.2">
      <c r="A18" s="130">
        <v>3.2</v>
      </c>
      <c r="B18" s="123" t="s">
        <v>512</v>
      </c>
      <c r="C18" s="121">
        <v>0</v>
      </c>
    </row>
    <row r="19" spans="1:6" x14ac:dyDescent="0.2">
      <c r="A19" s="130">
        <v>3.3</v>
      </c>
      <c r="B19" s="125" t="s">
        <v>513</v>
      </c>
      <c r="C19" s="131">
        <v>0</v>
      </c>
    </row>
    <row r="20" spans="1:6" x14ac:dyDescent="0.2">
      <c r="B20" s="132"/>
      <c r="C20" s="133"/>
    </row>
    <row r="21" spans="1:6" x14ac:dyDescent="0.2">
      <c r="A21" s="134" t="s">
        <v>514</v>
      </c>
      <c r="B21" s="134"/>
      <c r="C21" s="111">
        <f>C6+C8-C16</f>
        <v>4066921437</v>
      </c>
      <c r="D21" s="135"/>
      <c r="E21" s="136"/>
      <c r="F21" s="136"/>
    </row>
    <row r="22" spans="1:6" x14ac:dyDescent="0.2">
      <c r="D22" s="137"/>
    </row>
    <row r="23" spans="1:6" ht="25.5" customHeight="1" x14ac:dyDescent="0.2">
      <c r="A23" s="210" t="s">
        <v>68</v>
      </c>
      <c r="B23" s="210"/>
      <c r="C23" s="210"/>
      <c r="E23" s="135"/>
      <c r="F23" s="136"/>
    </row>
    <row r="24" spans="1:6" x14ac:dyDescent="0.2">
      <c r="C24" s="138"/>
    </row>
    <row r="26" spans="1:6" x14ac:dyDescent="0.2">
      <c r="D26" s="138"/>
    </row>
    <row r="27" spans="1:6" x14ac:dyDescent="0.2">
      <c r="D27" s="139"/>
      <c r="E27" s="136"/>
    </row>
  </sheetData>
  <mergeCells count="5">
    <mergeCell ref="A1:C1"/>
    <mergeCell ref="A2:C2"/>
    <mergeCell ref="A3:C3"/>
    <mergeCell ref="A4:C4"/>
    <mergeCell ref="A23:C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3715-32A3-4AE6-BBE4-A02F1E318E76}">
  <sheetPr>
    <tabColor rgb="FFFFC000"/>
    <pageSetUpPr fitToPage="1"/>
  </sheetPr>
  <dimension ref="A1:F44"/>
  <sheetViews>
    <sheetView showGridLines="0" workbookViewId="0">
      <selection activeCell="F18" sqref="F18"/>
    </sheetView>
  </sheetViews>
  <sheetFormatPr baseColWidth="10" defaultColWidth="13.33203125" defaultRowHeight="11.25" x14ac:dyDescent="0.2"/>
  <cols>
    <col min="1" max="1" width="4.33203125" style="114" customWidth="1"/>
    <col min="2" max="2" width="81.33203125" style="114" customWidth="1"/>
    <col min="3" max="3" width="24.83203125" style="114" customWidth="1"/>
    <col min="4" max="4" width="16.6640625" style="114" customWidth="1"/>
    <col min="5" max="5" width="13.33203125" style="114"/>
    <col min="6" max="6" width="15" style="114" customWidth="1"/>
    <col min="7" max="16384" width="13.33203125" style="114"/>
  </cols>
  <sheetData>
    <row r="1" spans="1:6" s="140" customFormat="1" ht="18.95" customHeight="1" x14ac:dyDescent="0.2">
      <c r="A1" s="211" t="s">
        <v>0</v>
      </c>
      <c r="B1" s="212"/>
      <c r="C1" s="213"/>
    </row>
    <row r="2" spans="1:6" s="140" customFormat="1" ht="18.95" customHeight="1" x14ac:dyDescent="0.2">
      <c r="A2" s="214" t="s">
        <v>515</v>
      </c>
      <c r="B2" s="215"/>
      <c r="C2" s="216"/>
    </row>
    <row r="3" spans="1:6" s="140" customFormat="1" ht="18.95" customHeight="1" x14ac:dyDescent="0.2">
      <c r="A3" s="214" t="s">
        <v>270</v>
      </c>
      <c r="B3" s="215"/>
      <c r="C3" s="216"/>
    </row>
    <row r="4" spans="1:6" s="126" customFormat="1" ht="12" thickBot="1" x14ac:dyDescent="0.25">
      <c r="A4" s="217" t="s">
        <v>498</v>
      </c>
      <c r="B4" s="208"/>
      <c r="C4" s="218"/>
    </row>
    <row r="5" spans="1:6" s="126" customFormat="1" x14ac:dyDescent="0.2">
      <c r="A5" s="141"/>
      <c r="B5" s="142" t="s">
        <v>499</v>
      </c>
      <c r="C5" s="143">
        <v>2026</v>
      </c>
      <c r="D5" s="144"/>
    </row>
    <row r="6" spans="1:6" x14ac:dyDescent="0.2">
      <c r="A6" s="145" t="s">
        <v>516</v>
      </c>
      <c r="B6" s="110"/>
      <c r="C6" s="146">
        <v>3159040787.6599998</v>
      </c>
    </row>
    <row r="7" spans="1:6" x14ac:dyDescent="0.2">
      <c r="A7" s="147"/>
      <c r="B7" s="115"/>
      <c r="C7" s="148"/>
    </row>
    <row r="8" spans="1:6" x14ac:dyDescent="0.2">
      <c r="A8" s="149" t="s">
        <v>517</v>
      </c>
      <c r="B8" s="115"/>
      <c r="C8" s="150">
        <f>SUM(C9:C29)</f>
        <v>12180792.66</v>
      </c>
    </row>
    <row r="9" spans="1:6" x14ac:dyDescent="0.2">
      <c r="A9" s="151">
        <v>2.1</v>
      </c>
      <c r="B9" s="120" t="s">
        <v>169</v>
      </c>
      <c r="C9" s="152">
        <v>0</v>
      </c>
      <c r="D9" s="136"/>
    </row>
    <row r="10" spans="1:6" x14ac:dyDescent="0.2">
      <c r="A10" s="151">
        <v>2.2000000000000002</v>
      </c>
      <c r="B10" s="120" t="s">
        <v>166</v>
      </c>
      <c r="C10" s="152">
        <v>0</v>
      </c>
    </row>
    <row r="11" spans="1:6" x14ac:dyDescent="0.2">
      <c r="A11" s="153">
        <v>2.2999999999999998</v>
      </c>
      <c r="B11" s="154" t="s">
        <v>333</v>
      </c>
      <c r="C11" s="152">
        <v>4814600.88</v>
      </c>
      <c r="F11" s="112"/>
    </row>
    <row r="12" spans="1:6" x14ac:dyDescent="0.2">
      <c r="A12" s="153">
        <v>2.4</v>
      </c>
      <c r="B12" s="154" t="s">
        <v>334</v>
      </c>
      <c r="C12" s="152">
        <v>0</v>
      </c>
      <c r="F12" s="112"/>
    </row>
    <row r="13" spans="1:6" x14ac:dyDescent="0.2">
      <c r="A13" s="153">
        <v>2.5</v>
      </c>
      <c r="B13" s="154" t="s">
        <v>335</v>
      </c>
      <c r="C13" s="152">
        <v>287400</v>
      </c>
      <c r="F13" s="112"/>
    </row>
    <row r="14" spans="1:6" x14ac:dyDescent="0.2">
      <c r="A14" s="153">
        <v>2.6</v>
      </c>
      <c r="B14" s="154" t="s">
        <v>336</v>
      </c>
      <c r="C14" s="152">
        <v>0</v>
      </c>
      <c r="F14" s="112"/>
    </row>
    <row r="15" spans="1:6" x14ac:dyDescent="0.2">
      <c r="A15" s="153">
        <v>2.7</v>
      </c>
      <c r="B15" s="154" t="s">
        <v>337</v>
      </c>
      <c r="C15" s="152">
        <v>0</v>
      </c>
      <c r="F15" s="112"/>
    </row>
    <row r="16" spans="1:6" x14ac:dyDescent="0.2">
      <c r="A16" s="153">
        <v>2.8</v>
      </c>
      <c r="B16" s="154" t="s">
        <v>338</v>
      </c>
      <c r="C16" s="152">
        <v>100224</v>
      </c>
      <c r="F16" s="112"/>
    </row>
    <row r="17" spans="1:6" x14ac:dyDescent="0.2">
      <c r="A17" s="153">
        <v>2.9</v>
      </c>
      <c r="B17" s="154" t="s">
        <v>340</v>
      </c>
      <c r="C17" s="152">
        <v>0</v>
      </c>
      <c r="F17" s="112"/>
    </row>
    <row r="18" spans="1:6" x14ac:dyDescent="0.2">
      <c r="A18" s="153" t="s">
        <v>518</v>
      </c>
      <c r="B18" s="154" t="s">
        <v>519</v>
      </c>
      <c r="C18" s="152">
        <v>0</v>
      </c>
      <c r="F18" s="112"/>
    </row>
    <row r="19" spans="1:6" x14ac:dyDescent="0.2">
      <c r="A19" s="153" t="s">
        <v>520</v>
      </c>
      <c r="B19" s="154" t="s">
        <v>346</v>
      </c>
      <c r="C19" s="152">
        <v>0</v>
      </c>
      <c r="F19" s="112"/>
    </row>
    <row r="20" spans="1:6" x14ac:dyDescent="0.2">
      <c r="A20" s="153" t="s">
        <v>521</v>
      </c>
      <c r="B20" s="154" t="s">
        <v>522</v>
      </c>
      <c r="C20" s="152">
        <v>0</v>
      </c>
      <c r="F20" s="112"/>
    </row>
    <row r="21" spans="1:6" x14ac:dyDescent="0.2">
      <c r="A21" s="153" t="s">
        <v>523</v>
      </c>
      <c r="B21" s="154" t="s">
        <v>524</v>
      </c>
      <c r="C21" s="152">
        <v>6978567.7800000003</v>
      </c>
      <c r="F21" s="112"/>
    </row>
    <row r="22" spans="1:6" x14ac:dyDescent="0.2">
      <c r="A22" s="153" t="s">
        <v>525</v>
      </c>
      <c r="B22" s="154" t="s">
        <v>526</v>
      </c>
      <c r="C22" s="152">
        <v>0</v>
      </c>
      <c r="F22" s="112"/>
    </row>
    <row r="23" spans="1:6" x14ac:dyDescent="0.2">
      <c r="A23" s="153" t="s">
        <v>527</v>
      </c>
      <c r="B23" s="154" t="s">
        <v>528</v>
      </c>
      <c r="C23" s="152">
        <v>0</v>
      </c>
      <c r="F23" s="112"/>
    </row>
    <row r="24" spans="1:6" x14ac:dyDescent="0.2">
      <c r="A24" s="153" t="s">
        <v>529</v>
      </c>
      <c r="B24" s="154" t="s">
        <v>530</v>
      </c>
      <c r="C24" s="152">
        <v>0</v>
      </c>
      <c r="F24" s="112"/>
    </row>
    <row r="25" spans="1:6" x14ac:dyDescent="0.2">
      <c r="A25" s="153" t="s">
        <v>531</v>
      </c>
      <c r="B25" s="154" t="s">
        <v>532</v>
      </c>
      <c r="C25" s="152">
        <v>0</v>
      </c>
    </row>
    <row r="26" spans="1:6" x14ac:dyDescent="0.2">
      <c r="A26" s="153" t="s">
        <v>533</v>
      </c>
      <c r="B26" s="154" t="s">
        <v>534</v>
      </c>
      <c r="C26" s="152">
        <v>0</v>
      </c>
    </row>
    <row r="27" spans="1:6" x14ac:dyDescent="0.2">
      <c r="A27" s="153" t="s">
        <v>535</v>
      </c>
      <c r="B27" s="154" t="s">
        <v>536</v>
      </c>
      <c r="C27" s="152">
        <v>0</v>
      </c>
    </row>
    <row r="28" spans="1:6" x14ac:dyDescent="0.2">
      <c r="A28" s="153" t="s">
        <v>537</v>
      </c>
      <c r="B28" s="154" t="s">
        <v>538</v>
      </c>
      <c r="C28" s="152">
        <v>0</v>
      </c>
    </row>
    <row r="29" spans="1:6" x14ac:dyDescent="0.2">
      <c r="A29" s="153" t="s">
        <v>539</v>
      </c>
      <c r="B29" s="120" t="s">
        <v>540</v>
      </c>
      <c r="C29" s="152">
        <v>0</v>
      </c>
      <c r="E29" s="136"/>
    </row>
    <row r="30" spans="1:6" x14ac:dyDescent="0.2">
      <c r="A30" s="155"/>
      <c r="B30" s="156"/>
      <c r="C30" s="157"/>
    </row>
    <row r="31" spans="1:6" x14ac:dyDescent="0.2">
      <c r="A31" s="158" t="s">
        <v>541</v>
      </c>
      <c r="B31" s="159"/>
      <c r="C31" s="160">
        <f>SUM(C32:C38)</f>
        <v>300478365.90000004</v>
      </c>
    </row>
    <row r="32" spans="1:6" x14ac:dyDescent="0.2">
      <c r="A32" s="153" t="s">
        <v>542</v>
      </c>
      <c r="B32" s="154" t="s">
        <v>239</v>
      </c>
      <c r="C32" s="152">
        <v>57720519.509999998</v>
      </c>
    </row>
    <row r="33" spans="1:6" x14ac:dyDescent="0.2">
      <c r="A33" s="153" t="s">
        <v>543</v>
      </c>
      <c r="B33" s="154" t="s">
        <v>248</v>
      </c>
      <c r="C33" s="152">
        <v>0</v>
      </c>
    </row>
    <row r="34" spans="1:6" x14ac:dyDescent="0.2">
      <c r="A34" s="153" t="s">
        <v>544</v>
      </c>
      <c r="B34" s="154" t="s">
        <v>251</v>
      </c>
      <c r="C34" s="152">
        <v>242757484.27000004</v>
      </c>
    </row>
    <row r="35" spans="1:6" x14ac:dyDescent="0.2">
      <c r="A35" s="161" t="s">
        <v>545</v>
      </c>
      <c r="B35" s="154" t="s">
        <v>257</v>
      </c>
      <c r="C35" s="152">
        <v>362.12</v>
      </c>
    </row>
    <row r="36" spans="1:6" x14ac:dyDescent="0.2">
      <c r="A36" s="161" t="s">
        <v>546</v>
      </c>
      <c r="B36" s="154" t="s">
        <v>267</v>
      </c>
      <c r="C36" s="152">
        <v>0</v>
      </c>
    </row>
    <row r="37" spans="1:6" x14ac:dyDescent="0.2">
      <c r="A37" s="153" t="s">
        <v>547</v>
      </c>
      <c r="B37" s="154" t="s">
        <v>548</v>
      </c>
      <c r="C37" s="152">
        <v>0</v>
      </c>
    </row>
    <row r="38" spans="1:6" x14ac:dyDescent="0.2">
      <c r="A38" s="153" t="s">
        <v>549</v>
      </c>
      <c r="B38" s="120" t="s">
        <v>550</v>
      </c>
      <c r="C38" s="162">
        <v>0</v>
      </c>
    </row>
    <row r="39" spans="1:6" x14ac:dyDescent="0.2">
      <c r="A39" s="147"/>
      <c r="B39" s="163"/>
      <c r="C39" s="164"/>
      <c r="D39" s="112"/>
      <c r="E39" s="112"/>
      <c r="F39" s="112"/>
    </row>
    <row r="40" spans="1:6" ht="12" thickBot="1" x14ac:dyDescent="0.25">
      <c r="A40" s="165" t="s">
        <v>551</v>
      </c>
      <c r="B40" s="166"/>
      <c r="C40" s="167">
        <f>+C6-C8+C31</f>
        <v>3447338360.9000001</v>
      </c>
      <c r="F40" s="112"/>
    </row>
    <row r="41" spans="1:6" ht="5.25" customHeight="1" x14ac:dyDescent="0.2">
      <c r="D41" s="168"/>
      <c r="E41" s="112"/>
      <c r="F41" s="112"/>
    </row>
    <row r="42" spans="1:6" ht="20.25" customHeight="1" x14ac:dyDescent="0.2">
      <c r="A42" s="219" t="s">
        <v>68</v>
      </c>
      <c r="B42" s="219"/>
      <c r="C42" s="219"/>
      <c r="D42" s="169"/>
      <c r="E42" s="170"/>
      <c r="F42" s="112"/>
    </row>
    <row r="43" spans="1:6" x14ac:dyDescent="0.2">
      <c r="C43" s="138"/>
      <c r="D43" s="112"/>
      <c r="E43" s="113"/>
      <c r="F43" s="112"/>
    </row>
    <row r="44" spans="1:6" x14ac:dyDescent="0.2">
      <c r="D44" s="112"/>
      <c r="E44" s="112"/>
      <c r="F44" s="112"/>
    </row>
  </sheetData>
  <mergeCells count="5">
    <mergeCell ref="A1:C1"/>
    <mergeCell ref="A2:C2"/>
    <mergeCell ref="A3:C3"/>
    <mergeCell ref="A4:C4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321D-270D-46D1-8659-8C50D1135EFB}">
  <sheetPr>
    <tabColor rgb="FFFFC000"/>
    <pageSetUpPr fitToPage="1"/>
  </sheetPr>
  <dimension ref="A1:J60"/>
  <sheetViews>
    <sheetView showGridLines="0" workbookViewId="0">
      <selection activeCell="F18" sqref="F18"/>
    </sheetView>
  </sheetViews>
  <sheetFormatPr baseColWidth="10" defaultColWidth="10.6640625" defaultRowHeight="11.25" x14ac:dyDescent="0.2"/>
  <cols>
    <col min="1" max="1" width="11.6640625" style="72" customWidth="1"/>
    <col min="2" max="2" width="80" style="72" bestFit="1" customWidth="1"/>
    <col min="3" max="3" width="20.33203125" style="72" bestFit="1" customWidth="1"/>
    <col min="4" max="5" width="27.6640625" style="72" bestFit="1" customWidth="1"/>
    <col min="6" max="6" width="19.33203125" style="72" customWidth="1"/>
    <col min="7" max="7" width="20" style="72" bestFit="1" customWidth="1"/>
    <col min="8" max="8" width="11.1640625" style="72" customWidth="1"/>
    <col min="9" max="9" width="12.83203125" style="72" bestFit="1" customWidth="1"/>
    <col min="10" max="10" width="16.5" style="72" bestFit="1" customWidth="1"/>
    <col min="11" max="16384" width="10.6640625" style="72"/>
  </cols>
  <sheetData>
    <row r="1" spans="1:10" ht="11.25" customHeight="1" x14ac:dyDescent="0.2">
      <c r="A1" s="199" t="s">
        <v>0</v>
      </c>
      <c r="B1" s="220"/>
      <c r="C1" s="220"/>
      <c r="D1" s="220"/>
      <c r="E1" s="220"/>
      <c r="F1" s="220"/>
      <c r="G1" s="70" t="s">
        <v>69</v>
      </c>
      <c r="H1" s="71">
        <v>2026</v>
      </c>
    </row>
    <row r="2" spans="1:10" ht="11.25" customHeight="1" x14ac:dyDescent="0.2">
      <c r="A2" s="199" t="s">
        <v>552</v>
      </c>
      <c r="B2" s="220"/>
      <c r="C2" s="220"/>
      <c r="D2" s="220"/>
      <c r="E2" s="220"/>
      <c r="F2" s="220"/>
      <c r="G2" s="70" t="s">
        <v>71</v>
      </c>
      <c r="H2" s="71" t="s">
        <v>4</v>
      </c>
    </row>
    <row r="3" spans="1:10" ht="11.25" customHeight="1" x14ac:dyDescent="0.2">
      <c r="A3" s="221" t="s">
        <v>270</v>
      </c>
      <c r="B3" s="222"/>
      <c r="C3" s="222"/>
      <c r="D3" s="222"/>
      <c r="E3" s="222"/>
      <c r="F3" s="222"/>
      <c r="G3" s="70"/>
      <c r="H3" s="71"/>
    </row>
    <row r="4" spans="1:10" ht="11.25" customHeight="1" x14ac:dyDescent="0.2">
      <c r="A4" s="221" t="s">
        <v>7</v>
      </c>
      <c r="B4" s="222"/>
      <c r="C4" s="222"/>
      <c r="D4" s="222"/>
      <c r="E4" s="222"/>
      <c r="F4" s="222"/>
      <c r="G4" s="70" t="s">
        <v>72</v>
      </c>
      <c r="H4" s="71">
        <v>1</v>
      </c>
    </row>
    <row r="5" spans="1:10" x14ac:dyDescent="0.2">
      <c r="A5" s="74" t="s">
        <v>73</v>
      </c>
      <c r="B5" s="75"/>
      <c r="C5" s="75"/>
      <c r="D5" s="75"/>
      <c r="E5" s="75"/>
      <c r="F5" s="75"/>
      <c r="G5" s="75"/>
      <c r="H5" s="75"/>
    </row>
    <row r="6" spans="1:10" ht="9.75" customHeight="1" x14ac:dyDescent="0.2"/>
    <row r="7" spans="1:10" ht="9.75" customHeight="1" x14ac:dyDescent="0.2"/>
    <row r="8" spans="1:10" ht="9.75" customHeight="1" x14ac:dyDescent="0.2">
      <c r="A8" s="76" t="s">
        <v>75</v>
      </c>
      <c r="B8" s="171" t="s">
        <v>499</v>
      </c>
      <c r="C8" s="76" t="s">
        <v>553</v>
      </c>
      <c r="D8" s="76" t="s">
        <v>554</v>
      </c>
      <c r="E8" s="76" t="s">
        <v>555</v>
      </c>
      <c r="F8" s="76" t="s">
        <v>556</v>
      </c>
      <c r="G8" s="76" t="s">
        <v>557</v>
      </c>
      <c r="H8" s="76" t="s">
        <v>558</v>
      </c>
      <c r="I8" s="76" t="s">
        <v>559</v>
      </c>
      <c r="J8" s="76" t="s">
        <v>560</v>
      </c>
    </row>
    <row r="9" spans="1:10" s="172" customFormat="1" ht="9.75" customHeight="1" x14ac:dyDescent="0.2">
      <c r="A9" s="83">
        <v>7000</v>
      </c>
      <c r="B9" s="84" t="s">
        <v>561</v>
      </c>
      <c r="C9" s="86"/>
      <c r="D9" s="86"/>
      <c r="E9" s="86"/>
      <c r="F9" s="86"/>
      <c r="G9" s="86"/>
      <c r="H9" s="86"/>
      <c r="I9" s="86"/>
      <c r="J9" s="86"/>
    </row>
    <row r="10" spans="1:10" x14ac:dyDescent="0.2">
      <c r="A10" s="36">
        <v>7110</v>
      </c>
      <c r="B10" s="96" t="s">
        <v>557</v>
      </c>
      <c r="C10" s="78">
        <v>0</v>
      </c>
      <c r="D10" s="78">
        <v>0</v>
      </c>
      <c r="E10" s="78">
        <v>0</v>
      </c>
      <c r="F10" s="78">
        <f>C10+D10+E10</f>
        <v>0</v>
      </c>
      <c r="G10" s="36"/>
      <c r="H10" s="36"/>
      <c r="I10" s="36"/>
      <c r="J10" s="36"/>
    </row>
    <row r="11" spans="1:10" x14ac:dyDescent="0.2">
      <c r="A11" s="36">
        <v>7120</v>
      </c>
      <c r="B11" s="96" t="s">
        <v>562</v>
      </c>
      <c r="C11" s="78">
        <v>0</v>
      </c>
      <c r="D11" s="78">
        <v>0</v>
      </c>
      <c r="E11" s="78">
        <v>0</v>
      </c>
      <c r="F11" s="78">
        <f t="shared" ref="F11:F35" si="0">C11+D11+E11</f>
        <v>0</v>
      </c>
      <c r="G11" s="36"/>
      <c r="H11" s="36"/>
      <c r="I11" s="36"/>
      <c r="J11" s="36"/>
    </row>
    <row r="12" spans="1:10" x14ac:dyDescent="0.2">
      <c r="A12" s="36">
        <v>7130</v>
      </c>
      <c r="B12" s="96" t="s">
        <v>563</v>
      </c>
      <c r="C12" s="78">
        <v>0</v>
      </c>
      <c r="D12" s="78">
        <v>0</v>
      </c>
      <c r="E12" s="78">
        <v>0</v>
      </c>
      <c r="F12" s="78">
        <f t="shared" si="0"/>
        <v>0</v>
      </c>
      <c r="G12" s="36"/>
      <c r="H12" s="36"/>
      <c r="I12" s="36"/>
      <c r="J12" s="36"/>
    </row>
    <row r="13" spans="1:10" x14ac:dyDescent="0.2">
      <c r="A13" s="36">
        <v>7140</v>
      </c>
      <c r="B13" s="96" t="s">
        <v>564</v>
      </c>
      <c r="C13" s="78">
        <v>0</v>
      </c>
      <c r="D13" s="78">
        <v>0</v>
      </c>
      <c r="E13" s="78">
        <v>0</v>
      </c>
      <c r="F13" s="78">
        <f t="shared" si="0"/>
        <v>0</v>
      </c>
      <c r="G13" s="36"/>
      <c r="H13" s="36"/>
      <c r="I13" s="36"/>
      <c r="J13" s="36"/>
    </row>
    <row r="14" spans="1:10" x14ac:dyDescent="0.2">
      <c r="A14" s="36">
        <v>7150</v>
      </c>
      <c r="B14" s="96" t="s">
        <v>565</v>
      </c>
      <c r="C14" s="78">
        <v>0</v>
      </c>
      <c r="D14" s="78">
        <v>0</v>
      </c>
      <c r="E14" s="78">
        <v>0</v>
      </c>
      <c r="F14" s="78">
        <f t="shared" si="0"/>
        <v>0</v>
      </c>
      <c r="G14" s="36"/>
      <c r="H14" s="36"/>
      <c r="I14" s="36"/>
      <c r="J14" s="36"/>
    </row>
    <row r="15" spans="1:10" x14ac:dyDescent="0.2">
      <c r="A15" s="36">
        <v>7160</v>
      </c>
      <c r="B15" s="96" t="s">
        <v>566</v>
      </c>
      <c r="C15" s="78">
        <v>0</v>
      </c>
      <c r="D15" s="78">
        <v>0</v>
      </c>
      <c r="E15" s="78">
        <v>0</v>
      </c>
      <c r="F15" s="78">
        <f t="shared" si="0"/>
        <v>0</v>
      </c>
      <c r="G15" s="36"/>
      <c r="H15" s="36"/>
      <c r="I15" s="36"/>
      <c r="J15" s="36"/>
    </row>
    <row r="16" spans="1:10" x14ac:dyDescent="0.2">
      <c r="A16" s="36">
        <v>7210</v>
      </c>
      <c r="B16" s="96" t="s">
        <v>567</v>
      </c>
      <c r="C16" s="78">
        <v>0</v>
      </c>
      <c r="D16" s="78">
        <v>0</v>
      </c>
      <c r="E16" s="78">
        <v>0</v>
      </c>
      <c r="F16" s="78">
        <f t="shared" si="0"/>
        <v>0</v>
      </c>
      <c r="G16" s="36"/>
      <c r="H16" s="36"/>
      <c r="I16" s="36"/>
      <c r="J16" s="36"/>
    </row>
    <row r="17" spans="1:10" x14ac:dyDescent="0.2">
      <c r="A17" s="36">
        <v>7220</v>
      </c>
      <c r="B17" s="96" t="s">
        <v>568</v>
      </c>
      <c r="C17" s="78">
        <v>0</v>
      </c>
      <c r="D17" s="78">
        <v>0</v>
      </c>
      <c r="E17" s="78">
        <v>0</v>
      </c>
      <c r="F17" s="78">
        <f t="shared" si="0"/>
        <v>0</v>
      </c>
      <c r="G17" s="36"/>
      <c r="H17" s="36"/>
      <c r="I17" s="36"/>
      <c r="J17" s="36"/>
    </row>
    <row r="18" spans="1:10" x14ac:dyDescent="0.2">
      <c r="A18" s="36">
        <v>7230</v>
      </c>
      <c r="B18" s="96" t="s">
        <v>569</v>
      </c>
      <c r="C18" s="78">
        <v>0</v>
      </c>
      <c r="D18" s="78">
        <v>0</v>
      </c>
      <c r="E18" s="78">
        <v>0</v>
      </c>
      <c r="F18" s="78">
        <f t="shared" si="0"/>
        <v>0</v>
      </c>
      <c r="G18" s="36"/>
      <c r="H18" s="36"/>
      <c r="I18" s="36"/>
      <c r="J18" s="36"/>
    </row>
    <row r="19" spans="1:10" x14ac:dyDescent="0.2">
      <c r="A19" s="36">
        <v>7240</v>
      </c>
      <c r="B19" s="96" t="s">
        <v>570</v>
      </c>
      <c r="C19" s="78">
        <v>0</v>
      </c>
      <c r="D19" s="78">
        <v>0</v>
      </c>
      <c r="E19" s="78">
        <v>0</v>
      </c>
      <c r="F19" s="78">
        <f t="shared" si="0"/>
        <v>0</v>
      </c>
      <c r="G19" s="36"/>
      <c r="H19" s="36"/>
      <c r="I19" s="36"/>
      <c r="J19" s="36"/>
    </row>
    <row r="20" spans="1:10" x14ac:dyDescent="0.2">
      <c r="A20" s="36">
        <v>7250</v>
      </c>
      <c r="B20" s="96" t="s">
        <v>571</v>
      </c>
      <c r="C20" s="78">
        <v>0</v>
      </c>
      <c r="D20" s="78">
        <v>0</v>
      </c>
      <c r="E20" s="78">
        <v>0</v>
      </c>
      <c r="F20" s="78">
        <f t="shared" si="0"/>
        <v>0</v>
      </c>
      <c r="G20" s="36"/>
      <c r="H20" s="36"/>
      <c r="I20" s="36"/>
      <c r="J20" s="36"/>
    </row>
    <row r="21" spans="1:10" x14ac:dyDescent="0.2">
      <c r="A21" s="36">
        <v>7260</v>
      </c>
      <c r="B21" s="96" t="s">
        <v>572</v>
      </c>
      <c r="C21" s="78">
        <v>0</v>
      </c>
      <c r="D21" s="78">
        <v>0</v>
      </c>
      <c r="E21" s="78">
        <v>0</v>
      </c>
      <c r="F21" s="78">
        <f t="shared" si="0"/>
        <v>0</v>
      </c>
      <c r="G21" s="36"/>
      <c r="H21" s="36"/>
      <c r="I21" s="36"/>
      <c r="J21" s="36"/>
    </row>
    <row r="22" spans="1:10" x14ac:dyDescent="0.2">
      <c r="A22" s="36">
        <v>7310</v>
      </c>
      <c r="B22" s="96" t="s">
        <v>573</v>
      </c>
      <c r="C22" s="78">
        <v>0</v>
      </c>
      <c r="D22" s="78">
        <v>0</v>
      </c>
      <c r="E22" s="78">
        <v>0</v>
      </c>
      <c r="F22" s="78">
        <f t="shared" si="0"/>
        <v>0</v>
      </c>
      <c r="G22" s="36"/>
      <c r="H22" s="36"/>
      <c r="I22" s="36"/>
      <c r="J22" s="36"/>
    </row>
    <row r="23" spans="1:10" x14ac:dyDescent="0.2">
      <c r="A23" s="36">
        <v>7320</v>
      </c>
      <c r="B23" s="96" t="s">
        <v>574</v>
      </c>
      <c r="C23" s="78">
        <v>0</v>
      </c>
      <c r="D23" s="78">
        <v>0</v>
      </c>
      <c r="E23" s="78">
        <v>0</v>
      </c>
      <c r="F23" s="78">
        <f t="shared" si="0"/>
        <v>0</v>
      </c>
      <c r="G23" s="36"/>
      <c r="H23" s="36"/>
      <c r="I23" s="36"/>
      <c r="J23" s="36"/>
    </row>
    <row r="24" spans="1:10" x14ac:dyDescent="0.2">
      <c r="A24" s="36">
        <v>7330</v>
      </c>
      <c r="B24" s="96" t="s">
        <v>575</v>
      </c>
      <c r="C24" s="78">
        <v>0</v>
      </c>
      <c r="D24" s="78">
        <v>0</v>
      </c>
      <c r="E24" s="78">
        <v>0</v>
      </c>
      <c r="F24" s="78">
        <f t="shared" si="0"/>
        <v>0</v>
      </c>
      <c r="G24" s="36"/>
      <c r="H24" s="36"/>
      <c r="I24" s="36"/>
      <c r="J24" s="36"/>
    </row>
    <row r="25" spans="1:10" x14ac:dyDescent="0.2">
      <c r="A25" s="36">
        <v>7340</v>
      </c>
      <c r="B25" s="96" t="s">
        <v>576</v>
      </c>
      <c r="C25" s="78">
        <v>0</v>
      </c>
      <c r="D25" s="78">
        <v>0</v>
      </c>
      <c r="E25" s="78">
        <v>0</v>
      </c>
      <c r="F25" s="78">
        <f t="shared" si="0"/>
        <v>0</v>
      </c>
      <c r="G25" s="36"/>
      <c r="H25" s="36"/>
      <c r="I25" s="36"/>
      <c r="J25" s="36"/>
    </row>
    <row r="26" spans="1:10" x14ac:dyDescent="0.2">
      <c r="A26" s="36">
        <v>7350</v>
      </c>
      <c r="B26" s="96" t="s">
        <v>577</v>
      </c>
      <c r="C26" s="78">
        <v>0</v>
      </c>
      <c r="D26" s="78">
        <v>0</v>
      </c>
      <c r="E26" s="78">
        <v>0</v>
      </c>
      <c r="F26" s="78">
        <f t="shared" si="0"/>
        <v>0</v>
      </c>
      <c r="G26" s="36"/>
      <c r="H26" s="36"/>
      <c r="I26" s="36"/>
      <c r="J26" s="36"/>
    </row>
    <row r="27" spans="1:10" x14ac:dyDescent="0.2">
      <c r="A27" s="36">
        <v>7360</v>
      </c>
      <c r="B27" s="96" t="s">
        <v>578</v>
      </c>
      <c r="C27" s="78">
        <v>0</v>
      </c>
      <c r="D27" s="78">
        <v>0</v>
      </c>
      <c r="E27" s="78">
        <v>0</v>
      </c>
      <c r="F27" s="78">
        <f t="shared" si="0"/>
        <v>0</v>
      </c>
      <c r="G27" s="36"/>
      <c r="H27" s="36"/>
      <c r="I27" s="36"/>
      <c r="J27" s="36"/>
    </row>
    <row r="28" spans="1:10" x14ac:dyDescent="0.2">
      <c r="A28" s="36">
        <v>7410</v>
      </c>
      <c r="B28" s="96" t="s">
        <v>579</v>
      </c>
      <c r="C28" s="78">
        <v>0</v>
      </c>
      <c r="D28" s="78">
        <v>0</v>
      </c>
      <c r="E28" s="78">
        <v>0</v>
      </c>
      <c r="F28" s="78">
        <f t="shared" si="0"/>
        <v>0</v>
      </c>
      <c r="G28" s="36"/>
      <c r="H28" s="36"/>
      <c r="I28" s="36"/>
      <c r="J28" s="36"/>
    </row>
    <row r="29" spans="1:10" x14ac:dyDescent="0.2">
      <c r="A29" s="36">
        <v>7420</v>
      </c>
      <c r="B29" s="96" t="s">
        <v>580</v>
      </c>
      <c r="C29" s="78">
        <v>0</v>
      </c>
      <c r="D29" s="78">
        <v>0</v>
      </c>
      <c r="E29" s="78">
        <v>0</v>
      </c>
      <c r="F29" s="78">
        <f t="shared" si="0"/>
        <v>0</v>
      </c>
      <c r="G29" s="36"/>
      <c r="H29" s="36"/>
      <c r="I29" s="36"/>
      <c r="J29" s="36"/>
    </row>
    <row r="30" spans="1:10" x14ac:dyDescent="0.2">
      <c r="A30" s="36">
        <v>7510</v>
      </c>
      <c r="B30" s="96" t="s">
        <v>581</v>
      </c>
      <c r="C30" s="78">
        <v>0</v>
      </c>
      <c r="D30" s="78">
        <v>0</v>
      </c>
      <c r="E30" s="78">
        <v>0</v>
      </c>
      <c r="F30" s="78">
        <f t="shared" si="0"/>
        <v>0</v>
      </c>
      <c r="G30" s="36"/>
      <c r="H30" s="36"/>
      <c r="I30" s="36"/>
      <c r="J30" s="36"/>
    </row>
    <row r="31" spans="1:10" x14ac:dyDescent="0.2">
      <c r="A31" s="36">
        <v>7520</v>
      </c>
      <c r="B31" s="96" t="s">
        <v>582</v>
      </c>
      <c r="C31" s="78">
        <v>0</v>
      </c>
      <c r="D31" s="78">
        <v>0</v>
      </c>
      <c r="E31" s="78">
        <v>0</v>
      </c>
      <c r="F31" s="78">
        <f t="shared" si="0"/>
        <v>0</v>
      </c>
      <c r="G31" s="36"/>
      <c r="H31" s="36"/>
      <c r="I31" s="36"/>
      <c r="J31" s="36"/>
    </row>
    <row r="32" spans="1:10" x14ac:dyDescent="0.2">
      <c r="A32" s="36">
        <v>7610</v>
      </c>
      <c r="B32" s="96" t="s">
        <v>583</v>
      </c>
      <c r="C32" s="78">
        <v>0</v>
      </c>
      <c r="D32" s="78">
        <v>0</v>
      </c>
      <c r="E32" s="78">
        <v>0</v>
      </c>
      <c r="F32" s="78">
        <f t="shared" si="0"/>
        <v>0</v>
      </c>
      <c r="G32" s="36"/>
      <c r="H32" s="36"/>
      <c r="I32" s="36"/>
      <c r="J32" s="36"/>
    </row>
    <row r="33" spans="1:10" x14ac:dyDescent="0.2">
      <c r="A33" s="36">
        <v>7620</v>
      </c>
      <c r="B33" s="96" t="s">
        <v>584</v>
      </c>
      <c r="C33" s="78">
        <v>0</v>
      </c>
      <c r="D33" s="78">
        <v>0</v>
      </c>
      <c r="E33" s="78">
        <v>0</v>
      </c>
      <c r="F33" s="78">
        <f t="shared" si="0"/>
        <v>0</v>
      </c>
      <c r="G33" s="36"/>
      <c r="H33" s="36"/>
      <c r="I33" s="36"/>
      <c r="J33" s="36"/>
    </row>
    <row r="34" spans="1:10" x14ac:dyDescent="0.2">
      <c r="A34" s="36">
        <v>7630</v>
      </c>
      <c r="B34" s="96" t="s">
        <v>585</v>
      </c>
      <c r="C34" s="78">
        <v>0</v>
      </c>
      <c r="D34" s="78">
        <v>0</v>
      </c>
      <c r="E34" s="78">
        <v>0</v>
      </c>
      <c r="F34" s="78">
        <f t="shared" si="0"/>
        <v>0</v>
      </c>
      <c r="G34" s="36"/>
      <c r="H34" s="36"/>
      <c r="I34" s="36"/>
      <c r="J34" s="36"/>
    </row>
    <row r="35" spans="1:10" x14ac:dyDescent="0.2">
      <c r="A35" s="36">
        <v>7640</v>
      </c>
      <c r="B35" s="96" t="s">
        <v>586</v>
      </c>
      <c r="C35" s="78">
        <v>0</v>
      </c>
      <c r="D35" s="78">
        <v>0</v>
      </c>
      <c r="E35" s="78">
        <v>0</v>
      </c>
      <c r="F35" s="78">
        <f t="shared" si="0"/>
        <v>0</v>
      </c>
      <c r="G35" s="36"/>
      <c r="H35" s="36"/>
      <c r="I35" s="36"/>
      <c r="J35" s="36"/>
    </row>
    <row r="36" spans="1:10" ht="11.25" customHeight="1" x14ac:dyDescent="0.2">
      <c r="A36" s="36"/>
      <c r="B36" s="36"/>
      <c r="C36" s="60"/>
      <c r="D36" s="60"/>
      <c r="E36" s="60"/>
      <c r="F36" s="60"/>
      <c r="G36" s="36"/>
      <c r="H36" s="36"/>
      <c r="I36" s="36"/>
      <c r="J36" s="36"/>
    </row>
    <row r="37" spans="1:10" ht="11.25" customHeight="1" thickBot="1" x14ac:dyDescent="0.25">
      <c r="A37" s="83">
        <v>8000</v>
      </c>
      <c r="B37" s="84" t="s">
        <v>587</v>
      </c>
      <c r="C37" s="86"/>
      <c r="D37" s="86"/>
      <c r="E37" s="86"/>
      <c r="F37" s="86"/>
      <c r="G37" s="86"/>
      <c r="H37" s="86"/>
      <c r="I37" s="86"/>
      <c r="J37" s="86"/>
    </row>
    <row r="38" spans="1:10" ht="11.25" customHeight="1" thickBot="1" x14ac:dyDescent="0.25">
      <c r="A38" s="36"/>
      <c r="B38" s="173"/>
      <c r="C38" s="174"/>
      <c r="D38" s="36"/>
      <c r="E38" s="36"/>
      <c r="F38" s="36"/>
      <c r="G38" s="36"/>
      <c r="H38" s="36"/>
      <c r="I38" s="36"/>
      <c r="J38" s="36"/>
    </row>
    <row r="39" spans="1:10" ht="11.25" customHeight="1" x14ac:dyDescent="0.25">
      <c r="A39" s="36"/>
      <c r="B39" s="223" t="s">
        <v>588</v>
      </c>
      <c r="C39" s="224"/>
      <c r="D39" s="36"/>
      <c r="E39" s="36"/>
      <c r="F39" s="36"/>
      <c r="G39" s="36"/>
      <c r="H39" s="36"/>
      <c r="I39" s="36"/>
      <c r="J39" s="36"/>
    </row>
    <row r="40" spans="1:10" s="172" customFormat="1" ht="12.75" thickBot="1" x14ac:dyDescent="0.25">
      <c r="A40" s="36"/>
      <c r="B40" s="175" t="s">
        <v>499</v>
      </c>
      <c r="C40" s="176">
        <f>H1</f>
        <v>2026</v>
      </c>
      <c r="D40" s="36"/>
      <c r="E40" s="36"/>
      <c r="F40" s="36"/>
      <c r="G40" s="36"/>
      <c r="H40" s="36"/>
      <c r="I40" s="36"/>
      <c r="J40" s="36"/>
    </row>
    <row r="41" spans="1:10" x14ac:dyDescent="0.2">
      <c r="A41" s="36">
        <v>8110</v>
      </c>
      <c r="B41" s="177" t="s">
        <v>589</v>
      </c>
      <c r="C41" s="178">
        <v>19529889300.52</v>
      </c>
      <c r="D41" s="36"/>
      <c r="E41" s="36"/>
      <c r="F41" s="36"/>
      <c r="G41" s="36"/>
      <c r="H41" s="36"/>
      <c r="I41" s="36"/>
      <c r="J41" s="36"/>
    </row>
    <row r="42" spans="1:10" x14ac:dyDescent="0.2">
      <c r="A42" s="36">
        <v>8120</v>
      </c>
      <c r="B42" s="179" t="s">
        <v>590</v>
      </c>
      <c r="C42" s="180">
        <v>-15767974448.860001</v>
      </c>
      <c r="D42" s="36"/>
      <c r="E42" s="36"/>
      <c r="F42" s="36"/>
      <c r="G42" s="36"/>
      <c r="H42" s="36"/>
      <c r="I42" s="36"/>
      <c r="J42" s="36"/>
    </row>
    <row r="43" spans="1:10" x14ac:dyDescent="0.2">
      <c r="A43" s="36">
        <v>8130</v>
      </c>
      <c r="B43" s="179" t="s">
        <v>591</v>
      </c>
      <c r="C43" s="180">
        <v>305006203.19999999</v>
      </c>
      <c r="D43" s="36"/>
      <c r="E43" s="36"/>
      <c r="F43" s="36"/>
      <c r="G43" s="36"/>
      <c r="H43" s="36"/>
      <c r="I43" s="36"/>
      <c r="J43" s="36"/>
    </row>
    <row r="44" spans="1:10" x14ac:dyDescent="0.2">
      <c r="A44" s="36">
        <v>8140</v>
      </c>
      <c r="B44" s="179" t="s">
        <v>592</v>
      </c>
      <c r="C44" s="180">
        <v>0</v>
      </c>
      <c r="D44" s="36"/>
      <c r="E44" s="36"/>
      <c r="F44" s="36"/>
      <c r="G44" s="36"/>
      <c r="H44" s="36"/>
      <c r="I44" s="36"/>
      <c r="J44" s="36"/>
    </row>
    <row r="45" spans="1:10" ht="12" thickBot="1" x14ac:dyDescent="0.25">
      <c r="A45" s="36">
        <v>8150</v>
      </c>
      <c r="B45" s="181" t="s">
        <v>593</v>
      </c>
      <c r="C45" s="182">
        <v>-4066921054.8600001</v>
      </c>
      <c r="D45" s="36"/>
      <c r="E45" s="36"/>
      <c r="F45" s="36"/>
      <c r="G45" s="36"/>
      <c r="H45" s="36"/>
      <c r="I45" s="36"/>
      <c r="J45" s="36"/>
    </row>
    <row r="46" spans="1:10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</row>
    <row r="47" spans="1:10" ht="12" thickBo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</row>
    <row r="48" spans="1:10" ht="15" x14ac:dyDescent="0.25">
      <c r="A48" s="36"/>
      <c r="B48" s="223" t="s">
        <v>594</v>
      </c>
      <c r="C48" s="224"/>
      <c r="D48" s="36"/>
      <c r="E48" s="36"/>
      <c r="F48" s="36"/>
      <c r="G48" s="36"/>
      <c r="H48" s="36"/>
      <c r="I48" s="36"/>
      <c r="J48" s="36"/>
    </row>
    <row r="49" spans="1:10" ht="12.75" thickBot="1" x14ac:dyDescent="0.25">
      <c r="A49" s="36"/>
      <c r="B49" s="175" t="s">
        <v>499</v>
      </c>
      <c r="C49" s="176">
        <f>H1</f>
        <v>2026</v>
      </c>
      <c r="D49"/>
      <c r="E49"/>
      <c r="F49"/>
      <c r="G49"/>
      <c r="H49"/>
      <c r="I49"/>
      <c r="J49"/>
    </row>
    <row r="50" spans="1:10" x14ac:dyDescent="0.2">
      <c r="A50" s="36">
        <v>8210</v>
      </c>
      <c r="B50" s="177" t="s">
        <v>595</v>
      </c>
      <c r="C50" s="183">
        <v>-19529889300.52</v>
      </c>
      <c r="D50"/>
      <c r="E50"/>
      <c r="F50"/>
      <c r="G50"/>
      <c r="H50"/>
      <c r="I50"/>
      <c r="J50"/>
    </row>
    <row r="51" spans="1:10" x14ac:dyDescent="0.2">
      <c r="A51" s="36">
        <v>8220</v>
      </c>
      <c r="B51" s="179" t="s">
        <v>596</v>
      </c>
      <c r="C51" s="184">
        <v>14647944734.23</v>
      </c>
      <c r="D51"/>
      <c r="E51"/>
      <c r="F51"/>
      <c r="G51"/>
      <c r="H51"/>
      <c r="I51"/>
      <c r="J51"/>
    </row>
    <row r="52" spans="1:10" x14ac:dyDescent="0.2">
      <c r="A52" s="36">
        <v>8230</v>
      </c>
      <c r="B52" s="179" t="s">
        <v>597</v>
      </c>
      <c r="C52" s="184">
        <v>-305006203.19999999</v>
      </c>
      <c r="D52"/>
      <c r="E52"/>
      <c r="F52"/>
      <c r="G52"/>
      <c r="H52"/>
      <c r="I52"/>
      <c r="J52"/>
    </row>
    <row r="53" spans="1:10" x14ac:dyDescent="0.2">
      <c r="A53" s="36">
        <v>8240</v>
      </c>
      <c r="B53" s="179" t="s">
        <v>598</v>
      </c>
      <c r="C53" s="184">
        <v>2027909981.8299999</v>
      </c>
      <c r="D53"/>
      <c r="E53"/>
      <c r="F53"/>
      <c r="G53"/>
      <c r="H53"/>
      <c r="I53"/>
      <c r="J53"/>
    </row>
    <row r="54" spans="1:10" x14ac:dyDescent="0.2">
      <c r="A54" s="36">
        <v>8250</v>
      </c>
      <c r="B54" s="179" t="s">
        <v>599</v>
      </c>
      <c r="C54" s="184">
        <v>0</v>
      </c>
      <c r="D54"/>
      <c r="E54"/>
      <c r="F54"/>
      <c r="G54"/>
      <c r="H54"/>
      <c r="I54"/>
      <c r="J54"/>
    </row>
    <row r="55" spans="1:10" x14ac:dyDescent="0.2">
      <c r="A55" s="36">
        <v>8260</v>
      </c>
      <c r="B55" s="179" t="s">
        <v>600</v>
      </c>
      <c r="C55" s="184">
        <v>7556.13</v>
      </c>
      <c r="D55"/>
      <c r="E55"/>
      <c r="F55"/>
      <c r="G55"/>
      <c r="H55"/>
      <c r="I55"/>
      <c r="J55"/>
    </row>
    <row r="56" spans="1:10" ht="12" thickBot="1" x14ac:dyDescent="0.25">
      <c r="A56" s="36">
        <v>8270</v>
      </c>
      <c r="B56" s="181" t="s">
        <v>601</v>
      </c>
      <c r="C56" s="185">
        <v>3159033231.5300002</v>
      </c>
      <c r="D56"/>
      <c r="E56"/>
      <c r="F56"/>
      <c r="G56"/>
      <c r="H56"/>
      <c r="I56"/>
      <c r="J56"/>
    </row>
    <row r="57" spans="1:10" x14ac:dyDescent="0.2">
      <c r="A57" s="36"/>
      <c r="B57" s="36"/>
      <c r="C57" s="36"/>
      <c r="D57"/>
      <c r="E57"/>
      <c r="F57"/>
      <c r="G57"/>
      <c r="H57"/>
      <c r="I57"/>
      <c r="J57"/>
    </row>
    <row r="58" spans="1:10" x14ac:dyDescent="0.2">
      <c r="A58" s="36"/>
      <c r="B58" s="36" t="s">
        <v>68</v>
      </c>
      <c r="C58" s="36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Notas ACT</vt:lpstr>
      <vt:lpstr>N ESF</vt:lpstr>
      <vt:lpstr>Notas VHP</vt:lpstr>
      <vt:lpstr>Notas EFE</vt:lpstr>
      <vt:lpstr>Conciliacion_Ig</vt:lpstr>
      <vt:lpstr>Conciliacion_Eg</vt:lpstr>
      <vt:lpstr>Notas Memoria</vt:lpstr>
      <vt:lpstr>Conciliacion_Eg!Área_de_impresión</vt:lpstr>
      <vt:lpstr>Conciliacion_Ig!Área_de_impresión</vt:lpstr>
      <vt:lpstr>'N ESF'!Área_de_impresión</vt:lpstr>
      <vt:lpstr>'Notas a los Edos Financieros'!Área_de_impresión</vt:lpstr>
      <vt:lpstr>'Notas ACT'!Área_de_impresión</vt:lpstr>
      <vt:lpstr>'Notas EFE'!Área_de_impresión</vt:lpstr>
      <vt:lpstr>'N ESF'!Títulos_a_imprimir</vt:lpstr>
      <vt:lpstr>'Notas ACT'!Títulos_a_imprimir</vt:lpstr>
      <vt:lpstr>'Notas EFE'!Títulos_a_imprimir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2026-04-29T21:22:30Z</cp:lastPrinted>
  <dcterms:created xsi:type="dcterms:W3CDTF">2026-04-24T20:07:05Z</dcterms:created>
  <dcterms:modified xsi:type="dcterms:W3CDTF">2026-04-29T21:22:49Z</dcterms:modified>
</cp:coreProperties>
</file>