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PRIMER TRIMESTRE\PLATAFORMA LGCG DEFINITIVOS\CORREGIDOS NOTAS\"/>
    </mc:Choice>
  </mc:AlternateContent>
  <xr:revisionPtr revIDLastSave="0" documentId="13_ncr:1_{A4D31E04-6120-462C-A425-DE44F37653FB}" xr6:coauthVersionLast="36" xr6:coauthVersionMax="36" xr10:uidLastSave="{00000000-0000-0000-0000-000000000000}"/>
  <bookViews>
    <workbookView xWindow="0" yWindow="0" windowWidth="14100" windowHeight="9840" xr2:uid="{2F57D834-92FF-4D68-B897-DEB5519CEF63}"/>
  </bookViews>
  <sheets>
    <sheet name="Notas DM" sheetId="1" r:id="rId1"/>
    <sheet name="N ESF" sheetId="2" r:id="rId2"/>
    <sheet name="N ACT" sheetId="3" r:id="rId3"/>
    <sheet name="N VHP" sheetId="4" r:id="rId4"/>
    <sheet name="N EFE" sheetId="5" r:id="rId5"/>
    <sheet name="N Conciliacion_Ig" sheetId="6" r:id="rId6"/>
    <sheet name="N Conciliacion_Eg" sheetId="7" r:id="rId7"/>
    <sheet name="N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2">'N ACT'!$A$1:$E$219</definedName>
    <definedName name="_xlnm.Print_Area" localSheetId="4">'N EFE'!$A$1:$E$124</definedName>
    <definedName name="_xlnm.Print_Area" localSheetId="1">'N ESF'!$A$1:$I$153</definedName>
    <definedName name="_xlnm.Print_Area" localSheetId="0">'Notas DM'!$A$1:$F$46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_xlnm.Print_Titles" localSheetId="2">'N ACT'!$1:$3</definedName>
    <definedName name="_xlnm.Print_Titles" localSheetId="4">'N EFE'!$1:$3</definedName>
    <definedName name="_xlnm.Print_Titles" localSheetId="1">'N ESF'!$1:$3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8" l="1"/>
  <c r="F50" i="8"/>
  <c r="F49" i="8"/>
  <c r="F48" i="8"/>
  <c r="F47" i="8"/>
  <c r="F46" i="8"/>
  <c r="F45" i="8"/>
  <c r="F44" i="8"/>
  <c r="F43" i="8"/>
  <c r="F42" i="8"/>
  <c r="F41" i="8"/>
  <c r="F40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C30" i="7"/>
  <c r="C7" i="7"/>
  <c r="C37" i="7" s="1"/>
  <c r="C15" i="6"/>
  <c r="C7" i="6"/>
  <c r="C20" i="6" s="1"/>
  <c r="D112" i="5"/>
  <c r="C112" i="5"/>
  <c r="D110" i="5"/>
  <c r="C110" i="5"/>
  <c r="D109" i="5"/>
  <c r="C109" i="5"/>
  <c r="D107" i="5"/>
  <c r="C107" i="5"/>
  <c r="D106" i="5"/>
  <c r="C106" i="5"/>
  <c r="D101" i="5"/>
  <c r="C101" i="5"/>
  <c r="D100" i="5"/>
  <c r="C100" i="5"/>
  <c r="D94" i="5"/>
  <c r="C94" i="5"/>
  <c r="D92" i="5"/>
  <c r="D91" i="5" s="1"/>
  <c r="C92" i="5"/>
  <c r="C91" i="5" s="1"/>
  <c r="D82" i="5"/>
  <c r="C82" i="5"/>
  <c r="D76" i="5"/>
  <c r="C76" i="5"/>
  <c r="D73" i="5"/>
  <c r="C73" i="5"/>
  <c r="D64" i="5"/>
  <c r="C64" i="5"/>
  <c r="D63" i="5"/>
  <c r="C63" i="5"/>
  <c r="D60" i="5"/>
  <c r="C60" i="5"/>
  <c r="D58" i="5"/>
  <c r="C58" i="5"/>
  <c r="D56" i="5"/>
  <c r="C56" i="5"/>
  <c r="D54" i="5"/>
  <c r="D51" i="5" s="1"/>
  <c r="C54" i="5"/>
  <c r="C51" i="5" s="1"/>
  <c r="D52" i="5"/>
  <c r="C52" i="5"/>
  <c r="D49" i="5"/>
  <c r="C49" i="5"/>
  <c r="D37" i="5"/>
  <c r="C37" i="5"/>
  <c r="D28" i="5"/>
  <c r="C28" i="5"/>
  <c r="D20" i="5"/>
  <c r="D43" i="5" s="1"/>
  <c r="C20" i="5"/>
  <c r="C43" i="5" s="1"/>
  <c r="D15" i="5"/>
  <c r="C15" i="5"/>
  <c r="C25" i="4"/>
  <c r="C21" i="4"/>
  <c r="C16" i="4"/>
  <c r="C215" i="3"/>
  <c r="C214" i="3" s="1"/>
  <c r="C204" i="3"/>
  <c r="C198" i="3"/>
  <c r="C195" i="3"/>
  <c r="C185" i="3" s="1"/>
  <c r="C186" i="3"/>
  <c r="C182" i="3"/>
  <c r="C170" i="3" s="1"/>
  <c r="C180" i="3"/>
  <c r="C177" i="3"/>
  <c r="C174" i="3"/>
  <c r="C171" i="3"/>
  <c r="C167" i="3"/>
  <c r="C164" i="3"/>
  <c r="C161" i="3"/>
  <c r="C157" i="3"/>
  <c r="C151" i="3"/>
  <c r="C149" i="3"/>
  <c r="C146" i="3"/>
  <c r="C142" i="3"/>
  <c r="C137" i="3"/>
  <c r="C134" i="3"/>
  <c r="C131" i="3"/>
  <c r="C128" i="3"/>
  <c r="C127" i="3" s="1"/>
  <c r="C117" i="3"/>
  <c r="C107" i="3"/>
  <c r="C100" i="3"/>
  <c r="C99" i="3" s="1"/>
  <c r="C87" i="3"/>
  <c r="C85" i="3"/>
  <c r="C83" i="3"/>
  <c r="C77" i="3"/>
  <c r="C74" i="3"/>
  <c r="C73" i="3" s="1"/>
  <c r="C65" i="3"/>
  <c r="C59" i="3"/>
  <c r="C58" i="3" s="1"/>
  <c r="C46" i="3"/>
  <c r="C37" i="3"/>
  <c r="C34" i="3"/>
  <c r="C28" i="3"/>
  <c r="C25" i="3"/>
  <c r="C19" i="3"/>
  <c r="C9" i="3"/>
  <c r="C8" i="3" s="1"/>
  <c r="C148" i="2"/>
  <c r="C136" i="2"/>
  <c r="C129" i="2"/>
  <c r="D125" i="2"/>
  <c r="D122" i="2" s="1"/>
  <c r="D124" i="2"/>
  <c r="D123" i="2"/>
  <c r="G122" i="2"/>
  <c r="F122" i="2"/>
  <c r="E122" i="2"/>
  <c r="C122" i="2"/>
  <c r="D121" i="2"/>
  <c r="D120" i="2"/>
  <c r="D119" i="2"/>
  <c r="D118" i="2"/>
  <c r="D117" i="2"/>
  <c r="D116" i="2"/>
  <c r="D115" i="2"/>
  <c r="D114" i="2"/>
  <c r="D113" i="2"/>
  <c r="D112" i="2" s="1"/>
  <c r="G112" i="2"/>
  <c r="F112" i="2"/>
  <c r="E112" i="2"/>
  <c r="C112" i="2"/>
  <c r="C105" i="2"/>
  <c r="C98" i="2"/>
  <c r="C92" i="2"/>
  <c r="E82" i="2"/>
  <c r="D82" i="2"/>
  <c r="C82" i="2"/>
  <c r="E76" i="2"/>
  <c r="D76" i="2"/>
  <c r="C76" i="2"/>
  <c r="E62" i="2"/>
  <c r="D62" i="2"/>
  <c r="C62" i="2"/>
  <c r="E54" i="2"/>
  <c r="D54" i="2"/>
  <c r="C54" i="2"/>
  <c r="C41" i="2"/>
  <c r="C32" i="2"/>
  <c r="C48" i="5" l="1"/>
  <c r="C122" i="5" s="1"/>
  <c r="D48" i="5"/>
  <c r="D122" i="5" s="1"/>
  <c r="C160" i="3"/>
  <c r="C98" i="3" s="1"/>
  <c r="D207" i="3" l="1"/>
  <c r="D200" i="3"/>
  <c r="D194" i="3"/>
  <c r="D181" i="3"/>
  <c r="D175" i="3"/>
  <c r="D158" i="3"/>
  <c r="D139" i="3"/>
  <c r="D133" i="3"/>
  <c r="D120" i="3"/>
  <c r="D113" i="3"/>
  <c r="D106" i="3"/>
  <c r="D164" i="3"/>
  <c r="D206" i="3"/>
  <c r="D199" i="3"/>
  <c r="D193" i="3"/>
  <c r="D169" i="3"/>
  <c r="D163" i="3"/>
  <c r="D145" i="3"/>
  <c r="D138" i="3"/>
  <c r="D132" i="3"/>
  <c r="D119" i="3"/>
  <c r="D112" i="3"/>
  <c r="D105" i="3"/>
  <c r="D187" i="3"/>
  <c r="D152" i="3"/>
  <c r="D114" i="3"/>
  <c r="D213" i="3"/>
  <c r="D205" i="3"/>
  <c r="D192" i="3"/>
  <c r="D168" i="3"/>
  <c r="D162" i="3"/>
  <c r="D150" i="3"/>
  <c r="D144" i="3"/>
  <c r="D126" i="3"/>
  <c r="D118" i="3"/>
  <c r="D111" i="3"/>
  <c r="D104" i="3"/>
  <c r="D121" i="3"/>
  <c r="D212" i="3"/>
  <c r="D191" i="3"/>
  <c r="D179" i="3"/>
  <c r="D173" i="3"/>
  <c r="D156" i="3"/>
  <c r="D149" i="3"/>
  <c r="D143" i="3"/>
  <c r="D125" i="3"/>
  <c r="D110" i="3"/>
  <c r="D103" i="3"/>
  <c r="D159" i="3"/>
  <c r="D211" i="3"/>
  <c r="D197" i="3"/>
  <c r="D190" i="3"/>
  <c r="D184" i="3"/>
  <c r="D178" i="3"/>
  <c r="D172" i="3"/>
  <c r="D155" i="3"/>
  <c r="D136" i="3"/>
  <c r="D130" i="3"/>
  <c r="D124" i="3"/>
  <c r="D109" i="3"/>
  <c r="D102" i="3"/>
  <c r="D201" i="3"/>
  <c r="D176" i="3"/>
  <c r="D146" i="3"/>
  <c r="D216" i="3"/>
  <c r="D210" i="3"/>
  <c r="D203" i="3"/>
  <c r="D196" i="3"/>
  <c r="D189" i="3"/>
  <c r="D183" i="3"/>
  <c r="D171" i="3"/>
  <c r="D166" i="3"/>
  <c r="D154" i="3"/>
  <c r="D148" i="3"/>
  <c r="D135" i="3"/>
  <c r="D129" i="3"/>
  <c r="D123" i="3"/>
  <c r="D116" i="3"/>
  <c r="D108" i="3"/>
  <c r="D101" i="3"/>
  <c r="D208" i="3"/>
  <c r="D140" i="3"/>
  <c r="D209" i="3"/>
  <c r="D202" i="3"/>
  <c r="D188" i="3"/>
  <c r="D165" i="3"/>
  <c r="D153" i="3"/>
  <c r="D147" i="3"/>
  <c r="D141" i="3"/>
  <c r="D122" i="3"/>
  <c r="D115" i="3"/>
  <c r="D151" i="3"/>
  <c r="D127" i="3"/>
  <c r="D214" i="3"/>
  <c r="D100" i="3"/>
  <c r="D170" i="3"/>
  <c r="D137" i="3"/>
  <c r="D128" i="3"/>
  <c r="D167" i="3"/>
  <c r="D161" i="3"/>
  <c r="D180" i="3"/>
  <c r="D117" i="3"/>
  <c r="D198" i="3"/>
  <c r="D157" i="3"/>
  <c r="D182" i="3"/>
  <c r="D142" i="3"/>
  <c r="D131" i="3"/>
  <c r="D204" i="3"/>
  <c r="D195" i="3"/>
  <c r="D186" i="3"/>
  <c r="D99" i="3"/>
  <c r="D107" i="3"/>
  <c r="D215" i="3"/>
  <c r="D177" i="3"/>
  <c r="D185" i="3"/>
  <c r="D134" i="3"/>
  <c r="D174" i="3"/>
  <c r="D16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1A2FABC4-56DA-4888-A067-70E39EA3C6FF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<sst xmlns="http://schemas.openxmlformats.org/spreadsheetml/2006/main" count="822" uniqueCount="585">
  <si>
    <t>INSTITUTO DE SALUD PUBLICA DEL ESTADO DE GUANAJUATO</t>
  </si>
  <si>
    <t>Ejercicio</t>
  </si>
  <si>
    <t>Notas de Desglose y Memoria</t>
  </si>
  <si>
    <t>Periodicidad</t>
  </si>
  <si>
    <t>Trimestral</t>
  </si>
  <si>
    <t>Correspondiente del 1 de Enero al 31 de Marzo de 2023</t>
  </si>
  <si>
    <t>Corte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</si>
  <si>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</si>
  <si>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</si>
  <si>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</si>
  <si>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</si>
  <si>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</si>
  <si>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</si>
  <si>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</si>
  <si>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</si>
  <si>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</si>
  <si>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</si>
  <si>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</si>
  <si>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</si>
  <si>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</si>
  <si>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</si>
  <si>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</si>
  <si>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</si>
  <si>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</si>
  <si>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</si>
  <si>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</si>
  <si>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</si>
  <si>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</si>
  <si>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</si>
  <si>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</si>
  <si>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</si>
  <si>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</si>
  <si>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</si>
  <si>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</si>
  <si>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</si>
  <si>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</si>
  <si>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</si>
  <si>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</si>
  <si>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</si>
  <si>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</si>
  <si>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</si>
  <si>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</si>
  <si>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</si>
  <si>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</si>
  <si>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</si>
  <si>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</si>
  <si>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</si>
  <si>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</si>
  <si>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</si>
  <si>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</si>
  <si>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</si>
  <si>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</si>
  <si>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</si>
  <si>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</si>
  <si>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</si>
  <si>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</si>
  <si>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</si>
  <si>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</si>
  <si>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</si>
  <si>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</si>
  <si>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</si>
  <si>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</si>
  <si>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</si>
  <si>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</si>
  <si>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</si>
  <si>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</si>
  <si>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</si>
  <si>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</si>
  <si>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</si>
  <si>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</si>
  <si>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</si>
  <si>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</si>
  <si>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</si>
  <si>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</si>
  <si>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</si>
  <si>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</si>
  <si>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</si>
  <si>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</si>
  <si>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</si>
  <si>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</si>
  <si>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</si>
  <si>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SIN INFORMACIÓN QUE REVELAR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</si>
  <si>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</si>
  <si>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</si>
  <si>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</si>
  <si>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</si>
  <si>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</si>
  <si>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</si>
  <si>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</si>
  <si>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</si>
  <si>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</si>
  <si>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</si>
  <si>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</si>
  <si>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</si>
  <si>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</si>
  <si>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</si>
  <si>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</si>
  <si>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</si>
  <si>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</si>
  <si>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</si>
  <si>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</si>
  <si>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</si>
  <si>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</si>
  <si>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</si>
  <si>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</si>
  <si>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</si>
  <si>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</si>
  <si>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</si>
  <si>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</si>
  <si>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</si>
  <si>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</si>
  <si>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</si>
  <si>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</si>
  <si>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</si>
  <si>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</si>
  <si>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</si>
  <si>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</si>
  <si>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</si>
  <si>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</si>
  <si>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</si>
  <si>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</si>
  <si>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</si>
  <si>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</si>
  <si>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</si>
  <si>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</si>
  <si>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</si>
  <si>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</si>
  <si>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</si>
  <si>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</si>
  <si>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</si>
  <si>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</si>
  <si>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</si>
  <si>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</si>
  <si>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</si>
  <si>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</si>
  <si>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</si>
  <si>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</si>
  <si>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</si>
  <si>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</si>
  <si>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</si>
  <si>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</si>
  <si>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</si>
  <si>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</si>
  <si>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</si>
  <si>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</si>
  <si>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</si>
  <si>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</si>
  <si>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</si>
  <si>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</si>
  <si>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</si>
  <si>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</si>
  <si>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</si>
  <si>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</si>
  <si>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</si>
  <si>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</si>
  <si>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</si>
  <si>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</si>
  <si>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</si>
  <si>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</si>
  <si>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</si>
  <si>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</si>
  <si>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</si>
  <si>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</si>
  <si>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</si>
  <si>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</si>
  <si>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</si>
  <si>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</si>
  <si>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</si>
  <si>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</si>
  <si>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</si>
  <si>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</si>
  <si>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</si>
  <si>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</si>
  <si>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</si>
  <si>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</si>
  <si>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</si>
  <si>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</si>
  <si>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</si>
  <si>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</si>
  <si>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</si>
  <si>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</si>
  <si>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</si>
  <si>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</si>
  <si>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</si>
  <si>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</si>
  <si>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</si>
  <si>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</si>
  <si>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</si>
  <si>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</si>
  <si>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</si>
  <si>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</si>
  <si>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</si>
  <si>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</si>
  <si>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</si>
  <si>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</si>
  <si>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</si>
  <si>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</si>
  <si>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</si>
  <si>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</si>
  <si>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</si>
  <si>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</si>
  <si>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</si>
  <si>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</si>
  <si>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</si>
  <si>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</si>
  <si>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</si>
  <si>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</si>
  <si>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</si>
  <si>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</si>
  <si>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</si>
  <si>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</si>
  <si>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</si>
  <si>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</si>
  <si>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</si>
  <si>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</si>
  <si>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</si>
  <si>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</si>
  <si>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</si>
  <si>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</si>
  <si>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</si>
  <si>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</si>
  <si>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</si>
  <si>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</si>
  <si>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</si>
  <si>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</si>
  <si>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</si>
  <si>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</si>
  <si>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</si>
  <si>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</si>
  <si>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</si>
  <si>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</si>
  <si>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</si>
  <si>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</si>
  <si>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</si>
  <si>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</si>
  <si>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</si>
  <si>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</si>
  <si>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</si>
  <si>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</si>
  <si>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</si>
  <si>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</si>
  <si>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</si>
  <si>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</si>
  <si>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</si>
  <si>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</si>
  <si>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</si>
  <si>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</si>
  <si>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</si>
  <si>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</si>
  <si>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</si>
  <si>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</si>
  <si>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</si>
  <si>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</si>
  <si>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</si>
  <si>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</si>
  <si>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</si>
  <si>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</si>
  <si>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</si>
  <si>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</si>
  <si>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</si>
  <si>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</si>
  <si>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</si>
  <si>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</si>
  <si>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</si>
  <si>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</si>
  <si>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</si>
  <si>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</si>
  <si>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</si>
  <si>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</si>
  <si>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</si>
  <si>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</si>
  <si>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</si>
  <si>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</si>
  <si>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</si>
  <si>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</si>
  <si>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</si>
  <si>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</si>
  <si>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</si>
  <si>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</si>
  <si>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</si>
  <si>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</si>
  <si>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</si>
  <si>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</si>
  <si>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</si>
  <si>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</si>
  <si>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</si>
  <si>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</si>
  <si>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</si>
  <si>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</si>
  <si>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</si>
  <si>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</si>
  <si>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</si>
  <si>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</si>
  <si>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</si>
  <si>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</si>
  <si>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</si>
  <si>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</si>
  <si>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</si>
  <si>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</si>
  <si>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</si>
  <si>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</si>
  <si>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</si>
  <si>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</si>
  <si>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</si>
  <si>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</si>
  <si>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</si>
  <si>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</si>
  <si>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</si>
  <si>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</si>
  <si>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</si>
  <si>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</si>
  <si>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</si>
  <si>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</si>
  <si>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</si>
  <si>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</si>
  <si>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</si>
  <si>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</si>
  <si>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</si>
  <si>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</si>
  <si>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</si>
  <si>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</si>
  <si>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</si>
  <si>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</si>
  <si>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</si>
  <si>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</si>
  <si>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</si>
  <si>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</si>
  <si>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</si>
  <si>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</si>
  <si>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</si>
  <si>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</si>
  <si>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</si>
  <si>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</si>
  <si>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</si>
  <si>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</si>
  <si>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</si>
  <si>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</si>
  <si>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</si>
  <si>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</si>
  <si>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</si>
  <si>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</si>
  <si>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</si>
  <si>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</si>
  <si>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</si>
  <si>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</si>
  <si>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</si>
  <si>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</si>
  <si>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</si>
  <si>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</si>
  <si>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</si>
  <si>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</si>
  <si>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</si>
  <si>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</si>
  <si>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</si>
  <si>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</si>
  <si>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</si>
  <si>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</si>
  <si>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</si>
  <si>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</si>
  <si>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</si>
  <si>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</si>
  <si>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</si>
  <si>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</si>
  <si>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</si>
  <si>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</si>
  <si>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</si>
  <si>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</si>
  <si>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</si>
  <si>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</si>
  <si>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</si>
  <si>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</si>
  <si>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</si>
  <si>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</si>
  <si>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</si>
  <si>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</si>
  <si>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</si>
  <si>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</si>
  <si>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</si>
  <si>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</si>
  <si>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</si>
  <si>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</si>
  <si>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</si>
  <si>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</si>
  <si>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</si>
  <si>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</si>
  <si>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</si>
  <si>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</si>
  <si>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</si>
  <si>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</si>
  <si>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</si>
  <si>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</si>
  <si>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</si>
  <si>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</si>
  <si>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</si>
  <si>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</si>
  <si>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</si>
  <si>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</si>
  <si>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</si>
  <si>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</si>
  <si>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</si>
  <si>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</si>
  <si>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</si>
  <si>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</si>
  <si>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</si>
  <si>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</si>
  <si>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</si>
  <si>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</si>
  <si>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</si>
  <si>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</si>
  <si>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</si>
  <si>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</si>
  <si>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</si>
  <si>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</si>
  <si>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</si>
  <si>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</si>
  <si>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</si>
  <si>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</si>
  <si>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</si>
  <si>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</si>
  <si>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</si>
  <si>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</si>
  <si>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</si>
  <si>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</si>
  <si>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</si>
  <si>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</si>
  <si>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</si>
  <si>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</si>
  <si>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</si>
  <si>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</si>
  <si>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</si>
  <si>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</si>
  <si>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</si>
  <si>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</si>
  <si>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</si>
  <si>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</si>
  <si>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</si>
  <si>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</si>
  <si>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</si>
  <si>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</si>
  <si>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</si>
  <si>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</si>
  <si>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</si>
  <si>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</si>
  <si>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</si>
  <si>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</si>
  <si>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</si>
  <si>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</si>
  <si>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</si>
  <si>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</si>
  <si>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</si>
  <si>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</si>
  <si>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</si>
  <si>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</si>
  <si>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</si>
  <si>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</si>
  <si>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</si>
  <si>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</si>
  <si>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</si>
  <si>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</si>
  <si>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</si>
  <si>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</si>
  <si>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</si>
  <si>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</si>
  <si>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</si>
  <si>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</si>
  <si>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</si>
  <si>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</si>
  <si>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</si>
  <si>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</si>
  <si>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</si>
  <si>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</si>
  <si>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</si>
  <si>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</si>
  <si>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</si>
  <si>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</si>
  <si>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</si>
  <si>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</si>
  <si>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</si>
  <si>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</si>
  <si>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</si>
  <si>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NOTA: No checa con el Estado del Flujo de Efectivo por lo s movimientos derivados del control de almacén que e realizan disminuyendo las cuentas de gasto con fondo Dummy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</si>
  <si>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</si>
  <si>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</si>
  <si>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</si>
  <si>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</si>
  <si>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</si>
  <si>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</si>
  <si>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</si>
  <si>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</si>
  <si>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</si>
  <si>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</si>
  <si>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</si>
  <si>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</si>
  <si>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</si>
  <si>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</si>
  <si>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</si>
  <si>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</si>
  <si>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</si>
  <si>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</si>
  <si>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</si>
  <si>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</si>
  <si>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</si>
  <si>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</si>
  <si>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</si>
  <si>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</si>
  <si>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</si>
  <si>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</si>
  <si>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</si>
  <si>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</si>
  <si>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</si>
  <si>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</si>
  <si>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</si>
  <si>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</si>
  <si>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</si>
  <si>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</si>
  <si>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</si>
  <si>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</si>
  <si>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</si>
  <si>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</si>
  <si>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</si>
  <si>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</si>
  <si>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</si>
  <si>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</si>
  <si>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</si>
  <si>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</si>
  <si>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</si>
  <si>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</si>
  <si>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</si>
  <si>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</si>
  <si>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</si>
  <si>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</si>
  <si>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</si>
  <si>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</si>
  <si>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</si>
  <si>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</si>
  <si>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</si>
  <si>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</si>
  <si>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</si>
  <si>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</si>
  <si>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</si>
  <si>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</si>
  <si>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</si>
  <si>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</si>
  <si>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</si>
  <si>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</si>
  <si>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</si>
  <si>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</si>
  <si>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</si>
  <si>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</si>
  <si>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</si>
  <si>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</si>
  <si>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</si>
  <si>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</si>
  <si>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</si>
  <si>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</si>
  <si>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</si>
  <si>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</si>
  <si>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</si>
  <si>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</si>
  <si>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</si>
  <si>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</si>
  <si>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</si>
  <si>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</si>
  <si>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</si>
  <si>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</si>
  <si>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</si>
  <si>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</si>
  <si>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</si>
  <si>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Compra de Divisas</t>
  </si>
  <si>
    <t>Divisas por Compra (Acreedora</t>
  </si>
  <si>
    <t>Crédito Simple Disponible 2020</t>
  </si>
  <si>
    <t>Disposición de Crédito Simple 2020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</si>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</sst>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4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0" fontId="6" fillId="3" borderId="0" xfId="2" applyFont="1" applyFill="1" applyProtection="1">
      <protection locked="0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left" vertical="center"/>
    </xf>
    <xf numFmtId="0" fontId="7" fillId="4" borderId="4" xfId="2" applyFont="1" applyFill="1" applyBorder="1" applyAlignment="1" applyProtection="1">
      <alignment horizontal="center" vertical="center" wrapText="1"/>
      <protection locked="0"/>
    </xf>
    <xf numFmtId="0" fontId="7" fillId="4" borderId="9" xfId="2" applyFont="1" applyFill="1" applyBorder="1" applyAlignment="1" applyProtection="1">
      <alignment horizontal="center" vertical="center"/>
      <protection locked="0"/>
    </xf>
    <xf numFmtId="0" fontId="6" fillId="3" borderId="0" xfId="2" applyFont="1" applyFill="1" applyBorder="1" applyProtection="1">
      <protection locked="0"/>
    </xf>
    <xf numFmtId="0" fontId="7" fillId="3" borderId="4" xfId="2" applyFont="1" applyFill="1" applyBorder="1" applyAlignment="1" applyProtection="1">
      <alignment horizontal="center"/>
      <protection locked="0"/>
    </xf>
    <xf numFmtId="0" fontId="6" fillId="3" borderId="5" xfId="2" applyFont="1" applyFill="1" applyBorder="1" applyProtection="1">
      <protection locked="0"/>
    </xf>
    <xf numFmtId="0" fontId="7" fillId="3" borderId="5" xfId="2" applyFont="1" applyFill="1" applyBorder="1" applyAlignment="1" applyProtection="1">
      <alignment horizontal="center"/>
      <protection locked="0"/>
    </xf>
    <xf numFmtId="0" fontId="7" fillId="3" borderId="5" xfId="2" applyFont="1" applyFill="1" applyBorder="1" applyAlignment="1" applyProtection="1">
      <alignment horizontal="left" indent="1"/>
      <protection locked="0"/>
    </xf>
    <xf numFmtId="0" fontId="8" fillId="3" borderId="4" xfId="3" applyFont="1" applyFill="1" applyBorder="1" applyAlignment="1" applyProtection="1">
      <alignment horizontal="center"/>
      <protection locked="0"/>
    </xf>
    <xf numFmtId="0" fontId="8" fillId="3" borderId="5" xfId="3" applyFont="1" applyFill="1" applyBorder="1" applyProtection="1">
      <protection locked="0"/>
    </xf>
    <xf numFmtId="0" fontId="7" fillId="3" borderId="6" xfId="2" applyFont="1" applyFill="1" applyBorder="1" applyAlignment="1" applyProtection="1">
      <alignment horizontal="center"/>
      <protection locked="0"/>
    </xf>
    <xf numFmtId="0" fontId="6" fillId="3" borderId="8" xfId="2" applyFont="1" applyFill="1" applyBorder="1" applyProtection="1">
      <protection locked="0"/>
    </xf>
    <xf numFmtId="0" fontId="6" fillId="0" borderId="0" xfId="2" applyFont="1" applyProtection="1">
      <protection locked="0"/>
    </xf>
    <xf numFmtId="0" fontId="5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0" fontId="10" fillId="0" borderId="0" xfId="1" applyFont="1" applyAlignment="1">
      <alignment vertical="center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10" fillId="0" borderId="0" xfId="1" applyFont="1"/>
    <xf numFmtId="0" fontId="11" fillId="6" borderId="0" xfId="1" applyFont="1" applyFill="1"/>
    <xf numFmtId="0" fontId="10" fillId="0" borderId="0" xfId="1" applyFont="1" applyAlignment="1">
      <alignment horizontal="center"/>
    </xf>
    <xf numFmtId="3" fontId="10" fillId="0" borderId="0" xfId="1" applyNumberFormat="1" applyFont="1"/>
    <xf numFmtId="0" fontId="5" fillId="0" borderId="0" xfId="1" applyFont="1" applyFill="1" applyAlignment="1">
      <alignment horizontal="right"/>
    </xf>
    <xf numFmtId="4" fontId="10" fillId="0" borderId="0" xfId="1" applyNumberFormat="1" applyFont="1"/>
    <xf numFmtId="0" fontId="11" fillId="7" borderId="0" xfId="1" applyFont="1" applyFill="1"/>
    <xf numFmtId="0" fontId="10" fillId="0" borderId="0" xfId="1" applyFont="1" applyFill="1" applyAlignment="1">
      <alignment horizontal="right"/>
    </xf>
    <xf numFmtId="0" fontId="10" fillId="0" borderId="0" xfId="1" applyFont="1" applyFill="1"/>
    <xf numFmtId="0" fontId="10" fillId="0" borderId="0" xfId="1" applyFont="1" applyAlignment="1">
      <alignment horizontal="center" vertical="center"/>
    </xf>
    <xf numFmtId="0" fontId="4" fillId="5" borderId="0" xfId="5" applyFont="1" applyFill="1"/>
    <xf numFmtId="0" fontId="11" fillId="6" borderId="0" xfId="5" applyFont="1" applyFill="1"/>
    <xf numFmtId="0" fontId="6" fillId="0" borderId="0" xfId="5" applyFont="1" applyFill="1" applyAlignment="1">
      <alignment horizontal="center" vertical="center"/>
    </xf>
    <xf numFmtId="0" fontId="6" fillId="0" borderId="0" xfId="5" applyFont="1" applyFill="1"/>
    <xf numFmtId="9" fontId="6" fillId="0" borderId="0" xfId="6" applyFont="1"/>
    <xf numFmtId="0" fontId="10" fillId="0" borderId="0" xfId="5" applyFont="1"/>
    <xf numFmtId="0" fontId="6" fillId="0" borderId="0" xfId="5" applyFont="1" applyFill="1" applyAlignment="1">
      <alignment wrapText="1"/>
    </xf>
    <xf numFmtId="0" fontId="6" fillId="0" borderId="0" xfId="5" applyFont="1" applyFill="1" applyAlignment="1"/>
    <xf numFmtId="3" fontId="6" fillId="0" borderId="0" xfId="5" applyNumberFormat="1" applyFont="1"/>
    <xf numFmtId="4" fontId="6" fillId="0" borderId="0" xfId="5" applyNumberFormat="1" applyFont="1"/>
    <xf numFmtId="0" fontId="6" fillId="0" borderId="0" xfId="5" applyFont="1" applyFill="1" applyAlignment="1">
      <alignment horizontal="center"/>
    </xf>
    <xf numFmtId="0" fontId="6" fillId="0" borderId="0" xfId="5" applyFont="1"/>
    <xf numFmtId="9" fontId="6" fillId="0" borderId="0" xfId="5" applyNumberFormat="1" applyFont="1"/>
    <xf numFmtId="0" fontId="5" fillId="2" borderId="0" xfId="7" applyFont="1" applyFill="1" applyAlignment="1">
      <alignment horizontal="right" vertical="center"/>
    </xf>
    <xf numFmtId="0" fontId="7" fillId="2" borderId="0" xfId="7" applyFont="1" applyFill="1" applyAlignment="1">
      <alignment horizontal="left" vertical="center"/>
    </xf>
    <xf numFmtId="0" fontId="10" fillId="0" borderId="0" xfId="7" applyFont="1"/>
    <xf numFmtId="0" fontId="4" fillId="5" borderId="0" xfId="7" applyFont="1" applyFill="1" applyAlignment="1">
      <alignment horizontal="center" vertical="center"/>
    </xf>
    <xf numFmtId="0" fontId="4" fillId="5" borderId="0" xfId="7" applyFont="1" applyFill="1"/>
    <xf numFmtId="0" fontId="11" fillId="6" borderId="0" xfId="7" applyFont="1" applyFill="1"/>
    <xf numFmtId="0" fontId="10" fillId="0" borderId="0" xfId="7" applyFont="1" applyAlignment="1">
      <alignment horizontal="center"/>
    </xf>
    <xf numFmtId="0" fontId="10" fillId="0" borderId="0" xfId="7" applyFont="1" applyAlignment="1">
      <alignment vertical="center"/>
    </xf>
    <xf numFmtId="0" fontId="11" fillId="6" borderId="0" xfId="7" applyFont="1" applyFill="1" applyAlignment="1">
      <alignment horizontal="center"/>
    </xf>
    <xf numFmtId="0" fontId="5" fillId="0" borderId="0" xfId="7" applyFont="1" applyAlignment="1">
      <alignment horizontal="center"/>
    </xf>
    <xf numFmtId="0" fontId="5" fillId="0" borderId="0" xfId="7" applyFont="1"/>
    <xf numFmtId="0" fontId="11" fillId="6" borderId="0" xfId="7" applyFont="1" applyFill="1" applyAlignment="1">
      <alignment horizontal="center" vertical="center"/>
    </xf>
    <xf numFmtId="3" fontId="5" fillId="0" borderId="0" xfId="7" applyNumberFormat="1" applyFont="1"/>
    <xf numFmtId="3" fontId="10" fillId="0" borderId="0" xfId="7" applyNumberFormat="1" applyFont="1"/>
    <xf numFmtId="4" fontId="10" fillId="0" borderId="0" xfId="7" applyNumberFormat="1" applyFont="1"/>
    <xf numFmtId="0" fontId="5" fillId="0" borderId="0" xfId="7" applyFont="1" applyAlignment="1">
      <alignment horizontal="left" indent="1"/>
    </xf>
    <xf numFmtId="0" fontId="5" fillId="0" borderId="0" xfId="8" applyFont="1" applyFill="1" applyAlignment="1">
      <alignment horizontal="center"/>
    </xf>
    <xf numFmtId="0" fontId="5" fillId="0" borderId="0" xfId="8" applyFont="1" applyFill="1" applyAlignment="1"/>
    <xf numFmtId="3" fontId="5" fillId="0" borderId="0" xfId="4" applyNumberFormat="1" applyFont="1" applyFill="1"/>
    <xf numFmtId="0" fontId="10" fillId="0" borderId="0" xfId="8" applyFont="1" applyFill="1" applyAlignment="1">
      <alignment horizontal="center"/>
    </xf>
    <xf numFmtId="0" fontId="10" fillId="0" borderId="0" xfId="8" applyFont="1" applyFill="1"/>
    <xf numFmtId="3" fontId="10" fillId="0" borderId="0" xfId="4" applyNumberFormat="1" applyFont="1" applyFill="1"/>
    <xf numFmtId="0" fontId="7" fillId="0" borderId="0" xfId="7" applyFont="1"/>
    <xf numFmtId="0" fontId="7" fillId="0" borderId="0" xfId="8" applyFont="1" applyFill="1"/>
    <xf numFmtId="0" fontId="6" fillId="0" borderId="0" xfId="8" applyFont="1" applyFill="1"/>
    <xf numFmtId="0" fontId="5" fillId="0" borderId="0" xfId="8" applyFont="1" applyFill="1" applyAlignment="1">
      <alignment horizontal="left" indent="1"/>
    </xf>
    <xf numFmtId="0" fontId="5" fillId="0" borderId="0" xfId="8" applyFont="1" applyFill="1"/>
    <xf numFmtId="0" fontId="7" fillId="0" borderId="0" xfId="7" applyFont="1" applyFill="1"/>
    <xf numFmtId="0" fontId="6" fillId="0" borderId="0" xfId="7" applyFont="1" applyFill="1"/>
    <xf numFmtId="0" fontId="5" fillId="0" borderId="0" xfId="7" quotePrefix="1" applyFont="1" applyAlignment="1">
      <alignment horizontal="left" indent="1"/>
    </xf>
    <xf numFmtId="0" fontId="9" fillId="0" borderId="0" xfId="9" applyFont="1" applyBorder="1" applyAlignment="1">
      <alignment vertical="center"/>
    </xf>
    <xf numFmtId="0" fontId="14" fillId="0" borderId="0" xfId="9" applyFont="1" applyBorder="1"/>
    <xf numFmtId="0" fontId="5" fillId="8" borderId="18" xfId="9" applyFont="1" applyFill="1" applyBorder="1" applyAlignment="1">
      <alignment vertical="center"/>
    </xf>
    <xf numFmtId="3" fontId="5" fillId="8" borderId="19" xfId="9" applyNumberFormat="1" applyFont="1" applyFill="1" applyBorder="1" applyAlignment="1">
      <alignment horizontal="right" vertical="center" wrapText="1" indent="1"/>
    </xf>
    <xf numFmtId="0" fontId="9" fillId="0" borderId="0" xfId="9" applyFont="1" applyFill="1"/>
    <xf numFmtId="0" fontId="9" fillId="0" borderId="0" xfId="9" applyFont="1"/>
    <xf numFmtId="0" fontId="5" fillId="0" borderId="20" xfId="9" applyFont="1" applyFill="1" applyBorder="1" applyAlignment="1">
      <alignment vertical="center"/>
    </xf>
    <xf numFmtId="0" fontId="5" fillId="0" borderId="20" xfId="9" applyFont="1" applyFill="1" applyBorder="1" applyAlignment="1">
      <alignment horizontal="right" vertical="center"/>
    </xf>
    <xf numFmtId="0" fontId="5" fillId="0" borderId="18" xfId="9" applyFont="1" applyFill="1" applyBorder="1" applyAlignment="1">
      <alignment vertical="center"/>
    </xf>
    <xf numFmtId="3" fontId="5" fillId="0" borderId="19" xfId="9" applyNumberFormat="1" applyFont="1" applyFill="1" applyBorder="1" applyAlignment="1">
      <alignment horizontal="right" vertical="center" wrapText="1" indent="1"/>
    </xf>
    <xf numFmtId="0" fontId="6" fillId="0" borderId="18" xfId="9" applyFont="1" applyFill="1" applyBorder="1" applyAlignment="1">
      <alignment vertical="center"/>
    </xf>
    <xf numFmtId="0" fontId="6" fillId="0" borderId="20" xfId="9" applyFont="1" applyFill="1" applyBorder="1" applyAlignment="1">
      <alignment horizontal="left" vertical="center" indent="1"/>
    </xf>
    <xf numFmtId="3" fontId="10" fillId="0" borderId="19" xfId="9" applyNumberFormat="1" applyFont="1" applyFill="1" applyBorder="1" applyAlignment="1">
      <alignment horizontal="right" vertical="center" wrapText="1" indent="1"/>
    </xf>
    <xf numFmtId="0" fontId="9" fillId="0" borderId="18" xfId="9" applyFont="1" applyBorder="1"/>
    <xf numFmtId="0" fontId="10" fillId="0" borderId="21" xfId="9" applyFont="1" applyFill="1" applyBorder="1" applyAlignment="1">
      <alignment horizontal="left" vertical="center" wrapText="1" indent="1"/>
    </xf>
    <xf numFmtId="0" fontId="10" fillId="0" borderId="18" xfId="9" applyFont="1" applyFill="1" applyBorder="1" applyAlignment="1">
      <alignment horizontal="left" vertical="center"/>
    </xf>
    <xf numFmtId="0" fontId="10" fillId="0" borderId="20" xfId="9" applyFont="1" applyFill="1" applyBorder="1" applyAlignment="1">
      <alignment horizontal="left" vertical="center" indent="1"/>
    </xf>
    <xf numFmtId="0" fontId="9" fillId="0" borderId="0" xfId="9" applyFont="1" applyFill="1" applyBorder="1"/>
    <xf numFmtId="0" fontId="10" fillId="0" borderId="20" xfId="9" applyFont="1" applyFill="1" applyBorder="1" applyAlignment="1">
      <alignment horizontal="left" vertical="center" wrapText="1"/>
    </xf>
    <xf numFmtId="4" fontId="10" fillId="0" borderId="20" xfId="9" applyNumberFormat="1" applyFont="1" applyFill="1" applyBorder="1" applyAlignment="1">
      <alignment horizontal="right" vertical="center" wrapText="1" indent="1"/>
    </xf>
    <xf numFmtId="0" fontId="6" fillId="0" borderId="18" xfId="9" applyFont="1" applyFill="1" applyBorder="1" applyAlignment="1">
      <alignment horizontal="left" vertical="center"/>
    </xf>
    <xf numFmtId="0" fontId="6" fillId="0" borderId="18" xfId="9" applyFont="1" applyBorder="1" applyAlignment="1">
      <alignment horizontal="left"/>
    </xf>
    <xf numFmtId="3" fontId="10" fillId="0" borderId="19" xfId="9" applyNumberFormat="1" applyFont="1" applyFill="1" applyBorder="1" applyAlignment="1">
      <alignment horizontal="right" vertical="center" indent="1"/>
    </xf>
    <xf numFmtId="0" fontId="10" fillId="0" borderId="20" xfId="9" applyFont="1" applyFill="1" applyBorder="1" applyAlignment="1">
      <alignment horizontal="left" vertical="center"/>
    </xf>
    <xf numFmtId="4" fontId="10" fillId="0" borderId="11" xfId="9" applyNumberFormat="1" applyFont="1" applyFill="1" applyBorder="1" applyAlignment="1">
      <alignment horizontal="right" vertical="center" indent="1"/>
    </xf>
    <xf numFmtId="0" fontId="5" fillId="8" borderId="19" xfId="9" applyFont="1" applyFill="1" applyBorder="1" applyAlignment="1">
      <alignment vertical="center"/>
    </xf>
    <xf numFmtId="0" fontId="9" fillId="0" borderId="0" xfId="9" applyFont="1" applyBorder="1" applyAlignment="1">
      <alignment horizontal="center" vertical="center"/>
    </xf>
    <xf numFmtId="0" fontId="5" fillId="8" borderId="16" xfId="9" applyFont="1" applyFill="1" applyBorder="1" applyAlignment="1">
      <alignment vertical="center"/>
    </xf>
    <xf numFmtId="3" fontId="5" fillId="8" borderId="19" xfId="9" applyNumberFormat="1" applyFont="1" applyFill="1" applyBorder="1" applyAlignment="1">
      <alignment horizontal="right" vertical="center"/>
    </xf>
    <xf numFmtId="0" fontId="9" fillId="0" borderId="20" xfId="9" applyFont="1" applyBorder="1"/>
    <xf numFmtId="4" fontId="5" fillId="0" borderId="20" xfId="9" applyNumberFormat="1" applyFont="1" applyFill="1" applyBorder="1" applyAlignment="1">
      <alignment horizontal="right" vertical="center"/>
    </xf>
    <xf numFmtId="0" fontId="5" fillId="0" borderId="21" xfId="9" applyFont="1" applyFill="1" applyBorder="1" applyAlignment="1">
      <alignment vertical="center"/>
    </xf>
    <xf numFmtId="49" fontId="6" fillId="0" borderId="18" xfId="9" applyNumberFormat="1" applyFont="1" applyFill="1" applyBorder="1" applyAlignment="1">
      <alignment vertical="center"/>
    </xf>
    <xf numFmtId="0" fontId="6" fillId="0" borderId="21" xfId="9" applyFont="1" applyFill="1" applyBorder="1" applyAlignment="1">
      <alignment horizontal="left" vertical="center" indent="1"/>
    </xf>
    <xf numFmtId="3" fontId="6" fillId="0" borderId="19" xfId="9" applyNumberFormat="1" applyFont="1" applyFill="1" applyBorder="1" applyAlignment="1">
      <alignment horizontal="right" vertical="center" wrapText="1" indent="1"/>
    </xf>
    <xf numFmtId="49" fontId="6" fillId="0" borderId="18" xfId="9" applyNumberFormat="1" applyFont="1" applyFill="1" applyBorder="1"/>
    <xf numFmtId="0" fontId="6" fillId="0" borderId="21" xfId="9" applyFont="1" applyFill="1" applyBorder="1" applyAlignment="1">
      <alignment horizontal="left" vertical="center" wrapText="1" indent="1"/>
    </xf>
    <xf numFmtId="0" fontId="0" fillId="0" borderId="0" xfId="9" applyFont="1"/>
    <xf numFmtId="0" fontId="6" fillId="0" borderId="20" xfId="9" applyFont="1" applyFill="1" applyBorder="1"/>
    <xf numFmtId="0" fontId="6" fillId="0" borderId="20" xfId="9" applyFont="1" applyFill="1" applyBorder="1" applyAlignment="1">
      <alignment vertical="center"/>
    </xf>
    <xf numFmtId="4" fontId="6" fillId="0" borderId="20" xfId="9" applyNumberFormat="1" applyFont="1" applyFill="1" applyBorder="1" applyAlignment="1">
      <alignment horizontal="right" vertical="center"/>
    </xf>
    <xf numFmtId="0" fontId="7" fillId="0" borderId="18" xfId="9" applyFont="1" applyFill="1" applyBorder="1" applyAlignment="1">
      <alignment vertical="center"/>
    </xf>
    <xf numFmtId="0" fontId="7" fillId="0" borderId="21" xfId="9" applyFont="1" applyFill="1" applyBorder="1" applyAlignment="1">
      <alignment vertical="center"/>
    </xf>
    <xf numFmtId="3" fontId="7" fillId="0" borderId="19" xfId="9" applyNumberFormat="1" applyFont="1" applyFill="1" applyBorder="1" applyAlignment="1">
      <alignment horizontal="right" vertical="center" wrapText="1" indent="1"/>
    </xf>
    <xf numFmtId="3" fontId="6" fillId="0" borderId="19" xfId="9" applyNumberFormat="1" applyFont="1" applyFill="1" applyBorder="1" applyAlignment="1">
      <alignment horizontal="right" vertical="center" indent="1"/>
    </xf>
    <xf numFmtId="0" fontId="10" fillId="0" borderId="20" xfId="9" applyFont="1" applyFill="1" applyBorder="1" applyAlignment="1">
      <alignment vertical="center"/>
    </xf>
    <xf numFmtId="4" fontId="10" fillId="0" borderId="20" xfId="9" applyNumberFormat="1" applyFont="1" applyFill="1" applyBorder="1" applyAlignment="1">
      <alignment horizontal="right" vertical="center"/>
    </xf>
    <xf numFmtId="0" fontId="5" fillId="4" borderId="18" xfId="9" applyFont="1" applyFill="1" applyBorder="1" applyAlignment="1">
      <alignment vertical="center"/>
    </xf>
    <xf numFmtId="0" fontId="5" fillId="0" borderId="0" xfId="7" applyFont="1" applyFill="1"/>
    <xf numFmtId="3" fontId="5" fillId="0" borderId="0" xfId="7" applyNumberFormat="1" applyFont="1" applyFill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0" xfId="7" applyFont="1" applyFill="1" applyAlignment="1">
      <alignment horizontal="center" vertical="center"/>
    </xf>
    <xf numFmtId="0" fontId="14" fillId="8" borderId="12" xfId="9" applyFont="1" applyFill="1" applyBorder="1" applyAlignment="1">
      <alignment horizontal="center" vertical="center"/>
    </xf>
    <xf numFmtId="0" fontId="14" fillId="8" borderId="11" xfId="9" applyFont="1" applyFill="1" applyBorder="1" applyAlignment="1">
      <alignment horizontal="center" vertical="center"/>
    </xf>
    <xf numFmtId="0" fontId="14" fillId="8" borderId="13" xfId="9" applyFont="1" applyFill="1" applyBorder="1" applyAlignment="1">
      <alignment horizontal="center" vertical="center"/>
    </xf>
    <xf numFmtId="0" fontId="14" fillId="8" borderId="14" xfId="9" applyFont="1" applyFill="1" applyBorder="1" applyAlignment="1">
      <alignment horizontal="center" vertical="center"/>
    </xf>
    <xf numFmtId="0" fontId="14" fillId="8" borderId="0" xfId="9" applyFont="1" applyFill="1" applyAlignment="1">
      <alignment horizontal="center" vertical="center"/>
    </xf>
    <xf numFmtId="0" fontId="14" fillId="8" borderId="15" xfId="9" applyFont="1" applyFill="1" applyBorder="1" applyAlignment="1">
      <alignment horizontal="center" vertical="center"/>
    </xf>
    <xf numFmtId="0" fontId="14" fillId="8" borderId="0" xfId="9" applyFont="1" applyFill="1" applyBorder="1" applyAlignment="1">
      <alignment horizontal="center" vertical="center"/>
    </xf>
    <xf numFmtId="0" fontId="14" fillId="8" borderId="16" xfId="9" applyFont="1" applyFill="1" applyBorder="1" applyAlignment="1">
      <alignment horizontal="center" vertical="center"/>
    </xf>
    <xf numFmtId="0" fontId="14" fillId="8" borderId="10" xfId="9" applyFont="1" applyFill="1" applyBorder="1" applyAlignment="1">
      <alignment horizontal="center" vertical="center"/>
    </xf>
    <xf numFmtId="0" fontId="14" fillId="8" borderId="17" xfId="9" applyFont="1" applyFill="1" applyBorder="1" applyAlignment="1">
      <alignment horizontal="center" vertical="center"/>
    </xf>
    <xf numFmtId="0" fontId="9" fillId="0" borderId="0" xfId="9" applyFont="1" applyAlignment="1">
      <alignment horizontal="left" vertical="center" wrapText="1"/>
    </xf>
    <xf numFmtId="0" fontId="7" fillId="8" borderId="12" xfId="9" applyFont="1" applyFill="1" applyBorder="1" applyAlignment="1" applyProtection="1">
      <alignment horizontal="center" vertical="center" wrapText="1"/>
      <protection locked="0"/>
    </xf>
    <xf numFmtId="0" fontId="7" fillId="8" borderId="11" xfId="9" applyFont="1" applyFill="1" applyBorder="1" applyAlignment="1" applyProtection="1">
      <alignment horizontal="center" vertical="center" wrapText="1"/>
      <protection locked="0"/>
    </xf>
    <xf numFmtId="0" fontId="7" fillId="8" borderId="13" xfId="9" applyFont="1" applyFill="1" applyBorder="1" applyAlignment="1" applyProtection="1">
      <alignment horizontal="center" vertical="center" wrapText="1"/>
      <protection locked="0"/>
    </xf>
    <xf numFmtId="0" fontId="7" fillId="8" borderId="14" xfId="9" applyFont="1" applyFill="1" applyBorder="1" applyAlignment="1" applyProtection="1">
      <alignment horizontal="center" vertical="center" wrapText="1"/>
      <protection locked="0"/>
    </xf>
    <xf numFmtId="0" fontId="7" fillId="8" borderId="0" xfId="9" applyFont="1" applyFill="1" applyAlignment="1" applyProtection="1">
      <alignment horizontal="center" vertical="center" wrapText="1"/>
      <protection locked="0"/>
    </xf>
    <xf numFmtId="0" fontId="7" fillId="8" borderId="15" xfId="9" applyFont="1" applyFill="1" applyBorder="1" applyAlignment="1" applyProtection="1">
      <alignment horizontal="center" vertical="center" wrapText="1"/>
      <protection locked="0"/>
    </xf>
    <xf numFmtId="0" fontId="7" fillId="8" borderId="0" xfId="9" applyFont="1" applyFill="1" applyBorder="1" applyAlignment="1" applyProtection="1">
      <alignment horizontal="center" vertical="center" wrapText="1"/>
      <protection locked="0"/>
    </xf>
    <xf numFmtId="0" fontId="9" fillId="0" borderId="0" xfId="9" applyFont="1" applyAlignment="1">
      <alignment horizontal="center"/>
    </xf>
    <xf numFmtId="0" fontId="5" fillId="2" borderId="0" xfId="7" applyFont="1" applyFill="1" applyAlignment="1">
      <alignment vertical="center"/>
    </xf>
    <xf numFmtId="0" fontId="5" fillId="2" borderId="0" xfId="7" applyFont="1" applyFill="1" applyAlignment="1">
      <alignment horizontal="center"/>
    </xf>
    <xf numFmtId="0" fontId="5" fillId="2" borderId="0" xfId="7" applyFont="1" applyFill="1"/>
  </cellXfs>
  <cellStyles count="10">
    <cellStyle name="Hipervínculo 2" xfId="3" xr:uid="{6CC34BD1-3F74-4E68-93EF-785A8E822EAF}"/>
    <cellStyle name="Millares 3 17 2" xfId="4" xr:uid="{E807912B-61E7-4999-B8AF-71ADBF98A2ED}"/>
    <cellStyle name="Normal" xfId="0" builtinId="0"/>
    <cellStyle name="Normal 2 3 13" xfId="7" xr:uid="{EC193B5F-48E3-43E8-A192-248943D45534}"/>
    <cellStyle name="Normal 2 47" xfId="8" xr:uid="{438E07A3-E731-4C37-A6EE-4408E04D8994}"/>
    <cellStyle name="Normal 3 2 2 11" xfId="9" xr:uid="{9B30EEB5-B5F1-456C-8161-3CDB1087BCB3}"/>
    <cellStyle name="Normal 3 23" xfId="1" xr:uid="{6D6D8CA2-D317-45AD-803E-A564BAB298EA}"/>
    <cellStyle name="Normal 3 3 3" xfId="5" xr:uid="{7F2F12EB-3F07-4CE5-91AA-648EB0D2F7D1}"/>
    <cellStyle name="Normal 74" xfId="2" xr:uid="{E6700E85-C27C-46EA-AE7D-20855165AD36}"/>
    <cellStyle name="Porcentaje 3" xfId="6" xr:uid="{52545311-373C-40D8-85AA-E52E07F12E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5182-92FE-4480-A1E4-F5DB550B8A94}">
  <sheetPr>
    <tabColor rgb="FFCC6600"/>
    <pageSetUpPr fitToPage="1"/>
  </sheetPr>
  <dimension ref="A1:AB84"/>
  <sheetViews>
    <sheetView tabSelected="1" zoomScaleNormal="100" zoomScaleSheetLayoutView="100" workbookViewId="0">
      <pane ySplit="5" topLeftCell="A12" activePane="bottomLeft" state="frozen"/>
      <selection activeCell="E18" sqref="E18"/>
      <selection pane="bottomLeft" activeCell="F14" sqref="F14"/>
    </sheetView>
  </sheetViews>
  <sheetFormatPr baseColWidth="10" defaultColWidth="12.85546875" defaultRowHeight="11.25" x14ac:dyDescent="0.2"/>
  <cols>
    <col min="1" max="1" width="14.7109375" style="21" customWidth="1"/>
    <col min="2" max="2" width="73.85546875" style="21" bestFit="1" customWidth="1"/>
    <col min="3" max="3" width="8" style="21" customWidth="1"/>
    <col min="4" max="5" width="12.85546875" style="21"/>
    <col min="6" max="28" width="12.85546875" style="4"/>
    <col min="29" max="16384" width="12.85546875" style="21"/>
  </cols>
  <sheetData>
    <row r="1" spans="1:14" ht="18.95" customHeight="1" x14ac:dyDescent="0.2">
      <c r="A1" s="130" t="s">
        <v>0</v>
      </c>
      <c r="B1" s="131"/>
      <c r="C1" s="1"/>
      <c r="D1" s="2" t="s">
        <v>1</v>
      </c>
      <c r="E1" s="3">
        <v>2023</v>
      </c>
    </row>
    <row r="2" spans="1:14" ht="18.95" customHeight="1" x14ac:dyDescent="0.2">
      <c r="A2" s="132" t="s">
        <v>2</v>
      </c>
      <c r="B2" s="133"/>
      <c r="C2" s="5"/>
      <c r="D2" s="6" t="s">
        <v>3</v>
      </c>
      <c r="E2" s="7" t="s">
        <v>4</v>
      </c>
    </row>
    <row r="3" spans="1:14" ht="18.95" customHeight="1" x14ac:dyDescent="0.2">
      <c r="A3" s="134" t="s">
        <v>5</v>
      </c>
      <c r="B3" s="135"/>
      <c r="C3" s="8"/>
      <c r="D3" s="6" t="s">
        <v>6</v>
      </c>
      <c r="E3" s="9">
        <v>1</v>
      </c>
    </row>
    <row r="4" spans="1:14" ht="18.95" customHeight="1" thickBot="1" x14ac:dyDescent="0.25">
      <c r="A4" s="136" t="s">
        <v>7</v>
      </c>
      <c r="B4" s="137"/>
      <c r="C4" s="137"/>
      <c r="D4" s="137"/>
      <c r="E4" s="138"/>
    </row>
    <row r="5" spans="1:14" ht="15" customHeight="1" thickBot="1" x14ac:dyDescent="0.25">
      <c r="A5" s="10" t="s">
        <v>8</v>
      </c>
      <c r="B5" s="11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4" customFormat="1" x14ac:dyDescent="0.2">
      <c r="A6" s="13"/>
      <c r="B6" s="14"/>
      <c r="C6" s="12"/>
    </row>
    <row r="7" spans="1:14" s="4" customFormat="1" x14ac:dyDescent="0.2">
      <c r="A7" s="13"/>
      <c r="B7" s="15" t="s">
        <v>10</v>
      </c>
    </row>
    <row r="8" spans="1:14" s="4" customFormat="1" x14ac:dyDescent="0.2">
      <c r="A8" s="13"/>
      <c r="B8" s="15"/>
    </row>
    <row r="9" spans="1:14" s="4" customFormat="1" x14ac:dyDescent="0.2">
      <c r="A9" s="13"/>
      <c r="B9" s="16" t="s">
        <v>11</v>
      </c>
    </row>
    <row r="10" spans="1:14" s="4" customFormat="1" x14ac:dyDescent="0.2">
      <c r="A10" s="17" t="s">
        <v>12</v>
      </c>
      <c r="B10" s="18" t="s">
        <v>13</v>
      </c>
    </row>
    <row r="11" spans="1:14" s="4" customFormat="1" x14ac:dyDescent="0.2">
      <c r="A11" s="17" t="s">
        <v>14</v>
      </c>
      <c r="B11" s="18" t="s">
        <v>15</v>
      </c>
    </row>
    <row r="12" spans="1:14" s="4" customFormat="1" x14ac:dyDescent="0.2">
      <c r="A12" s="17" t="s">
        <v>16</v>
      </c>
      <c r="B12" s="18" t="s">
        <v>17</v>
      </c>
    </row>
    <row r="13" spans="1:14" s="4" customFormat="1" x14ac:dyDescent="0.2">
      <c r="A13" s="17" t="s">
        <v>18</v>
      </c>
      <c r="B13" s="18" t="s">
        <v>19</v>
      </c>
    </row>
    <row r="14" spans="1:14" s="4" customFormat="1" x14ac:dyDescent="0.2">
      <c r="A14" s="17" t="s">
        <v>20</v>
      </c>
      <c r="B14" s="18" t="s">
        <v>21</v>
      </c>
    </row>
    <row r="15" spans="1:14" s="4" customFormat="1" x14ac:dyDescent="0.2">
      <c r="A15" s="17" t="s">
        <v>22</v>
      </c>
      <c r="B15" s="18" t="s">
        <v>23</v>
      </c>
    </row>
    <row r="16" spans="1:14" s="4" customFormat="1" x14ac:dyDescent="0.2">
      <c r="A16" s="17" t="s">
        <v>24</v>
      </c>
      <c r="B16" s="18" t="s">
        <v>25</v>
      </c>
    </row>
    <row r="17" spans="1:2" s="4" customFormat="1" x14ac:dyDescent="0.2">
      <c r="A17" s="17" t="s">
        <v>26</v>
      </c>
      <c r="B17" s="18" t="s">
        <v>27</v>
      </c>
    </row>
    <row r="18" spans="1:2" s="4" customFormat="1" x14ac:dyDescent="0.2">
      <c r="A18" s="17" t="s">
        <v>28</v>
      </c>
      <c r="B18" s="18" t="s">
        <v>29</v>
      </c>
    </row>
    <row r="19" spans="1:2" s="4" customFormat="1" x14ac:dyDescent="0.2">
      <c r="A19" s="17" t="s">
        <v>30</v>
      </c>
      <c r="B19" s="18" t="s">
        <v>31</v>
      </c>
    </row>
    <row r="20" spans="1:2" s="4" customFormat="1" x14ac:dyDescent="0.2">
      <c r="A20" s="17" t="s">
        <v>32</v>
      </c>
      <c r="B20" s="18" t="s">
        <v>33</v>
      </c>
    </row>
    <row r="21" spans="1:2" s="4" customFormat="1" x14ac:dyDescent="0.2">
      <c r="A21" s="17" t="s">
        <v>34</v>
      </c>
      <c r="B21" s="18" t="s">
        <v>35</v>
      </c>
    </row>
    <row r="22" spans="1:2" s="4" customFormat="1" x14ac:dyDescent="0.2">
      <c r="A22" s="17" t="s">
        <v>36</v>
      </c>
      <c r="B22" s="18" t="s">
        <v>37</v>
      </c>
    </row>
    <row r="23" spans="1:2" s="4" customFormat="1" x14ac:dyDescent="0.2">
      <c r="A23" s="17" t="s">
        <v>38</v>
      </c>
      <c r="B23" s="18" t="s">
        <v>39</v>
      </c>
    </row>
    <row r="24" spans="1:2" s="4" customFormat="1" x14ac:dyDescent="0.2">
      <c r="A24" s="17" t="s">
        <v>40</v>
      </c>
      <c r="B24" s="18" t="s">
        <v>41</v>
      </c>
    </row>
    <row r="25" spans="1:2" s="4" customFormat="1" x14ac:dyDescent="0.2">
      <c r="A25" s="17" t="s">
        <v>42</v>
      </c>
      <c r="B25" s="18" t="s">
        <v>43</v>
      </c>
    </row>
    <row r="26" spans="1:2" s="4" customFormat="1" x14ac:dyDescent="0.2">
      <c r="A26" s="17" t="s">
        <v>44</v>
      </c>
      <c r="B26" s="18" t="s">
        <v>45</v>
      </c>
    </row>
    <row r="27" spans="1:2" s="4" customFormat="1" x14ac:dyDescent="0.2">
      <c r="A27" s="17" t="s">
        <v>46</v>
      </c>
      <c r="B27" s="18" t="s">
        <v>47</v>
      </c>
    </row>
    <row r="28" spans="1:2" s="4" customFormat="1" x14ac:dyDescent="0.2">
      <c r="A28" s="17" t="s">
        <v>48</v>
      </c>
      <c r="B28" s="18" t="s">
        <v>49</v>
      </c>
    </row>
    <row r="29" spans="1:2" s="4" customFormat="1" x14ac:dyDescent="0.2">
      <c r="A29" s="17" t="s">
        <v>50</v>
      </c>
      <c r="B29" s="18" t="s">
        <v>51</v>
      </c>
    </row>
    <row r="30" spans="1:2" s="4" customFormat="1" x14ac:dyDescent="0.2">
      <c r="A30" s="17" t="s">
        <v>52</v>
      </c>
      <c r="B30" s="18" t="s">
        <v>53</v>
      </c>
    </row>
    <row r="31" spans="1:2" s="4" customFormat="1" x14ac:dyDescent="0.2">
      <c r="A31" s="17" t="s">
        <v>54</v>
      </c>
      <c r="B31" s="18" t="s">
        <v>55</v>
      </c>
    </row>
    <row r="32" spans="1:2" s="4" customFormat="1" x14ac:dyDescent="0.2">
      <c r="A32" s="17" t="s">
        <v>56</v>
      </c>
      <c r="B32" s="18" t="s">
        <v>57</v>
      </c>
    </row>
    <row r="33" spans="1:2" s="4" customFormat="1" x14ac:dyDescent="0.2">
      <c r="A33" s="13"/>
      <c r="B33" s="14"/>
    </row>
    <row r="34" spans="1:2" s="4" customFormat="1" x14ac:dyDescent="0.2">
      <c r="A34" s="13"/>
      <c r="B34" s="16"/>
    </row>
    <row r="35" spans="1:2" s="4" customFormat="1" x14ac:dyDescent="0.2">
      <c r="A35" s="17" t="s">
        <v>58</v>
      </c>
      <c r="B35" s="18" t="s">
        <v>59</v>
      </c>
    </row>
    <row r="36" spans="1:2" s="4" customFormat="1" x14ac:dyDescent="0.2">
      <c r="A36" s="17" t="s">
        <v>60</v>
      </c>
      <c r="B36" s="18" t="s">
        <v>61</v>
      </c>
    </row>
    <row r="37" spans="1:2" s="4" customFormat="1" x14ac:dyDescent="0.2">
      <c r="A37" s="13"/>
      <c r="B37" s="14"/>
    </row>
    <row r="38" spans="1:2" s="4" customFormat="1" x14ac:dyDescent="0.2">
      <c r="A38" s="13"/>
      <c r="B38" s="15" t="s">
        <v>62</v>
      </c>
    </row>
    <row r="39" spans="1:2" s="4" customFormat="1" x14ac:dyDescent="0.2">
      <c r="A39" s="13" t="s">
        <v>63</v>
      </c>
      <c r="B39" s="18" t="s">
        <v>64</v>
      </c>
    </row>
    <row r="40" spans="1:2" s="4" customFormat="1" x14ac:dyDescent="0.2">
      <c r="A40" s="13"/>
      <c r="B40" s="18" t="s">
        <v>65</v>
      </c>
    </row>
    <row r="41" spans="1:2" s="4" customFormat="1" ht="12" thickBot="1" x14ac:dyDescent="0.25">
      <c r="A41" s="19"/>
      <c r="B41" s="20"/>
    </row>
    <row r="42" spans="1:2" s="4" customFormat="1" x14ac:dyDescent="0.2"/>
    <row r="43" spans="1:2" s="4" customFormat="1" x14ac:dyDescent="0.2"/>
    <row r="44" spans="1:2" s="4" customFormat="1" x14ac:dyDescent="0.2">
      <c r="B44" s="4" t="s">
        <v>66</v>
      </c>
    </row>
    <row r="45" spans="1:2" s="4" customFormat="1" x14ac:dyDescent="0.2"/>
    <row r="46" spans="1:2" s="4" customFormat="1" x14ac:dyDescent="0.2"/>
    <row r="47" spans="1:2" s="4" customFormat="1" x14ac:dyDescent="0.2"/>
    <row r="48" spans="1:2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799DADCA-CB21-481E-9ECE-1447A89C56F1}">
      <formula1>"1, 2, 3, 4"</formula1>
    </dataValidation>
  </dataValidations>
  <hyperlinks>
    <hyperlink ref="A10:B10" location="ESF!A6" display="ESF-01" xr:uid="{1163741A-1609-488C-945B-159323EE9AD7}"/>
    <hyperlink ref="A11:B11" location="ESF!A13" display="ESF-02" xr:uid="{D237E2A0-AD0C-4BBA-A122-7750CDA07697}"/>
    <hyperlink ref="A12:B12" location="ESF!A18" display="ESF-03" xr:uid="{F7AB5C63-9A0D-4D29-8CFC-C2CCD65E2810}"/>
    <hyperlink ref="A13:B13" location="ESF!A28" display="ESF-04" xr:uid="{B820C273-B40C-415F-9962-1E0C85477388}"/>
    <hyperlink ref="A14:B14" location="ESF!A37" display="ESF-05" xr:uid="{2A01D5BD-D7D7-4480-9013-5A0D5F88E47D}"/>
    <hyperlink ref="A15:B15" location="ESF!A42" display="ESF-06" xr:uid="{BF86048E-D585-4F4C-A7B0-12983D8DCD74}"/>
    <hyperlink ref="A16:B16" location="ESF!A46" display="ESF-07" xr:uid="{ED0D2C94-3426-45B9-86C0-9BE71D98696B}"/>
    <hyperlink ref="A17:B17" location="ESF!A50" display="ESF-08" xr:uid="{EBDB297C-4B5F-4A82-93B9-DBC3B24F1D35}"/>
    <hyperlink ref="A18:B18" location="ESF!A70" display="ESF-09" xr:uid="{74A8F0F2-6AD8-484B-BBE9-17EEF9600C71}"/>
    <hyperlink ref="A19:B19" location="ESF!A86" display="ESF-10" xr:uid="{076AA910-A611-455E-AE8A-3BD9A559B9A0}"/>
    <hyperlink ref="A20:B20" location="ESF!A92" display="ESF-11" xr:uid="{2372ADD3-A15A-431F-80F1-9867258A134F}"/>
    <hyperlink ref="A21:B21" location="ESF!A99" display="ESF-12" xr:uid="{5EAF4586-8D23-46E3-B59C-27C376B91351}"/>
    <hyperlink ref="A22:B22" location="ESF!A116" display="ESF-13" xr:uid="{BC6C9559-59C1-40BA-B34B-BCF2904384B5}"/>
    <hyperlink ref="A23:B23" location="ESF!A133" display="ESF-14" xr:uid="{A2399054-CC50-4AD9-A45D-B799FC0E6300}"/>
    <hyperlink ref="A28:B28" location="VHP!A6" display="VHP-01" xr:uid="{E9362AA4-F9B4-4A83-BA71-7143644F148B}"/>
    <hyperlink ref="A29:B29" location="VHP!A12" display="VHP-02" xr:uid="{AC6EA5E7-B1D4-4BD4-B23C-938ED1B530F8}"/>
    <hyperlink ref="A30:B30" location="EFE!A6" display="EFE-01" xr:uid="{C4BCD014-6262-47A4-B6D2-68EC1D7E567A}"/>
    <hyperlink ref="A31:B31" location="EFE!A18" display="EFE-02" xr:uid="{79241080-C325-47BF-8F96-2C2721D6D48E}"/>
    <hyperlink ref="A32:B32" location="EFE!A44" display="EFE-03" xr:uid="{4871D924-E4E8-45F6-A319-D17C65ECFA22}"/>
    <hyperlink ref="A35:B35" location="Conciliacion_Ig!B6" display="Conciliacion_Ig" xr:uid="{AA0AFFC9-7CDD-4F35-A8A7-33B8661FD908}"/>
    <hyperlink ref="A36:B36" location="Conciliacion_Eg!B5" display="Conciliacion_Eg" xr:uid="{23C95571-AF8B-404B-A945-338904F9D569}"/>
    <hyperlink ref="B39" location="Memoria!A8" display="CONTABLES" xr:uid="{09D0D31C-ACEC-4527-9240-6D9BBEBA2977}"/>
    <hyperlink ref="B40" location="Memoria!A35" display="PRESUPUESTALES" xr:uid="{81A946D2-679C-4574-9CB0-B00382A95DDD}"/>
    <hyperlink ref="A24:B24" location="ACT!A6" display="ACT-01" xr:uid="{9F26F6B7-C358-4100-AF58-7BFB096947AF}"/>
    <hyperlink ref="A25:B25" location="ACT!A56" display="ACT-02" xr:uid="{56A20380-E256-44B2-8832-4AE10124F530}"/>
    <hyperlink ref="A26:B26" location="VHP!A71" display="ACT-03" xr:uid="{5C3B8912-31A4-4A64-A600-CFF336B6C982}"/>
    <hyperlink ref="A27:B27" location="ACT!A96" display="ACT-04" xr:uid="{4167D08C-0C8C-417B-B8C9-F288C87A6D28}"/>
    <hyperlink ref="A26" location="ACT!A71" display="ACT-03" xr:uid="{31AC44DC-E7FD-4924-9574-7C68FC5FD267}"/>
    <hyperlink ref="B26" location="ACT!A71" display="ACT-03 OTROS INGRESOS" xr:uid="{25ED5116-776B-4FCB-9DE0-39CBCCA57226}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58B96-26EF-4DAF-9911-08F8FEE9996C}">
  <sheetPr>
    <tabColor rgb="FFFFC000"/>
    <pageSetUpPr fitToPage="1"/>
  </sheetPr>
  <dimension ref="A1:I153"/>
  <sheetViews>
    <sheetView showGridLines="0" topLeftCell="A70" zoomScale="106" zoomScaleNormal="106" workbookViewId="0">
      <selection activeCell="F14" sqref="F14"/>
    </sheetView>
  </sheetViews>
  <sheetFormatPr baseColWidth="10" defaultColWidth="9.140625" defaultRowHeight="11.25" x14ac:dyDescent="0.2"/>
  <cols>
    <col min="1" max="1" width="10" style="27" customWidth="1"/>
    <col min="2" max="2" width="64.5703125" style="27" bestFit="1" customWidth="1"/>
    <col min="3" max="3" width="16.42578125" style="27" bestFit="1" customWidth="1"/>
    <col min="4" max="4" width="19.140625" style="27" customWidth="1"/>
    <col min="5" max="5" width="20.28515625" style="27" customWidth="1"/>
    <col min="6" max="6" width="22.7109375" style="27" customWidth="1"/>
    <col min="7" max="8" width="16.7109375" style="27" customWidth="1"/>
    <col min="9" max="9" width="11.85546875" style="27" bestFit="1" customWidth="1"/>
    <col min="10" max="16384" width="9.140625" style="27"/>
  </cols>
  <sheetData>
    <row r="1" spans="1:8" s="24" customFormat="1" ht="18.95" customHeight="1" x14ac:dyDescent="0.25">
      <c r="A1" s="139" t="s">
        <v>0</v>
      </c>
      <c r="B1" s="140"/>
      <c r="C1" s="140"/>
      <c r="D1" s="140"/>
      <c r="E1" s="140"/>
      <c r="F1" s="140"/>
      <c r="G1" s="22" t="s">
        <v>67</v>
      </c>
      <c r="H1" s="23">
        <v>2023</v>
      </c>
    </row>
    <row r="2" spans="1:8" s="24" customFormat="1" ht="18.95" customHeight="1" x14ac:dyDescent="0.25">
      <c r="A2" s="139" t="s">
        <v>68</v>
      </c>
      <c r="B2" s="140"/>
      <c r="C2" s="140"/>
      <c r="D2" s="140"/>
      <c r="E2" s="140"/>
      <c r="F2" s="140"/>
      <c r="G2" s="22" t="s">
        <v>69</v>
      </c>
      <c r="H2" s="23" t="s">
        <v>4</v>
      </c>
    </row>
    <row r="3" spans="1:8" s="24" customFormat="1" ht="18.95" customHeight="1" x14ac:dyDescent="0.25">
      <c r="A3" s="139" t="s">
        <v>5</v>
      </c>
      <c r="B3" s="140"/>
      <c r="C3" s="140"/>
      <c r="D3" s="140"/>
      <c r="E3" s="140"/>
      <c r="F3" s="140"/>
      <c r="G3" s="22" t="s">
        <v>70</v>
      </c>
      <c r="H3" s="23">
        <v>1</v>
      </c>
    </row>
    <row r="4" spans="1:8" x14ac:dyDescent="0.2">
      <c r="A4" s="25" t="s">
        <v>71</v>
      </c>
      <c r="B4" s="26"/>
      <c r="C4" s="26"/>
      <c r="D4" s="26"/>
      <c r="E4" s="26"/>
      <c r="F4" s="26"/>
      <c r="G4" s="26"/>
      <c r="H4" s="26"/>
    </row>
    <row r="6" spans="1:8" x14ac:dyDescent="0.2">
      <c r="A6" s="26" t="s">
        <v>72</v>
      </c>
      <c r="B6" s="26"/>
      <c r="C6" s="26"/>
      <c r="D6" s="26"/>
      <c r="E6" s="26"/>
      <c r="F6" s="26"/>
      <c r="G6" s="26"/>
      <c r="H6" s="26"/>
    </row>
    <row r="7" spans="1:8" x14ac:dyDescent="0.2">
      <c r="A7" s="28" t="s">
        <v>73</v>
      </c>
      <c r="B7" s="28" t="s">
        <v>74</v>
      </c>
      <c r="C7" s="28" t="s">
        <v>75</v>
      </c>
      <c r="D7" s="28" t="s">
        <v>76</v>
      </c>
      <c r="E7" s="28"/>
      <c r="F7" s="28"/>
      <c r="G7" s="28"/>
      <c r="H7" s="28"/>
    </row>
    <row r="8" spans="1:8" x14ac:dyDescent="0.2">
      <c r="A8" s="29">
        <v>1114</v>
      </c>
      <c r="B8" s="27" t="s">
        <v>77</v>
      </c>
      <c r="C8" s="30">
        <v>0</v>
      </c>
    </row>
    <row r="9" spans="1:8" x14ac:dyDescent="0.2">
      <c r="A9" s="29">
        <v>1115</v>
      </c>
      <c r="B9" s="27" t="s">
        <v>78</v>
      </c>
      <c r="C9" s="30">
        <v>0</v>
      </c>
    </row>
    <row r="10" spans="1:8" x14ac:dyDescent="0.2">
      <c r="A10" s="29">
        <v>1121</v>
      </c>
      <c r="B10" s="27" t="s">
        <v>79</v>
      </c>
      <c r="C10" s="30">
        <v>0</v>
      </c>
    </row>
    <row r="11" spans="1:8" x14ac:dyDescent="0.2">
      <c r="A11" s="29">
        <v>1211</v>
      </c>
      <c r="B11" s="27" t="s">
        <v>80</v>
      </c>
      <c r="C11" s="30">
        <v>0</v>
      </c>
    </row>
    <row r="12" spans="1:8" x14ac:dyDescent="0.2">
      <c r="B12" s="31" t="s">
        <v>81</v>
      </c>
    </row>
    <row r="13" spans="1:8" x14ac:dyDescent="0.2">
      <c r="A13" s="26" t="s">
        <v>82</v>
      </c>
      <c r="B13" s="26"/>
      <c r="C13" s="26"/>
      <c r="D13" s="26"/>
      <c r="E13" s="26"/>
      <c r="F13" s="26"/>
      <c r="G13" s="26"/>
      <c r="H13" s="26"/>
    </row>
    <row r="14" spans="1:8" x14ac:dyDescent="0.2">
      <c r="A14" s="28" t="s">
        <v>73</v>
      </c>
      <c r="B14" s="28" t="s">
        <v>74</v>
      </c>
      <c r="C14" s="28" t="s">
        <v>75</v>
      </c>
      <c r="D14" s="28">
        <v>2022</v>
      </c>
      <c r="E14" s="28">
        <v>2021</v>
      </c>
      <c r="F14" s="28">
        <v>2020</v>
      </c>
      <c r="G14" s="28">
        <v>2019</v>
      </c>
      <c r="H14" s="28" t="s">
        <v>83</v>
      </c>
    </row>
    <row r="15" spans="1:8" x14ac:dyDescent="0.2">
      <c r="A15" s="29">
        <v>1122</v>
      </c>
      <c r="B15" s="27" t="s">
        <v>84</v>
      </c>
      <c r="C15" s="30">
        <v>93311067.620000005</v>
      </c>
      <c r="D15" s="30">
        <v>91815559.159999996</v>
      </c>
      <c r="E15" s="30">
        <v>107241281.23</v>
      </c>
      <c r="F15" s="30">
        <v>189434890.75</v>
      </c>
      <c r="G15" s="30">
        <v>176216289.94</v>
      </c>
    </row>
    <row r="16" spans="1:8" x14ac:dyDescent="0.2">
      <c r="A16" s="29">
        <v>1124</v>
      </c>
      <c r="B16" s="27" t="s">
        <v>85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8" spans="1:8" x14ac:dyDescent="0.2">
      <c r="A18" s="26" t="s">
        <v>86</v>
      </c>
      <c r="B18" s="26"/>
      <c r="C18" s="26"/>
      <c r="D18" s="26"/>
      <c r="E18" s="26"/>
      <c r="F18" s="26"/>
      <c r="G18" s="26"/>
      <c r="H18" s="26"/>
    </row>
    <row r="19" spans="1:8" x14ac:dyDescent="0.2">
      <c r="A19" s="28" t="s">
        <v>73</v>
      </c>
      <c r="B19" s="28" t="s">
        <v>74</v>
      </c>
      <c r="C19" s="28" t="s">
        <v>75</v>
      </c>
      <c r="D19" s="28" t="s">
        <v>87</v>
      </c>
      <c r="E19" s="28" t="s">
        <v>88</v>
      </c>
      <c r="F19" s="28" t="s">
        <v>89</v>
      </c>
      <c r="G19" s="28" t="s">
        <v>90</v>
      </c>
      <c r="H19" s="28" t="s">
        <v>91</v>
      </c>
    </row>
    <row r="20" spans="1:8" x14ac:dyDescent="0.2">
      <c r="A20" s="29">
        <v>1123</v>
      </c>
      <c r="B20" s="27" t="s">
        <v>92</v>
      </c>
      <c r="C20" s="30">
        <v>4270555.9400000004</v>
      </c>
      <c r="D20" s="30">
        <v>4270555.9400000004</v>
      </c>
      <c r="E20" s="30">
        <v>0</v>
      </c>
      <c r="F20" s="30">
        <v>0</v>
      </c>
      <c r="G20" s="30">
        <v>0</v>
      </c>
    </row>
    <row r="21" spans="1:8" x14ac:dyDescent="0.2">
      <c r="A21" s="29">
        <v>1125</v>
      </c>
      <c r="B21" s="27" t="s">
        <v>93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8" x14ac:dyDescent="0.2">
      <c r="A22" s="29">
        <v>1126</v>
      </c>
      <c r="B22" s="27" t="s">
        <v>94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8" x14ac:dyDescent="0.2">
      <c r="A23" s="29">
        <v>1129</v>
      </c>
      <c r="B23" s="27" t="s">
        <v>95</v>
      </c>
      <c r="C23" s="30">
        <v>21231152.77</v>
      </c>
      <c r="D23" s="30">
        <v>21231152.77</v>
      </c>
      <c r="E23" s="30">
        <v>0</v>
      </c>
      <c r="F23" s="30">
        <v>0</v>
      </c>
      <c r="G23" s="30">
        <v>0</v>
      </c>
    </row>
    <row r="24" spans="1:8" x14ac:dyDescent="0.2">
      <c r="A24" s="29">
        <v>1131</v>
      </c>
      <c r="B24" s="27" t="s">
        <v>96</v>
      </c>
      <c r="C24" s="30">
        <v>819150.81</v>
      </c>
      <c r="D24" s="30">
        <v>819150.81</v>
      </c>
      <c r="E24" s="30">
        <v>0</v>
      </c>
      <c r="F24" s="30">
        <v>0</v>
      </c>
      <c r="G24" s="30">
        <v>0</v>
      </c>
    </row>
    <row r="25" spans="1:8" x14ac:dyDescent="0.2">
      <c r="A25" s="29">
        <v>1132</v>
      </c>
      <c r="B25" s="27" t="s">
        <v>97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8" x14ac:dyDescent="0.2">
      <c r="A26" s="29">
        <v>1133</v>
      </c>
      <c r="B26" s="27" t="s">
        <v>98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8" x14ac:dyDescent="0.2">
      <c r="A27" s="29">
        <v>1134</v>
      </c>
      <c r="B27" s="27" t="s">
        <v>99</v>
      </c>
      <c r="C27" s="30">
        <v>123192029.04000001</v>
      </c>
      <c r="D27" s="30">
        <v>123192029.04000001</v>
      </c>
      <c r="E27" s="30">
        <v>0</v>
      </c>
      <c r="F27" s="30">
        <v>0</v>
      </c>
      <c r="G27" s="30">
        <v>0</v>
      </c>
    </row>
    <row r="28" spans="1:8" x14ac:dyDescent="0.2">
      <c r="A28" s="29">
        <v>1139</v>
      </c>
      <c r="B28" s="27" t="s">
        <v>100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30" spans="1:8" x14ac:dyDescent="0.2">
      <c r="A30" s="26" t="s">
        <v>101</v>
      </c>
      <c r="B30" s="26"/>
      <c r="C30" s="26"/>
      <c r="D30" s="26"/>
      <c r="E30" s="26"/>
      <c r="F30" s="26"/>
      <c r="G30" s="26"/>
      <c r="H30" s="26"/>
    </row>
    <row r="31" spans="1:8" x14ac:dyDescent="0.2">
      <c r="A31" s="28" t="s">
        <v>73</v>
      </c>
      <c r="B31" s="28" t="s">
        <v>74</v>
      </c>
      <c r="C31" s="28" t="s">
        <v>75</v>
      </c>
      <c r="D31" s="28" t="s">
        <v>102</v>
      </c>
      <c r="E31" s="28" t="s">
        <v>103</v>
      </c>
      <c r="F31" s="28" t="s">
        <v>104</v>
      </c>
      <c r="G31" s="28" t="s">
        <v>105</v>
      </c>
      <c r="H31" s="28"/>
    </row>
    <row r="32" spans="1:8" x14ac:dyDescent="0.2">
      <c r="A32" s="29">
        <v>1140</v>
      </c>
      <c r="B32" s="27" t="s">
        <v>106</v>
      </c>
      <c r="C32" s="30">
        <f>SUM(C33:C37)</f>
        <v>207165178.13</v>
      </c>
    </row>
    <row r="33" spans="1:8" x14ac:dyDescent="0.2">
      <c r="A33" s="29">
        <v>1141</v>
      </c>
      <c r="B33" s="27" t="s">
        <v>107</v>
      </c>
      <c r="C33" s="30">
        <v>207165178.13</v>
      </c>
    </row>
    <row r="34" spans="1:8" x14ac:dyDescent="0.2">
      <c r="A34" s="29">
        <v>1142</v>
      </c>
      <c r="B34" s="27" t="s">
        <v>108</v>
      </c>
      <c r="C34" s="30">
        <v>0</v>
      </c>
    </row>
    <row r="35" spans="1:8" x14ac:dyDescent="0.2">
      <c r="A35" s="29">
        <v>1143</v>
      </c>
      <c r="B35" s="27" t="s">
        <v>109</v>
      </c>
      <c r="C35" s="30">
        <v>0</v>
      </c>
    </row>
    <row r="36" spans="1:8" x14ac:dyDescent="0.2">
      <c r="A36" s="29">
        <v>1144</v>
      </c>
      <c r="B36" s="27" t="s">
        <v>110</v>
      </c>
      <c r="C36" s="30">
        <v>0</v>
      </c>
    </row>
    <row r="37" spans="1:8" x14ac:dyDescent="0.2">
      <c r="A37" s="29">
        <v>1145</v>
      </c>
      <c r="B37" s="27" t="s">
        <v>111</v>
      </c>
      <c r="C37" s="30">
        <v>0</v>
      </c>
    </row>
    <row r="39" spans="1:8" x14ac:dyDescent="0.2">
      <c r="A39" s="26" t="s">
        <v>112</v>
      </c>
      <c r="B39" s="26"/>
      <c r="C39" s="26"/>
      <c r="D39" s="26"/>
      <c r="E39" s="26"/>
      <c r="F39" s="26"/>
      <c r="G39" s="26"/>
      <c r="H39" s="26"/>
    </row>
    <row r="40" spans="1:8" x14ac:dyDescent="0.2">
      <c r="A40" s="28" t="s">
        <v>73</v>
      </c>
      <c r="B40" s="28" t="s">
        <v>74</v>
      </c>
      <c r="C40" s="28" t="s">
        <v>75</v>
      </c>
      <c r="D40" s="28" t="s">
        <v>113</v>
      </c>
      <c r="E40" s="28" t="s">
        <v>114</v>
      </c>
      <c r="F40" s="28" t="s">
        <v>115</v>
      </c>
      <c r="G40" s="28"/>
      <c r="H40" s="28"/>
    </row>
    <row r="41" spans="1:8" x14ac:dyDescent="0.2">
      <c r="A41" s="29">
        <v>1150</v>
      </c>
      <c r="B41" s="27" t="s">
        <v>116</v>
      </c>
      <c r="C41" s="30">
        <f>C42</f>
        <v>0</v>
      </c>
    </row>
    <row r="42" spans="1:8" x14ac:dyDescent="0.2">
      <c r="A42" s="29">
        <v>1151</v>
      </c>
      <c r="B42" s="27" t="s">
        <v>117</v>
      </c>
      <c r="C42" s="30">
        <v>0</v>
      </c>
    </row>
    <row r="43" spans="1:8" x14ac:dyDescent="0.2">
      <c r="B43" s="31" t="s">
        <v>81</v>
      </c>
    </row>
    <row r="44" spans="1:8" x14ac:dyDescent="0.2">
      <c r="A44" s="26" t="s">
        <v>118</v>
      </c>
      <c r="B44" s="26"/>
      <c r="C44" s="26"/>
      <c r="D44" s="26"/>
      <c r="E44" s="26"/>
      <c r="F44" s="26"/>
      <c r="G44" s="26"/>
      <c r="H44" s="26"/>
    </row>
    <row r="45" spans="1:8" x14ac:dyDescent="0.2">
      <c r="A45" s="28" t="s">
        <v>73</v>
      </c>
      <c r="B45" s="28" t="s">
        <v>74</v>
      </c>
      <c r="C45" s="28" t="s">
        <v>75</v>
      </c>
      <c r="D45" s="28" t="s">
        <v>76</v>
      </c>
      <c r="E45" s="28" t="s">
        <v>91</v>
      </c>
      <c r="F45" s="28"/>
      <c r="G45" s="28"/>
      <c r="H45" s="28"/>
    </row>
    <row r="46" spans="1:8" x14ac:dyDescent="0.2">
      <c r="A46" s="29">
        <v>1213</v>
      </c>
      <c r="B46" s="27" t="s">
        <v>119</v>
      </c>
      <c r="C46" s="30">
        <v>0</v>
      </c>
    </row>
    <row r="47" spans="1:8" x14ac:dyDescent="0.2">
      <c r="B47" s="31" t="s">
        <v>81</v>
      </c>
    </row>
    <row r="48" spans="1:8" x14ac:dyDescent="0.2">
      <c r="A48" s="26" t="s">
        <v>120</v>
      </c>
      <c r="B48" s="26"/>
      <c r="C48" s="26"/>
      <c r="D48" s="26"/>
      <c r="E48" s="26"/>
      <c r="F48" s="26"/>
      <c r="G48" s="26"/>
      <c r="H48" s="26"/>
    </row>
    <row r="49" spans="1:9" x14ac:dyDescent="0.2">
      <c r="A49" s="28" t="s">
        <v>73</v>
      </c>
      <c r="B49" s="28" t="s">
        <v>74</v>
      </c>
      <c r="C49" s="28" t="s">
        <v>75</v>
      </c>
      <c r="D49" s="28"/>
      <c r="E49" s="28"/>
      <c r="F49" s="28"/>
      <c r="G49" s="28"/>
      <c r="H49" s="28"/>
    </row>
    <row r="50" spans="1:9" x14ac:dyDescent="0.2">
      <c r="A50" s="29">
        <v>1214</v>
      </c>
      <c r="B50" s="27" t="s">
        <v>121</v>
      </c>
      <c r="C50" s="30">
        <v>0</v>
      </c>
    </row>
    <row r="51" spans="1:9" x14ac:dyDescent="0.2">
      <c r="B51" s="31" t="s">
        <v>81</v>
      </c>
    </row>
    <row r="52" spans="1:9" x14ac:dyDescent="0.2">
      <c r="A52" s="26" t="s">
        <v>122</v>
      </c>
      <c r="B52" s="26"/>
      <c r="C52" s="26"/>
      <c r="D52" s="26"/>
      <c r="E52" s="26"/>
      <c r="F52" s="26"/>
      <c r="G52" s="26"/>
      <c r="H52" s="26"/>
      <c r="I52" s="26"/>
    </row>
    <row r="53" spans="1:9" x14ac:dyDescent="0.2">
      <c r="A53" s="28" t="s">
        <v>73</v>
      </c>
      <c r="B53" s="28" t="s">
        <v>74</v>
      </c>
      <c r="C53" s="28" t="s">
        <v>75</v>
      </c>
      <c r="D53" s="28" t="s">
        <v>123</v>
      </c>
      <c r="E53" s="28" t="s">
        <v>124</v>
      </c>
      <c r="F53" s="28" t="s">
        <v>113</v>
      </c>
      <c r="G53" s="28" t="s">
        <v>125</v>
      </c>
      <c r="H53" s="28" t="s">
        <v>126</v>
      </c>
      <c r="I53" s="28" t="s">
        <v>127</v>
      </c>
    </row>
    <row r="54" spans="1:9" x14ac:dyDescent="0.2">
      <c r="A54" s="29">
        <v>1230</v>
      </c>
      <c r="B54" s="27" t="s">
        <v>128</v>
      </c>
      <c r="C54" s="30">
        <f>SUM(C55:C61)</f>
        <v>5869508522.9799995</v>
      </c>
      <c r="D54" s="30">
        <f>SUM(D55:D61)</f>
        <v>0</v>
      </c>
      <c r="E54" s="30">
        <f>SUM(E55:E61)</f>
        <v>0</v>
      </c>
    </row>
    <row r="55" spans="1:9" x14ac:dyDescent="0.2">
      <c r="A55" s="29">
        <v>1231</v>
      </c>
      <c r="B55" s="27" t="s">
        <v>129</v>
      </c>
      <c r="C55" s="30">
        <v>1062000</v>
      </c>
      <c r="D55" s="30">
        <v>0</v>
      </c>
      <c r="E55" s="30">
        <v>0</v>
      </c>
    </row>
    <row r="56" spans="1:9" x14ac:dyDescent="0.2">
      <c r="A56" s="29">
        <v>1232</v>
      </c>
      <c r="B56" s="27" t="s">
        <v>130</v>
      </c>
      <c r="C56" s="30">
        <v>0</v>
      </c>
      <c r="D56" s="30">
        <v>0</v>
      </c>
      <c r="E56" s="30">
        <v>0</v>
      </c>
    </row>
    <row r="57" spans="1:9" x14ac:dyDescent="0.2">
      <c r="A57" s="29">
        <v>1233</v>
      </c>
      <c r="B57" s="27" t="s">
        <v>131</v>
      </c>
      <c r="C57" s="30">
        <v>517082568.24000001</v>
      </c>
      <c r="D57" s="30">
        <v>0</v>
      </c>
      <c r="E57" s="30">
        <v>0</v>
      </c>
    </row>
    <row r="58" spans="1:9" x14ac:dyDescent="0.2">
      <c r="A58" s="29">
        <v>1234</v>
      </c>
      <c r="B58" s="27" t="s">
        <v>132</v>
      </c>
      <c r="C58" s="30">
        <v>0</v>
      </c>
      <c r="D58" s="30">
        <v>0</v>
      </c>
      <c r="E58" s="30">
        <v>0</v>
      </c>
    </row>
    <row r="59" spans="1:9" x14ac:dyDescent="0.2">
      <c r="A59" s="29">
        <v>1235</v>
      </c>
      <c r="B59" s="27" t="s">
        <v>133</v>
      </c>
      <c r="C59" s="30">
        <v>16578046.949999999</v>
      </c>
      <c r="D59" s="30">
        <v>0</v>
      </c>
      <c r="E59" s="30">
        <v>0</v>
      </c>
    </row>
    <row r="60" spans="1:9" x14ac:dyDescent="0.2">
      <c r="A60" s="29">
        <v>1236</v>
      </c>
      <c r="B60" s="27" t="s">
        <v>134</v>
      </c>
      <c r="C60" s="30">
        <v>5334785907.79</v>
      </c>
      <c r="D60" s="30">
        <v>0</v>
      </c>
      <c r="E60" s="30">
        <v>0</v>
      </c>
    </row>
    <row r="61" spans="1:9" x14ac:dyDescent="0.2">
      <c r="A61" s="29">
        <v>1239</v>
      </c>
      <c r="B61" s="27" t="s">
        <v>135</v>
      </c>
      <c r="C61" s="30">
        <v>0</v>
      </c>
      <c r="D61" s="30">
        <v>0</v>
      </c>
      <c r="E61" s="30">
        <v>0</v>
      </c>
    </row>
    <row r="62" spans="1:9" x14ac:dyDescent="0.2">
      <c r="A62" s="29">
        <v>1240</v>
      </c>
      <c r="B62" s="27" t="s">
        <v>136</v>
      </c>
      <c r="C62" s="30">
        <f>SUM(C63:C70)</f>
        <v>4362944688.8900013</v>
      </c>
      <c r="D62" s="30">
        <f t="shared" ref="D62:E62" si="0">SUM(D63:D70)</f>
        <v>0</v>
      </c>
      <c r="E62" s="30">
        <f t="shared" si="0"/>
        <v>2839206308.4400001</v>
      </c>
    </row>
    <row r="63" spans="1:9" x14ac:dyDescent="0.2">
      <c r="A63" s="29">
        <v>1241</v>
      </c>
      <c r="B63" s="27" t="s">
        <v>137</v>
      </c>
      <c r="C63" s="30">
        <v>541394316</v>
      </c>
      <c r="D63" s="30">
        <v>0</v>
      </c>
      <c r="E63" s="30">
        <v>374644917.52999997</v>
      </c>
    </row>
    <row r="64" spans="1:9" x14ac:dyDescent="0.2">
      <c r="A64" s="29">
        <v>1242</v>
      </c>
      <c r="B64" s="27" t="s">
        <v>138</v>
      </c>
      <c r="C64" s="30">
        <v>18664548.399999999</v>
      </c>
      <c r="D64" s="30">
        <v>0</v>
      </c>
      <c r="E64" s="30">
        <v>12390522.789999999</v>
      </c>
    </row>
    <row r="65" spans="1:9" x14ac:dyDescent="0.2">
      <c r="A65" s="29">
        <v>1243</v>
      </c>
      <c r="B65" s="27" t="s">
        <v>139</v>
      </c>
      <c r="C65" s="30">
        <v>3165304349.9000001</v>
      </c>
      <c r="D65" s="30">
        <v>0</v>
      </c>
      <c r="E65" s="30">
        <v>2101693392.26</v>
      </c>
    </row>
    <row r="66" spans="1:9" x14ac:dyDescent="0.2">
      <c r="A66" s="29">
        <v>1244</v>
      </c>
      <c r="B66" s="27" t="s">
        <v>140</v>
      </c>
      <c r="C66" s="30">
        <v>337203014.58999997</v>
      </c>
      <c r="D66" s="30">
        <v>0</v>
      </c>
      <c r="E66" s="30">
        <v>261030156.63999999</v>
      </c>
    </row>
    <row r="67" spans="1:9" x14ac:dyDescent="0.2">
      <c r="A67" s="29">
        <v>1245</v>
      </c>
      <c r="B67" s="27" t="s">
        <v>141</v>
      </c>
      <c r="C67" s="30">
        <v>721878.3</v>
      </c>
      <c r="D67" s="30">
        <v>0</v>
      </c>
      <c r="E67" s="30">
        <v>460937.96</v>
      </c>
    </row>
    <row r="68" spans="1:9" x14ac:dyDescent="0.2">
      <c r="A68" s="29">
        <v>1246</v>
      </c>
      <c r="B68" s="27" t="s">
        <v>142</v>
      </c>
      <c r="C68" s="30">
        <v>299576218.13999999</v>
      </c>
      <c r="D68" s="30">
        <v>0</v>
      </c>
      <c r="E68" s="30">
        <v>88986381.260000005</v>
      </c>
    </row>
    <row r="69" spans="1:9" x14ac:dyDescent="0.2">
      <c r="A69" s="29">
        <v>1247</v>
      </c>
      <c r="B69" s="27" t="s">
        <v>143</v>
      </c>
      <c r="C69" s="30">
        <v>80363.56</v>
      </c>
      <c r="D69" s="30">
        <v>0</v>
      </c>
      <c r="E69" s="30">
        <v>0</v>
      </c>
    </row>
    <row r="70" spans="1:9" x14ac:dyDescent="0.2">
      <c r="A70" s="29">
        <v>1248</v>
      </c>
      <c r="B70" s="27" t="s">
        <v>144</v>
      </c>
      <c r="C70" s="30">
        <v>0</v>
      </c>
      <c r="D70" s="30">
        <v>0</v>
      </c>
      <c r="E70" s="30">
        <v>0</v>
      </c>
    </row>
    <row r="71" spans="1:9" x14ac:dyDescent="0.2">
      <c r="A71" s="29"/>
      <c r="C71" s="32"/>
      <c r="D71" s="32"/>
      <c r="E71" s="32"/>
    </row>
    <row r="72" spans="1:9" x14ac:dyDescent="0.2">
      <c r="A72" s="29"/>
      <c r="C72" s="32"/>
      <c r="D72" s="32"/>
      <c r="E72" s="32"/>
    </row>
    <row r="74" spans="1:9" x14ac:dyDescent="0.2">
      <c r="A74" s="26" t="s">
        <v>145</v>
      </c>
      <c r="B74" s="26"/>
      <c r="C74" s="26"/>
      <c r="D74" s="26"/>
      <c r="E74" s="26"/>
      <c r="F74" s="26"/>
      <c r="G74" s="26"/>
      <c r="H74" s="26"/>
      <c r="I74" s="26"/>
    </row>
    <row r="75" spans="1:9" x14ac:dyDescent="0.2">
      <c r="A75" s="28" t="s">
        <v>73</v>
      </c>
      <c r="B75" s="28" t="s">
        <v>74</v>
      </c>
      <c r="C75" s="28" t="s">
        <v>75</v>
      </c>
      <c r="D75" s="28" t="s">
        <v>146</v>
      </c>
      <c r="E75" s="28" t="s">
        <v>147</v>
      </c>
      <c r="F75" s="28" t="s">
        <v>113</v>
      </c>
      <c r="G75" s="28" t="s">
        <v>125</v>
      </c>
      <c r="H75" s="28" t="s">
        <v>126</v>
      </c>
      <c r="I75" s="28" t="s">
        <v>127</v>
      </c>
    </row>
    <row r="76" spans="1:9" x14ac:dyDescent="0.2">
      <c r="A76" s="29">
        <v>1250</v>
      </c>
      <c r="B76" s="27" t="s">
        <v>148</v>
      </c>
      <c r="C76" s="30">
        <f>SUM(C77:C81)</f>
        <v>0</v>
      </c>
      <c r="D76" s="30">
        <f>SUM(D77:D81)</f>
        <v>0</v>
      </c>
      <c r="E76" s="30">
        <f>SUM(E77:E81)</f>
        <v>0</v>
      </c>
    </row>
    <row r="77" spans="1:9" x14ac:dyDescent="0.2">
      <c r="A77" s="29">
        <v>1251</v>
      </c>
      <c r="B77" s="27" t="s">
        <v>149</v>
      </c>
      <c r="C77" s="30">
        <v>0</v>
      </c>
      <c r="D77" s="30">
        <v>0</v>
      </c>
      <c r="E77" s="30">
        <v>0</v>
      </c>
    </row>
    <row r="78" spans="1:9" x14ac:dyDescent="0.2">
      <c r="A78" s="29">
        <v>1252</v>
      </c>
      <c r="B78" s="27" t="s">
        <v>150</v>
      </c>
      <c r="C78" s="30">
        <v>0</v>
      </c>
      <c r="D78" s="30">
        <v>0</v>
      </c>
      <c r="E78" s="30">
        <v>0</v>
      </c>
    </row>
    <row r="79" spans="1:9" x14ac:dyDescent="0.2">
      <c r="A79" s="29">
        <v>1253</v>
      </c>
      <c r="B79" s="27" t="s">
        <v>151</v>
      </c>
      <c r="C79" s="30">
        <v>0</v>
      </c>
      <c r="D79" s="30">
        <v>0</v>
      </c>
      <c r="E79" s="30">
        <v>0</v>
      </c>
    </row>
    <row r="80" spans="1:9" x14ac:dyDescent="0.2">
      <c r="A80" s="29">
        <v>1254</v>
      </c>
      <c r="B80" s="27" t="s">
        <v>152</v>
      </c>
      <c r="C80" s="30">
        <v>0</v>
      </c>
      <c r="D80" s="30">
        <v>0</v>
      </c>
      <c r="E80" s="30">
        <v>0</v>
      </c>
    </row>
    <row r="81" spans="1:8" x14ac:dyDescent="0.2">
      <c r="A81" s="29">
        <v>1259</v>
      </c>
      <c r="B81" s="27" t="s">
        <v>153</v>
      </c>
      <c r="C81" s="30">
        <v>0</v>
      </c>
      <c r="D81" s="30">
        <v>0</v>
      </c>
      <c r="E81" s="30">
        <v>0</v>
      </c>
    </row>
    <row r="82" spans="1:8" x14ac:dyDescent="0.2">
      <c r="A82" s="29">
        <v>1270</v>
      </c>
      <c r="B82" s="27" t="s">
        <v>154</v>
      </c>
      <c r="C82" s="30">
        <f>SUM(C83:C88)</f>
        <v>0</v>
      </c>
      <c r="D82" s="30">
        <f>SUM(D83:D88)</f>
        <v>0</v>
      </c>
      <c r="E82" s="30">
        <f>SUM(E83:E88)</f>
        <v>0</v>
      </c>
    </row>
    <row r="83" spans="1:8" x14ac:dyDescent="0.2">
      <c r="A83" s="29">
        <v>1271</v>
      </c>
      <c r="B83" s="27" t="s">
        <v>155</v>
      </c>
      <c r="C83" s="30">
        <v>0</v>
      </c>
      <c r="D83" s="30">
        <v>0</v>
      </c>
      <c r="E83" s="30">
        <v>0</v>
      </c>
    </row>
    <row r="84" spans="1:8" x14ac:dyDescent="0.2">
      <c r="A84" s="29">
        <v>1272</v>
      </c>
      <c r="B84" s="27" t="s">
        <v>156</v>
      </c>
      <c r="C84" s="30">
        <v>0</v>
      </c>
      <c r="D84" s="30">
        <v>0</v>
      </c>
      <c r="E84" s="30">
        <v>0</v>
      </c>
    </row>
    <row r="85" spans="1:8" x14ac:dyDescent="0.2">
      <c r="A85" s="29">
        <v>1273</v>
      </c>
      <c r="B85" s="27" t="s">
        <v>157</v>
      </c>
      <c r="C85" s="30">
        <v>0</v>
      </c>
      <c r="D85" s="30">
        <v>0</v>
      </c>
      <c r="E85" s="30">
        <v>0</v>
      </c>
    </row>
    <row r="86" spans="1:8" x14ac:dyDescent="0.2">
      <c r="A86" s="29">
        <v>1274</v>
      </c>
      <c r="B86" s="27" t="s">
        <v>158</v>
      </c>
      <c r="C86" s="30">
        <v>0</v>
      </c>
      <c r="D86" s="30">
        <v>0</v>
      </c>
      <c r="E86" s="30">
        <v>0</v>
      </c>
    </row>
    <row r="87" spans="1:8" x14ac:dyDescent="0.2">
      <c r="A87" s="29">
        <v>1275</v>
      </c>
      <c r="B87" s="27" t="s">
        <v>159</v>
      </c>
      <c r="C87" s="30">
        <v>0</v>
      </c>
      <c r="D87" s="30">
        <v>0</v>
      </c>
      <c r="E87" s="30">
        <v>0</v>
      </c>
    </row>
    <row r="88" spans="1:8" x14ac:dyDescent="0.2">
      <c r="A88" s="29">
        <v>1279</v>
      </c>
      <c r="B88" s="27" t="s">
        <v>160</v>
      </c>
      <c r="C88" s="30">
        <v>0</v>
      </c>
      <c r="D88" s="30">
        <v>0</v>
      </c>
      <c r="E88" s="30">
        <v>0</v>
      </c>
    </row>
    <row r="89" spans="1:8" x14ac:dyDescent="0.2">
      <c r="B89" s="31" t="s">
        <v>81</v>
      </c>
    </row>
    <row r="90" spans="1:8" x14ac:dyDescent="0.2">
      <c r="A90" s="26" t="s">
        <v>161</v>
      </c>
      <c r="B90" s="26"/>
      <c r="C90" s="26"/>
      <c r="D90" s="26"/>
      <c r="E90" s="26"/>
      <c r="F90" s="26"/>
      <c r="G90" s="26"/>
      <c r="H90" s="26"/>
    </row>
    <row r="91" spans="1:8" x14ac:dyDescent="0.2">
      <c r="A91" s="28" t="s">
        <v>73</v>
      </c>
      <c r="B91" s="28" t="s">
        <v>74</v>
      </c>
      <c r="C91" s="28" t="s">
        <v>75</v>
      </c>
      <c r="D91" s="28" t="s">
        <v>162</v>
      </c>
      <c r="E91" s="28"/>
      <c r="F91" s="28"/>
      <c r="G91" s="28"/>
      <c r="H91" s="28"/>
    </row>
    <row r="92" spans="1:8" x14ac:dyDescent="0.2">
      <c r="A92" s="29">
        <v>1160</v>
      </c>
      <c r="B92" s="27" t="s">
        <v>163</v>
      </c>
      <c r="C92" s="30">
        <f>SUM(C93:C94)</f>
        <v>0</v>
      </c>
    </row>
    <row r="93" spans="1:8" x14ac:dyDescent="0.2">
      <c r="A93" s="29">
        <v>1161</v>
      </c>
      <c r="B93" s="27" t="s">
        <v>164</v>
      </c>
      <c r="C93" s="30">
        <v>0</v>
      </c>
    </row>
    <row r="94" spans="1:8" x14ac:dyDescent="0.2">
      <c r="A94" s="29">
        <v>1162</v>
      </c>
      <c r="B94" s="27" t="s">
        <v>165</v>
      </c>
      <c r="C94" s="30">
        <v>0</v>
      </c>
    </row>
    <row r="95" spans="1:8" x14ac:dyDescent="0.2">
      <c r="B95" s="31" t="s">
        <v>81</v>
      </c>
    </row>
    <row r="96" spans="1:8" x14ac:dyDescent="0.2">
      <c r="A96" s="26" t="s">
        <v>166</v>
      </c>
      <c r="B96" s="26"/>
      <c r="C96" s="26"/>
      <c r="D96" s="26"/>
      <c r="E96" s="26"/>
      <c r="F96" s="26"/>
      <c r="G96" s="26"/>
      <c r="H96" s="26"/>
    </row>
    <row r="97" spans="1:8" x14ac:dyDescent="0.2">
      <c r="A97" s="28" t="s">
        <v>73</v>
      </c>
      <c r="B97" s="28" t="s">
        <v>74</v>
      </c>
      <c r="C97" s="28" t="s">
        <v>75</v>
      </c>
      <c r="D97" s="28" t="s">
        <v>91</v>
      </c>
      <c r="E97" s="28"/>
      <c r="F97" s="28"/>
      <c r="G97" s="28"/>
      <c r="H97" s="28"/>
    </row>
    <row r="98" spans="1:8" x14ac:dyDescent="0.2">
      <c r="A98" s="29">
        <v>1190</v>
      </c>
      <c r="B98" s="27" t="s">
        <v>167</v>
      </c>
      <c r="C98" s="30">
        <f>SUM(C99:C102)</f>
        <v>9634000</v>
      </c>
    </row>
    <row r="99" spans="1:8" x14ac:dyDescent="0.2">
      <c r="A99" s="29">
        <v>1191</v>
      </c>
      <c r="B99" s="27" t="s">
        <v>168</v>
      </c>
      <c r="C99" s="30">
        <v>9634000</v>
      </c>
    </row>
    <row r="100" spans="1:8" x14ac:dyDescent="0.2">
      <c r="A100" s="29">
        <v>1192</v>
      </c>
      <c r="B100" s="27" t="s">
        <v>169</v>
      </c>
      <c r="C100" s="30">
        <v>0</v>
      </c>
    </row>
    <row r="101" spans="1:8" x14ac:dyDescent="0.2">
      <c r="A101" s="29">
        <v>1193</v>
      </c>
      <c r="B101" s="27" t="s">
        <v>170</v>
      </c>
      <c r="C101" s="30">
        <v>0</v>
      </c>
    </row>
    <row r="102" spans="1:8" x14ac:dyDescent="0.2">
      <c r="A102" s="29">
        <v>1194</v>
      </c>
      <c r="B102" s="27" t="s">
        <v>171</v>
      </c>
      <c r="C102" s="30">
        <v>0</v>
      </c>
    </row>
    <row r="103" spans="1:8" x14ac:dyDescent="0.2">
      <c r="A103" s="26" t="s">
        <v>172</v>
      </c>
      <c r="C103" s="32"/>
    </row>
    <row r="104" spans="1:8" x14ac:dyDescent="0.2">
      <c r="A104" s="28" t="s">
        <v>73</v>
      </c>
      <c r="B104" s="28" t="s">
        <v>74</v>
      </c>
      <c r="C104" s="28" t="s">
        <v>75</v>
      </c>
      <c r="D104" s="28" t="s">
        <v>91</v>
      </c>
      <c r="E104" s="28"/>
      <c r="F104" s="28"/>
      <c r="G104" s="28"/>
      <c r="H104" s="28"/>
    </row>
    <row r="105" spans="1:8" x14ac:dyDescent="0.2">
      <c r="A105" s="29">
        <v>1290</v>
      </c>
      <c r="B105" s="27" t="s">
        <v>173</v>
      </c>
      <c r="C105" s="30">
        <f>SUM(C106:C108)</f>
        <v>0</v>
      </c>
    </row>
    <row r="106" spans="1:8" x14ac:dyDescent="0.2">
      <c r="A106" s="29">
        <v>1291</v>
      </c>
      <c r="B106" s="27" t="s">
        <v>174</v>
      </c>
      <c r="C106" s="30">
        <v>0</v>
      </c>
    </row>
    <row r="107" spans="1:8" x14ac:dyDescent="0.2">
      <c r="A107" s="29">
        <v>1292</v>
      </c>
      <c r="B107" s="27" t="s">
        <v>175</v>
      </c>
      <c r="C107" s="30">
        <v>0</v>
      </c>
    </row>
    <row r="108" spans="1:8" x14ac:dyDescent="0.2">
      <c r="A108" s="29">
        <v>1293</v>
      </c>
      <c r="B108" s="27" t="s">
        <v>176</v>
      </c>
      <c r="C108" s="30">
        <v>0</v>
      </c>
    </row>
    <row r="109" spans="1:8" x14ac:dyDescent="0.2">
      <c r="B109" s="31" t="s">
        <v>81</v>
      </c>
    </row>
    <row r="110" spans="1:8" x14ac:dyDescent="0.2">
      <c r="A110" s="26" t="s">
        <v>177</v>
      </c>
      <c r="B110" s="26"/>
      <c r="C110" s="26"/>
      <c r="D110" s="26"/>
      <c r="E110" s="26"/>
      <c r="F110" s="26"/>
      <c r="G110" s="26"/>
      <c r="H110" s="26"/>
    </row>
    <row r="111" spans="1:8" x14ac:dyDescent="0.2">
      <c r="A111" s="28" t="s">
        <v>73</v>
      </c>
      <c r="B111" s="28" t="s">
        <v>74</v>
      </c>
      <c r="C111" s="28" t="s">
        <v>75</v>
      </c>
      <c r="D111" s="28" t="s">
        <v>87</v>
      </c>
      <c r="E111" s="28" t="s">
        <v>88</v>
      </c>
      <c r="F111" s="28" t="s">
        <v>89</v>
      </c>
      <c r="G111" s="28" t="s">
        <v>178</v>
      </c>
      <c r="H111" s="28" t="s">
        <v>179</v>
      </c>
    </row>
    <row r="112" spans="1:8" x14ac:dyDescent="0.2">
      <c r="A112" s="29">
        <v>2110</v>
      </c>
      <c r="B112" s="27" t="s">
        <v>180</v>
      </c>
      <c r="C112" s="30">
        <f>SUM(C113:C121)</f>
        <v>528092114.31000006</v>
      </c>
      <c r="D112" s="30">
        <f>SUM(D113:D121)</f>
        <v>528092114.31000006</v>
      </c>
      <c r="E112" s="30">
        <f>SUM(E113:E121)</f>
        <v>0</v>
      </c>
      <c r="F112" s="30">
        <f>SUM(F113:F121)</f>
        <v>0</v>
      </c>
      <c r="G112" s="30">
        <f>SUM(G113:G121)</f>
        <v>0</v>
      </c>
    </row>
    <row r="113" spans="1:8" x14ac:dyDescent="0.2">
      <c r="A113" s="29">
        <v>2111</v>
      </c>
      <c r="B113" s="27" t="s">
        <v>181</v>
      </c>
      <c r="C113" s="30">
        <v>358381.93</v>
      </c>
      <c r="D113" s="30">
        <f>C113</f>
        <v>358381.93</v>
      </c>
      <c r="E113" s="30">
        <v>0</v>
      </c>
      <c r="F113" s="30">
        <v>0</v>
      </c>
      <c r="G113" s="30">
        <v>0</v>
      </c>
    </row>
    <row r="114" spans="1:8" x14ac:dyDescent="0.2">
      <c r="A114" s="29">
        <v>2112</v>
      </c>
      <c r="B114" s="27" t="s">
        <v>182</v>
      </c>
      <c r="C114" s="30">
        <v>366009</v>
      </c>
      <c r="D114" s="30">
        <f t="shared" ref="D114:D121" si="1">C114</f>
        <v>366009</v>
      </c>
      <c r="E114" s="30">
        <v>0</v>
      </c>
      <c r="F114" s="30">
        <v>0</v>
      </c>
      <c r="G114" s="30">
        <v>0</v>
      </c>
    </row>
    <row r="115" spans="1:8" x14ac:dyDescent="0.2">
      <c r="A115" s="29">
        <v>2113</v>
      </c>
      <c r="B115" s="27" t="s">
        <v>183</v>
      </c>
      <c r="C115" s="30">
        <v>115616.97</v>
      </c>
      <c r="D115" s="30">
        <f t="shared" si="1"/>
        <v>115616.97</v>
      </c>
      <c r="E115" s="30">
        <v>0</v>
      </c>
      <c r="F115" s="30">
        <v>0</v>
      </c>
      <c r="G115" s="30">
        <v>0</v>
      </c>
    </row>
    <row r="116" spans="1:8" x14ac:dyDescent="0.2">
      <c r="A116" s="29">
        <v>2114</v>
      </c>
      <c r="B116" s="27" t="s">
        <v>184</v>
      </c>
      <c r="C116" s="30">
        <v>5125138.58</v>
      </c>
      <c r="D116" s="30">
        <f t="shared" si="1"/>
        <v>5125138.58</v>
      </c>
      <c r="E116" s="30">
        <v>0</v>
      </c>
      <c r="F116" s="30">
        <v>0</v>
      </c>
      <c r="G116" s="30">
        <v>0</v>
      </c>
    </row>
    <row r="117" spans="1:8" x14ac:dyDescent="0.2">
      <c r="A117" s="29">
        <v>2115</v>
      </c>
      <c r="B117" s="27" t="s">
        <v>185</v>
      </c>
      <c r="C117" s="30">
        <v>0</v>
      </c>
      <c r="D117" s="30">
        <f t="shared" si="1"/>
        <v>0</v>
      </c>
      <c r="E117" s="30">
        <v>0</v>
      </c>
      <c r="F117" s="30">
        <v>0</v>
      </c>
      <c r="G117" s="30">
        <v>0</v>
      </c>
    </row>
    <row r="118" spans="1:8" x14ac:dyDescent="0.2">
      <c r="A118" s="29">
        <v>2116</v>
      </c>
      <c r="B118" s="27" t="s">
        <v>186</v>
      </c>
      <c r="C118" s="30">
        <v>0</v>
      </c>
      <c r="D118" s="30">
        <f t="shared" si="1"/>
        <v>0</v>
      </c>
      <c r="E118" s="30">
        <v>0</v>
      </c>
      <c r="F118" s="30">
        <v>0</v>
      </c>
      <c r="G118" s="30">
        <v>0</v>
      </c>
    </row>
    <row r="119" spans="1:8" x14ac:dyDescent="0.2">
      <c r="A119" s="29">
        <v>2117</v>
      </c>
      <c r="B119" s="27" t="s">
        <v>187</v>
      </c>
      <c r="C119" s="30">
        <v>124320526.67</v>
      </c>
      <c r="D119" s="30">
        <f t="shared" si="1"/>
        <v>124320526.67</v>
      </c>
      <c r="E119" s="30">
        <v>0</v>
      </c>
      <c r="F119" s="30">
        <v>0</v>
      </c>
      <c r="G119" s="30">
        <v>0</v>
      </c>
    </row>
    <row r="120" spans="1:8" x14ac:dyDescent="0.2">
      <c r="A120" s="29">
        <v>2118</v>
      </c>
      <c r="B120" s="27" t="s">
        <v>188</v>
      </c>
      <c r="C120" s="30">
        <v>0</v>
      </c>
      <c r="D120" s="30">
        <f t="shared" si="1"/>
        <v>0</v>
      </c>
      <c r="E120" s="30">
        <v>0</v>
      </c>
      <c r="F120" s="30">
        <v>0</v>
      </c>
      <c r="G120" s="30">
        <v>0</v>
      </c>
    </row>
    <row r="121" spans="1:8" x14ac:dyDescent="0.2">
      <c r="A121" s="29">
        <v>2119</v>
      </c>
      <c r="B121" s="27" t="s">
        <v>189</v>
      </c>
      <c r="C121" s="30">
        <v>397806441.16000003</v>
      </c>
      <c r="D121" s="30">
        <f t="shared" si="1"/>
        <v>397806441.16000003</v>
      </c>
      <c r="E121" s="30">
        <v>0</v>
      </c>
      <c r="F121" s="30">
        <v>0</v>
      </c>
      <c r="G121" s="30">
        <v>0</v>
      </c>
    </row>
    <row r="122" spans="1:8" x14ac:dyDescent="0.2">
      <c r="A122" s="29">
        <v>2120</v>
      </c>
      <c r="B122" s="27" t="s">
        <v>190</v>
      </c>
      <c r="C122" s="30">
        <f>SUM(C123:C125)</f>
        <v>0</v>
      </c>
      <c r="D122" s="30">
        <f>SUM(D123:D125)</f>
        <v>0</v>
      </c>
      <c r="E122" s="30">
        <f>SUM(E123:E125)</f>
        <v>0</v>
      </c>
      <c r="F122" s="30">
        <f>SUM(F123:F125)</f>
        <v>0</v>
      </c>
      <c r="G122" s="30">
        <f>SUM(G123:G125)</f>
        <v>0</v>
      </c>
    </row>
    <row r="123" spans="1:8" x14ac:dyDescent="0.2">
      <c r="A123" s="29">
        <v>2121</v>
      </c>
      <c r="B123" s="27" t="s">
        <v>191</v>
      </c>
      <c r="C123" s="30">
        <v>0</v>
      </c>
      <c r="D123" s="30">
        <f>C123</f>
        <v>0</v>
      </c>
      <c r="E123" s="30">
        <v>0</v>
      </c>
      <c r="F123" s="30">
        <v>0</v>
      </c>
      <c r="G123" s="30">
        <v>0</v>
      </c>
    </row>
    <row r="124" spans="1:8" x14ac:dyDescent="0.2">
      <c r="A124" s="29">
        <v>2122</v>
      </c>
      <c r="B124" s="27" t="s">
        <v>192</v>
      </c>
      <c r="C124" s="30">
        <v>0</v>
      </c>
      <c r="D124" s="30">
        <f>C124</f>
        <v>0</v>
      </c>
      <c r="E124" s="30">
        <v>0</v>
      </c>
      <c r="F124" s="30">
        <v>0</v>
      </c>
      <c r="G124" s="30">
        <v>0</v>
      </c>
    </row>
    <row r="125" spans="1:8" x14ac:dyDescent="0.2">
      <c r="A125" s="29">
        <v>2129</v>
      </c>
      <c r="B125" s="27" t="s">
        <v>193</v>
      </c>
      <c r="C125" s="30">
        <v>0</v>
      </c>
      <c r="D125" s="30">
        <f>C125</f>
        <v>0</v>
      </c>
      <c r="E125" s="30">
        <v>0</v>
      </c>
      <c r="F125" s="30">
        <v>0</v>
      </c>
      <c r="G125" s="30">
        <v>0</v>
      </c>
    </row>
    <row r="127" spans="1:8" x14ac:dyDescent="0.2">
      <c r="A127" s="26" t="s">
        <v>194</v>
      </c>
      <c r="B127" s="26"/>
      <c r="C127" s="26"/>
      <c r="D127" s="26"/>
      <c r="E127" s="26"/>
      <c r="F127" s="26"/>
      <c r="G127" s="26"/>
      <c r="H127" s="26"/>
    </row>
    <row r="128" spans="1:8" x14ac:dyDescent="0.2">
      <c r="A128" s="28" t="s">
        <v>73</v>
      </c>
      <c r="B128" s="28" t="s">
        <v>74</v>
      </c>
      <c r="C128" s="28" t="s">
        <v>75</v>
      </c>
      <c r="D128" s="28" t="s">
        <v>195</v>
      </c>
      <c r="E128" s="28" t="s">
        <v>91</v>
      </c>
      <c r="F128" s="28"/>
      <c r="G128" s="28"/>
      <c r="H128" s="28"/>
    </row>
    <row r="129" spans="1:8" x14ac:dyDescent="0.2">
      <c r="A129" s="29">
        <v>2160</v>
      </c>
      <c r="B129" s="27" t="s">
        <v>196</v>
      </c>
      <c r="C129" s="30">
        <f>SUM(C130:C135)</f>
        <v>0</v>
      </c>
    </row>
    <row r="130" spans="1:8" x14ac:dyDescent="0.2">
      <c r="A130" s="29">
        <v>2161</v>
      </c>
      <c r="B130" s="27" t="s">
        <v>197</v>
      </c>
      <c r="C130" s="30">
        <v>0</v>
      </c>
    </row>
    <row r="131" spans="1:8" x14ac:dyDescent="0.2">
      <c r="A131" s="29">
        <v>2162</v>
      </c>
      <c r="B131" s="27" t="s">
        <v>198</v>
      </c>
      <c r="C131" s="30">
        <v>0</v>
      </c>
    </row>
    <row r="132" spans="1:8" x14ac:dyDescent="0.2">
      <c r="A132" s="29">
        <v>2163</v>
      </c>
      <c r="B132" s="27" t="s">
        <v>199</v>
      </c>
      <c r="C132" s="30">
        <v>0</v>
      </c>
    </row>
    <row r="133" spans="1:8" x14ac:dyDescent="0.2">
      <c r="A133" s="29">
        <v>2164</v>
      </c>
      <c r="B133" s="27" t="s">
        <v>200</v>
      </c>
      <c r="C133" s="30">
        <v>0</v>
      </c>
    </row>
    <row r="134" spans="1:8" x14ac:dyDescent="0.2">
      <c r="A134" s="29">
        <v>2165</v>
      </c>
      <c r="B134" s="27" t="s">
        <v>201</v>
      </c>
      <c r="C134" s="30">
        <v>0</v>
      </c>
    </row>
    <row r="135" spans="1:8" x14ac:dyDescent="0.2">
      <c r="A135" s="29">
        <v>2166</v>
      </c>
      <c r="B135" s="27" t="s">
        <v>202</v>
      </c>
      <c r="C135" s="30">
        <v>0</v>
      </c>
    </row>
    <row r="136" spans="1:8" x14ac:dyDescent="0.2">
      <c r="A136" s="29">
        <v>2250</v>
      </c>
      <c r="B136" s="27" t="s">
        <v>203</v>
      </c>
      <c r="C136" s="30">
        <f>SUM(C137:C142)</f>
        <v>0</v>
      </c>
    </row>
    <row r="137" spans="1:8" x14ac:dyDescent="0.2">
      <c r="A137" s="29">
        <v>2251</v>
      </c>
      <c r="B137" s="27" t="s">
        <v>204</v>
      </c>
      <c r="C137" s="30">
        <v>0</v>
      </c>
    </row>
    <row r="138" spans="1:8" x14ac:dyDescent="0.2">
      <c r="A138" s="29">
        <v>2252</v>
      </c>
      <c r="B138" s="27" t="s">
        <v>205</v>
      </c>
      <c r="C138" s="30">
        <v>0</v>
      </c>
    </row>
    <row r="139" spans="1:8" x14ac:dyDescent="0.2">
      <c r="A139" s="29">
        <v>2253</v>
      </c>
      <c r="B139" s="27" t="s">
        <v>206</v>
      </c>
      <c r="C139" s="30">
        <v>0</v>
      </c>
    </row>
    <row r="140" spans="1:8" x14ac:dyDescent="0.2">
      <c r="A140" s="29">
        <v>2254</v>
      </c>
      <c r="B140" s="27" t="s">
        <v>207</v>
      </c>
      <c r="C140" s="30">
        <v>0</v>
      </c>
    </row>
    <row r="141" spans="1:8" x14ac:dyDescent="0.2">
      <c r="A141" s="29">
        <v>2255</v>
      </c>
      <c r="B141" s="27" t="s">
        <v>208</v>
      </c>
      <c r="C141" s="30">
        <v>0</v>
      </c>
    </row>
    <row r="142" spans="1:8" x14ac:dyDescent="0.2">
      <c r="A142" s="29">
        <v>2256</v>
      </c>
      <c r="B142" s="27" t="s">
        <v>209</v>
      </c>
      <c r="C142" s="30">
        <v>0</v>
      </c>
    </row>
    <row r="143" spans="1:8" x14ac:dyDescent="0.2">
      <c r="B143" s="31" t="s">
        <v>81</v>
      </c>
    </row>
    <row r="144" spans="1:8" x14ac:dyDescent="0.2">
      <c r="A144" s="26" t="s">
        <v>210</v>
      </c>
      <c r="B144" s="26"/>
      <c r="C144" s="26"/>
      <c r="D144" s="26"/>
      <c r="E144" s="26"/>
      <c r="F144" s="26"/>
      <c r="G144" s="26"/>
      <c r="H144" s="26"/>
    </row>
    <row r="145" spans="1:8" x14ac:dyDescent="0.2">
      <c r="A145" s="33" t="s">
        <v>73</v>
      </c>
      <c r="B145" s="33" t="s">
        <v>74</v>
      </c>
      <c r="C145" s="33" t="s">
        <v>75</v>
      </c>
      <c r="D145" s="33" t="s">
        <v>195</v>
      </c>
      <c r="E145" s="33" t="s">
        <v>91</v>
      </c>
      <c r="F145" s="33"/>
      <c r="G145" s="33"/>
      <c r="H145" s="33"/>
    </row>
    <row r="146" spans="1:8" x14ac:dyDescent="0.2">
      <c r="A146" s="29">
        <v>2159</v>
      </c>
      <c r="B146" s="27" t="s">
        <v>211</v>
      </c>
      <c r="C146" s="30">
        <v>0</v>
      </c>
    </row>
    <row r="147" spans="1:8" x14ac:dyDescent="0.2">
      <c r="A147" s="29">
        <v>2199</v>
      </c>
      <c r="B147" s="27" t="s">
        <v>212</v>
      </c>
      <c r="C147" s="30">
        <v>255.71</v>
      </c>
      <c r="D147" s="30"/>
      <c r="E147" s="30"/>
      <c r="F147" s="30"/>
      <c r="G147" s="30"/>
    </row>
    <row r="148" spans="1:8" x14ac:dyDescent="0.2">
      <c r="A148" s="29">
        <v>2240</v>
      </c>
      <c r="B148" s="27" t="s">
        <v>213</v>
      </c>
      <c r="C148" s="30">
        <f>SUM(C149:C151)</f>
        <v>0</v>
      </c>
    </row>
    <row r="149" spans="1:8" x14ac:dyDescent="0.2">
      <c r="A149" s="29">
        <v>2241</v>
      </c>
      <c r="B149" s="27" t="s">
        <v>214</v>
      </c>
      <c r="C149" s="30">
        <v>0</v>
      </c>
    </row>
    <row r="150" spans="1:8" x14ac:dyDescent="0.2">
      <c r="A150" s="29">
        <v>2242</v>
      </c>
      <c r="B150" s="27" t="s">
        <v>215</v>
      </c>
      <c r="C150" s="30">
        <v>0</v>
      </c>
    </row>
    <row r="151" spans="1:8" x14ac:dyDescent="0.2">
      <c r="A151" s="29">
        <v>2249</v>
      </c>
      <c r="B151" s="27" t="s">
        <v>216</v>
      </c>
      <c r="C151" s="30">
        <v>0</v>
      </c>
    </row>
    <row r="152" spans="1:8" x14ac:dyDescent="0.2">
      <c r="B152" s="34"/>
      <c r="C152" s="35"/>
    </row>
    <row r="153" spans="1:8" x14ac:dyDescent="0.2">
      <c r="B153" s="27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1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4F2A-ADF9-491D-92CE-826632E71E72}">
  <sheetPr>
    <tabColor rgb="FFFFC000"/>
    <pageSetUpPr fitToPage="1"/>
  </sheetPr>
  <dimension ref="A1:E218"/>
  <sheetViews>
    <sheetView showGridLines="0" topLeftCell="A202" zoomScaleNormal="100" workbookViewId="0">
      <selection activeCell="F14" sqref="F14"/>
    </sheetView>
  </sheetViews>
  <sheetFormatPr baseColWidth="10" defaultColWidth="9.140625" defaultRowHeight="11.25" x14ac:dyDescent="0.2"/>
  <cols>
    <col min="1" max="1" width="10" style="27" customWidth="1"/>
    <col min="2" max="2" width="83" style="27" customWidth="1"/>
    <col min="3" max="4" width="15.7109375" style="27" customWidth="1"/>
    <col min="5" max="5" width="11.85546875" style="27" bestFit="1" customWidth="1"/>
    <col min="6" max="16384" width="9.140625" style="27"/>
  </cols>
  <sheetData>
    <row r="1" spans="1:5" s="36" customFormat="1" ht="18.95" customHeight="1" x14ac:dyDescent="0.25">
      <c r="A1" s="141" t="s">
        <v>0</v>
      </c>
      <c r="B1" s="141"/>
      <c r="C1" s="141"/>
      <c r="D1" s="22" t="s">
        <v>67</v>
      </c>
      <c r="E1" s="23">
        <v>2023</v>
      </c>
    </row>
    <row r="2" spans="1:5" s="24" customFormat="1" ht="18.95" customHeight="1" x14ac:dyDescent="0.25">
      <c r="A2" s="141" t="s">
        <v>217</v>
      </c>
      <c r="B2" s="141"/>
      <c r="C2" s="141"/>
      <c r="D2" s="22" t="s">
        <v>69</v>
      </c>
      <c r="E2" s="23" t="s">
        <v>4</v>
      </c>
    </row>
    <row r="3" spans="1:5" s="24" customFormat="1" ht="18.95" customHeight="1" x14ac:dyDescent="0.25">
      <c r="A3" s="141" t="s">
        <v>5</v>
      </c>
      <c r="B3" s="141"/>
      <c r="C3" s="141"/>
      <c r="D3" s="22" t="s">
        <v>70</v>
      </c>
      <c r="E3" s="23">
        <v>1</v>
      </c>
    </row>
    <row r="4" spans="1:5" x14ac:dyDescent="0.2">
      <c r="A4" s="25" t="s">
        <v>71</v>
      </c>
      <c r="B4" s="26"/>
      <c r="C4" s="26"/>
      <c r="D4" s="26"/>
      <c r="E4" s="26"/>
    </row>
    <row r="6" spans="1:5" x14ac:dyDescent="0.2">
      <c r="A6" s="37" t="s">
        <v>218</v>
      </c>
      <c r="B6" s="37"/>
      <c r="C6" s="37"/>
      <c r="D6" s="37"/>
      <c r="E6" s="37"/>
    </row>
    <row r="7" spans="1:5" x14ac:dyDescent="0.2">
      <c r="A7" s="38" t="s">
        <v>73</v>
      </c>
      <c r="B7" s="38" t="s">
        <v>74</v>
      </c>
      <c r="C7" s="38" t="s">
        <v>75</v>
      </c>
      <c r="D7" s="38" t="s">
        <v>219</v>
      </c>
      <c r="E7" s="38"/>
    </row>
    <row r="8" spans="1:5" x14ac:dyDescent="0.2">
      <c r="A8" s="39">
        <v>4100</v>
      </c>
      <c r="B8" s="40" t="s">
        <v>41</v>
      </c>
      <c r="C8" s="30">
        <f>SUM(C9+C19+C25+C28+C34+C37+C46)</f>
        <v>14136311.77</v>
      </c>
      <c r="D8" s="41"/>
      <c r="E8" s="42"/>
    </row>
    <row r="9" spans="1:5" x14ac:dyDescent="0.2">
      <c r="A9" s="39">
        <v>4110</v>
      </c>
      <c r="B9" s="40" t="s">
        <v>220</v>
      </c>
      <c r="C9" s="30">
        <f>SUM(C10:C18)</f>
        <v>0</v>
      </c>
      <c r="D9" s="41"/>
      <c r="E9" s="42"/>
    </row>
    <row r="10" spans="1:5" x14ac:dyDescent="0.2">
      <c r="A10" s="39">
        <v>4111</v>
      </c>
      <c r="B10" s="40" t="s">
        <v>221</v>
      </c>
      <c r="C10" s="30">
        <v>0</v>
      </c>
      <c r="D10" s="41"/>
      <c r="E10" s="42"/>
    </row>
    <row r="11" spans="1:5" x14ac:dyDescent="0.2">
      <c r="A11" s="39">
        <v>4112</v>
      </c>
      <c r="B11" s="40" t="s">
        <v>222</v>
      </c>
      <c r="C11" s="30">
        <v>0</v>
      </c>
      <c r="D11" s="41"/>
      <c r="E11" s="42"/>
    </row>
    <row r="12" spans="1:5" x14ac:dyDescent="0.2">
      <c r="A12" s="39">
        <v>4113</v>
      </c>
      <c r="B12" s="40" t="s">
        <v>223</v>
      </c>
      <c r="C12" s="30">
        <v>0</v>
      </c>
      <c r="D12" s="41"/>
      <c r="E12" s="42"/>
    </row>
    <row r="13" spans="1:5" x14ac:dyDescent="0.2">
      <c r="A13" s="39">
        <v>4114</v>
      </c>
      <c r="B13" s="40" t="s">
        <v>224</v>
      </c>
      <c r="C13" s="30">
        <v>0</v>
      </c>
      <c r="D13" s="41"/>
      <c r="E13" s="42"/>
    </row>
    <row r="14" spans="1:5" x14ac:dyDescent="0.2">
      <c r="A14" s="39">
        <v>4115</v>
      </c>
      <c r="B14" s="40" t="s">
        <v>225</v>
      </c>
      <c r="C14" s="30">
        <v>0</v>
      </c>
      <c r="D14" s="41"/>
      <c r="E14" s="42"/>
    </row>
    <row r="15" spans="1:5" x14ac:dyDescent="0.2">
      <c r="A15" s="39">
        <v>4116</v>
      </c>
      <c r="B15" s="40" t="s">
        <v>226</v>
      </c>
      <c r="C15" s="30">
        <v>0</v>
      </c>
      <c r="D15" s="41"/>
      <c r="E15" s="42"/>
    </row>
    <row r="16" spans="1:5" x14ac:dyDescent="0.2">
      <c r="A16" s="39">
        <v>4117</v>
      </c>
      <c r="B16" s="40" t="s">
        <v>227</v>
      </c>
      <c r="C16" s="30">
        <v>0</v>
      </c>
      <c r="D16" s="41"/>
      <c r="E16" s="42"/>
    </row>
    <row r="17" spans="1:5" ht="22.5" x14ac:dyDescent="0.2">
      <c r="A17" s="39">
        <v>4118</v>
      </c>
      <c r="B17" s="43" t="s">
        <v>228</v>
      </c>
      <c r="C17" s="30">
        <v>0</v>
      </c>
      <c r="D17" s="41"/>
      <c r="E17" s="42"/>
    </row>
    <row r="18" spans="1:5" x14ac:dyDescent="0.2">
      <c r="A18" s="39">
        <v>4119</v>
      </c>
      <c r="B18" s="40" t="s">
        <v>229</v>
      </c>
      <c r="C18" s="30">
        <v>0</v>
      </c>
      <c r="D18" s="41"/>
      <c r="E18" s="42"/>
    </row>
    <row r="19" spans="1:5" x14ac:dyDescent="0.2">
      <c r="A19" s="39">
        <v>4120</v>
      </c>
      <c r="B19" s="40" t="s">
        <v>230</v>
      </c>
      <c r="C19" s="30">
        <f>SUM(C20:C24)</f>
        <v>0</v>
      </c>
      <c r="D19" s="41"/>
      <c r="E19" s="42"/>
    </row>
    <row r="20" spans="1:5" x14ac:dyDescent="0.2">
      <c r="A20" s="39">
        <v>4121</v>
      </c>
      <c r="B20" s="40" t="s">
        <v>231</v>
      </c>
      <c r="C20" s="30">
        <v>0</v>
      </c>
      <c r="D20" s="41"/>
      <c r="E20" s="42"/>
    </row>
    <row r="21" spans="1:5" x14ac:dyDescent="0.2">
      <c r="A21" s="39">
        <v>4122</v>
      </c>
      <c r="B21" s="40" t="s">
        <v>232</v>
      </c>
      <c r="C21" s="30">
        <v>0</v>
      </c>
      <c r="D21" s="41"/>
      <c r="E21" s="42"/>
    </row>
    <row r="22" spans="1:5" x14ac:dyDescent="0.2">
      <c r="A22" s="39">
        <v>4123</v>
      </c>
      <c r="B22" s="40" t="s">
        <v>233</v>
      </c>
      <c r="C22" s="30">
        <v>0</v>
      </c>
      <c r="D22" s="41"/>
      <c r="E22" s="42"/>
    </row>
    <row r="23" spans="1:5" x14ac:dyDescent="0.2">
      <c r="A23" s="39">
        <v>4124</v>
      </c>
      <c r="B23" s="40" t="s">
        <v>234</v>
      </c>
      <c r="C23" s="30">
        <v>0</v>
      </c>
      <c r="D23" s="41"/>
      <c r="E23" s="42"/>
    </row>
    <row r="24" spans="1:5" x14ac:dyDescent="0.2">
      <c r="A24" s="39">
        <v>4129</v>
      </c>
      <c r="B24" s="40" t="s">
        <v>235</v>
      </c>
      <c r="C24" s="30">
        <v>0</v>
      </c>
      <c r="D24" s="41"/>
      <c r="E24" s="42"/>
    </row>
    <row r="25" spans="1:5" x14ac:dyDescent="0.2">
      <c r="A25" s="39">
        <v>4130</v>
      </c>
      <c r="B25" s="40" t="s">
        <v>236</v>
      </c>
      <c r="C25" s="30">
        <f>SUM(C26:C27)</f>
        <v>0</v>
      </c>
      <c r="D25" s="41"/>
      <c r="E25" s="42"/>
    </row>
    <row r="26" spans="1:5" x14ac:dyDescent="0.2">
      <c r="A26" s="39">
        <v>4131</v>
      </c>
      <c r="B26" s="40" t="s">
        <v>237</v>
      </c>
      <c r="C26" s="30">
        <v>0</v>
      </c>
      <c r="D26" s="41"/>
      <c r="E26" s="42"/>
    </row>
    <row r="27" spans="1:5" ht="22.5" x14ac:dyDescent="0.2">
      <c r="A27" s="39">
        <v>4132</v>
      </c>
      <c r="B27" s="43" t="s">
        <v>238</v>
      </c>
      <c r="C27" s="30">
        <v>0</v>
      </c>
      <c r="D27" s="41"/>
      <c r="E27" s="42"/>
    </row>
    <row r="28" spans="1:5" x14ac:dyDescent="0.2">
      <c r="A28" s="39">
        <v>4140</v>
      </c>
      <c r="B28" s="40" t="s">
        <v>239</v>
      </c>
      <c r="C28" s="30">
        <f>SUM(C29:C33)</f>
        <v>0</v>
      </c>
      <c r="D28" s="41"/>
      <c r="E28" s="42"/>
    </row>
    <row r="29" spans="1:5" x14ac:dyDescent="0.2">
      <c r="A29" s="39">
        <v>4141</v>
      </c>
      <c r="B29" s="40" t="s">
        <v>240</v>
      </c>
      <c r="C29" s="30">
        <v>0</v>
      </c>
      <c r="D29" s="41"/>
      <c r="E29" s="42"/>
    </row>
    <row r="30" spans="1:5" x14ac:dyDescent="0.2">
      <c r="A30" s="39">
        <v>4143</v>
      </c>
      <c r="B30" s="40" t="s">
        <v>241</v>
      </c>
      <c r="C30" s="30">
        <v>0</v>
      </c>
      <c r="D30" s="41"/>
      <c r="E30" s="42"/>
    </row>
    <row r="31" spans="1:5" x14ac:dyDescent="0.2">
      <c r="A31" s="39">
        <v>4144</v>
      </c>
      <c r="B31" s="40" t="s">
        <v>242</v>
      </c>
      <c r="C31" s="30">
        <v>0</v>
      </c>
      <c r="D31" s="41"/>
      <c r="E31" s="42"/>
    </row>
    <row r="32" spans="1:5" ht="22.5" x14ac:dyDescent="0.2">
      <c r="A32" s="39">
        <v>4145</v>
      </c>
      <c r="B32" s="43" t="s">
        <v>243</v>
      </c>
      <c r="C32" s="30">
        <v>0</v>
      </c>
      <c r="D32" s="41"/>
      <c r="E32" s="42"/>
    </row>
    <row r="33" spans="1:5" x14ac:dyDescent="0.2">
      <c r="A33" s="39">
        <v>4149</v>
      </c>
      <c r="B33" s="40" t="s">
        <v>244</v>
      </c>
      <c r="C33" s="30">
        <v>0</v>
      </c>
      <c r="D33" s="41"/>
      <c r="E33" s="42"/>
    </row>
    <row r="34" spans="1:5" x14ac:dyDescent="0.2">
      <c r="A34" s="39">
        <v>4150</v>
      </c>
      <c r="B34" s="40" t="s">
        <v>245</v>
      </c>
      <c r="C34" s="30">
        <f>SUM(C35:C36)</f>
        <v>0</v>
      </c>
      <c r="D34" s="41"/>
      <c r="E34" s="42"/>
    </row>
    <row r="35" spans="1:5" x14ac:dyDescent="0.2">
      <c r="A35" s="39">
        <v>4151</v>
      </c>
      <c r="B35" s="40" t="s">
        <v>245</v>
      </c>
      <c r="C35" s="30">
        <v>0</v>
      </c>
      <c r="D35" s="41"/>
      <c r="E35" s="42"/>
    </row>
    <row r="36" spans="1:5" ht="22.5" x14ac:dyDescent="0.2">
      <c r="A36" s="39">
        <v>4154</v>
      </c>
      <c r="B36" s="43" t="s">
        <v>246</v>
      </c>
      <c r="C36" s="30">
        <v>0</v>
      </c>
      <c r="D36" s="41"/>
      <c r="E36" s="42"/>
    </row>
    <row r="37" spans="1:5" x14ac:dyDescent="0.2">
      <c r="A37" s="39">
        <v>4160</v>
      </c>
      <c r="B37" s="40" t="s">
        <v>247</v>
      </c>
      <c r="C37" s="30">
        <f>SUM(C38:C45)</f>
        <v>0</v>
      </c>
      <c r="D37" s="41"/>
      <c r="E37" s="42"/>
    </row>
    <row r="38" spans="1:5" x14ac:dyDescent="0.2">
      <c r="A38" s="39">
        <v>4161</v>
      </c>
      <c r="B38" s="40" t="s">
        <v>248</v>
      </c>
      <c r="C38" s="30">
        <v>0</v>
      </c>
      <c r="D38" s="41"/>
      <c r="E38" s="42"/>
    </row>
    <row r="39" spans="1:5" x14ac:dyDescent="0.2">
      <c r="A39" s="39">
        <v>4162</v>
      </c>
      <c r="B39" s="40" t="s">
        <v>249</v>
      </c>
      <c r="C39" s="30">
        <v>0</v>
      </c>
      <c r="D39" s="41"/>
      <c r="E39" s="42"/>
    </row>
    <row r="40" spans="1:5" x14ac:dyDescent="0.2">
      <c r="A40" s="39">
        <v>4163</v>
      </c>
      <c r="B40" s="40" t="s">
        <v>250</v>
      </c>
      <c r="C40" s="30">
        <v>0</v>
      </c>
      <c r="D40" s="41"/>
      <c r="E40" s="42"/>
    </row>
    <row r="41" spans="1:5" x14ac:dyDescent="0.2">
      <c r="A41" s="39">
        <v>4164</v>
      </c>
      <c r="B41" s="40" t="s">
        <v>251</v>
      </c>
      <c r="C41" s="30">
        <v>0</v>
      </c>
      <c r="D41" s="41"/>
      <c r="E41" s="42"/>
    </row>
    <row r="42" spans="1:5" x14ac:dyDescent="0.2">
      <c r="A42" s="39">
        <v>4165</v>
      </c>
      <c r="B42" s="40" t="s">
        <v>252</v>
      </c>
      <c r="C42" s="30">
        <v>0</v>
      </c>
      <c r="D42" s="41"/>
      <c r="E42" s="42"/>
    </row>
    <row r="43" spans="1:5" ht="22.5" x14ac:dyDescent="0.2">
      <c r="A43" s="39">
        <v>4166</v>
      </c>
      <c r="B43" s="43" t="s">
        <v>253</v>
      </c>
      <c r="C43" s="30">
        <v>0</v>
      </c>
      <c r="D43" s="41"/>
      <c r="E43" s="42"/>
    </row>
    <row r="44" spans="1:5" x14ac:dyDescent="0.2">
      <c r="A44" s="39">
        <v>4168</v>
      </c>
      <c r="B44" s="40" t="s">
        <v>254</v>
      </c>
      <c r="C44" s="30">
        <v>0</v>
      </c>
      <c r="D44" s="41"/>
      <c r="E44" s="42"/>
    </row>
    <row r="45" spans="1:5" x14ac:dyDescent="0.2">
      <c r="A45" s="39">
        <v>4169</v>
      </c>
      <c r="B45" s="40" t="s">
        <v>255</v>
      </c>
      <c r="C45" s="30">
        <v>0</v>
      </c>
      <c r="D45" s="41"/>
      <c r="E45" s="42"/>
    </row>
    <row r="46" spans="1:5" x14ac:dyDescent="0.2">
      <c r="A46" s="39">
        <v>4170</v>
      </c>
      <c r="B46" s="40" t="s">
        <v>256</v>
      </c>
      <c r="C46" s="30">
        <f>SUM(C47:C54)</f>
        <v>14136311.77</v>
      </c>
      <c r="D46" s="41"/>
      <c r="E46" s="42"/>
    </row>
    <row r="47" spans="1:5" x14ac:dyDescent="0.2">
      <c r="A47" s="39">
        <v>4171</v>
      </c>
      <c r="B47" s="44" t="s">
        <v>257</v>
      </c>
      <c r="C47" s="30">
        <v>0</v>
      </c>
      <c r="D47" s="41"/>
      <c r="E47" s="42"/>
    </row>
    <row r="48" spans="1:5" x14ac:dyDescent="0.2">
      <c r="A48" s="39">
        <v>4172</v>
      </c>
      <c r="B48" s="40" t="s">
        <v>258</v>
      </c>
      <c r="C48" s="30">
        <v>0</v>
      </c>
      <c r="D48" s="41"/>
      <c r="E48" s="42"/>
    </row>
    <row r="49" spans="1:5" ht="22.5" x14ac:dyDescent="0.2">
      <c r="A49" s="39">
        <v>4173</v>
      </c>
      <c r="B49" s="43" t="s">
        <v>259</v>
      </c>
      <c r="C49" s="30">
        <v>14136311.77</v>
      </c>
      <c r="D49" s="41"/>
      <c r="E49" s="42"/>
    </row>
    <row r="50" spans="1:5" ht="22.5" x14ac:dyDescent="0.2">
      <c r="A50" s="39">
        <v>4174</v>
      </c>
      <c r="B50" s="43" t="s">
        <v>260</v>
      </c>
      <c r="C50" s="45">
        <v>0</v>
      </c>
      <c r="D50" s="41"/>
      <c r="E50" s="42"/>
    </row>
    <row r="51" spans="1:5" ht="22.5" x14ac:dyDescent="0.2">
      <c r="A51" s="39">
        <v>4175</v>
      </c>
      <c r="B51" s="43" t="s">
        <v>261</v>
      </c>
      <c r="C51" s="45">
        <v>0</v>
      </c>
      <c r="D51" s="41"/>
      <c r="E51" s="42"/>
    </row>
    <row r="52" spans="1:5" ht="22.5" x14ac:dyDescent="0.2">
      <c r="A52" s="39">
        <v>4176</v>
      </c>
      <c r="B52" s="43" t="s">
        <v>262</v>
      </c>
      <c r="C52" s="45">
        <v>0</v>
      </c>
      <c r="D52" s="41"/>
      <c r="E52" s="42"/>
    </row>
    <row r="53" spans="1:5" ht="22.5" x14ac:dyDescent="0.2">
      <c r="A53" s="39">
        <v>4177</v>
      </c>
      <c r="B53" s="43" t="s">
        <v>263</v>
      </c>
      <c r="C53" s="45">
        <v>0</v>
      </c>
      <c r="D53" s="41"/>
      <c r="E53" s="42"/>
    </row>
    <row r="54" spans="1:5" ht="22.5" x14ac:dyDescent="0.2">
      <c r="A54" s="39">
        <v>4178</v>
      </c>
      <c r="B54" s="43" t="s">
        <v>264</v>
      </c>
      <c r="C54" s="45">
        <v>0</v>
      </c>
      <c r="D54" s="41"/>
      <c r="E54" s="42"/>
    </row>
    <row r="55" spans="1:5" x14ac:dyDescent="0.2">
      <c r="A55" s="39"/>
      <c r="B55" s="43"/>
      <c r="C55" s="46"/>
      <c r="D55" s="41"/>
      <c r="E55" s="42"/>
    </row>
    <row r="56" spans="1:5" x14ac:dyDescent="0.2">
      <c r="A56" s="37" t="s">
        <v>265</v>
      </c>
      <c r="B56" s="37"/>
      <c r="C56" s="37"/>
      <c r="D56" s="37"/>
      <c r="E56" s="37"/>
    </row>
    <row r="57" spans="1:5" x14ac:dyDescent="0.2">
      <c r="A57" s="38" t="s">
        <v>73</v>
      </c>
      <c r="B57" s="38" t="s">
        <v>74</v>
      </c>
      <c r="C57" s="38" t="s">
        <v>75</v>
      </c>
      <c r="D57" s="38" t="s">
        <v>219</v>
      </c>
      <c r="E57" s="38"/>
    </row>
    <row r="58" spans="1:5" ht="33.75" x14ac:dyDescent="0.2">
      <c r="A58" s="39">
        <v>4200</v>
      </c>
      <c r="B58" s="43" t="s">
        <v>266</v>
      </c>
      <c r="C58" s="30">
        <f>+C59+C65</f>
        <v>4018825313.9300003</v>
      </c>
      <c r="D58" s="41"/>
      <c r="E58" s="42"/>
    </row>
    <row r="59" spans="1:5" ht="22.5" x14ac:dyDescent="0.2">
      <c r="A59" s="39">
        <v>4210</v>
      </c>
      <c r="B59" s="43" t="s">
        <v>267</v>
      </c>
      <c r="C59" s="30">
        <f>SUM(C60:C64)</f>
        <v>2051215480.8400002</v>
      </c>
      <c r="D59" s="41"/>
      <c r="E59" s="42"/>
    </row>
    <row r="60" spans="1:5" x14ac:dyDescent="0.2">
      <c r="A60" s="39">
        <v>4211</v>
      </c>
      <c r="B60" s="40" t="s">
        <v>268</v>
      </c>
      <c r="C60" s="30">
        <v>0</v>
      </c>
      <c r="D60" s="41"/>
      <c r="E60" s="42"/>
    </row>
    <row r="61" spans="1:5" x14ac:dyDescent="0.2">
      <c r="A61" s="39">
        <v>4212</v>
      </c>
      <c r="B61" s="40" t="s">
        <v>269</v>
      </c>
      <c r="C61" s="30">
        <v>1041485822.21</v>
      </c>
      <c r="D61" s="41"/>
      <c r="E61" s="42"/>
    </row>
    <row r="62" spans="1:5" x14ac:dyDescent="0.2">
      <c r="A62" s="39">
        <v>4213</v>
      </c>
      <c r="B62" s="40" t="s">
        <v>270</v>
      </c>
      <c r="C62" s="30">
        <v>1009729658.63</v>
      </c>
      <c r="D62" s="41"/>
      <c r="E62" s="42"/>
    </row>
    <row r="63" spans="1:5" x14ac:dyDescent="0.2">
      <c r="A63" s="39">
        <v>4214</v>
      </c>
      <c r="B63" s="40" t="s">
        <v>271</v>
      </c>
      <c r="C63" s="30">
        <v>0</v>
      </c>
      <c r="D63" s="41"/>
      <c r="E63" s="42"/>
    </row>
    <row r="64" spans="1:5" x14ac:dyDescent="0.2">
      <c r="A64" s="39">
        <v>4215</v>
      </c>
      <c r="B64" s="40" t="s">
        <v>272</v>
      </c>
      <c r="C64" s="30">
        <v>0</v>
      </c>
      <c r="D64" s="41"/>
      <c r="E64" s="42"/>
    </row>
    <row r="65" spans="1:5" x14ac:dyDescent="0.2">
      <c r="A65" s="39">
        <v>4220</v>
      </c>
      <c r="B65" s="40" t="s">
        <v>273</v>
      </c>
      <c r="C65" s="30">
        <f>SUM(C66:C69)</f>
        <v>1967609833.0899999</v>
      </c>
      <c r="D65" s="41"/>
      <c r="E65" s="42"/>
    </row>
    <row r="66" spans="1:5" x14ac:dyDescent="0.2">
      <c r="A66" s="39">
        <v>4221</v>
      </c>
      <c r="B66" s="40" t="s">
        <v>274</v>
      </c>
      <c r="C66" s="30">
        <v>1967609833.0899999</v>
      </c>
      <c r="D66" s="41"/>
      <c r="E66" s="42"/>
    </row>
    <row r="67" spans="1:5" x14ac:dyDescent="0.2">
      <c r="A67" s="39">
        <v>4223</v>
      </c>
      <c r="B67" s="40" t="s">
        <v>275</v>
      </c>
      <c r="C67" s="30">
        <v>0</v>
      </c>
      <c r="D67" s="41"/>
      <c r="E67" s="42"/>
    </row>
    <row r="68" spans="1:5" x14ac:dyDescent="0.2">
      <c r="A68" s="39">
        <v>4225</v>
      </c>
      <c r="B68" s="40" t="s">
        <v>276</v>
      </c>
      <c r="C68" s="30">
        <v>0</v>
      </c>
      <c r="D68" s="41"/>
      <c r="E68" s="42"/>
    </row>
    <row r="69" spans="1:5" x14ac:dyDescent="0.2">
      <c r="A69" s="39">
        <v>4227</v>
      </c>
      <c r="B69" s="40" t="s">
        <v>277</v>
      </c>
      <c r="C69" s="30">
        <v>0</v>
      </c>
      <c r="D69" s="41"/>
      <c r="E69" s="42"/>
    </row>
    <row r="70" spans="1:5" x14ac:dyDescent="0.2">
      <c r="A70" s="42"/>
      <c r="B70" s="42"/>
      <c r="C70" s="42"/>
      <c r="D70" s="42"/>
      <c r="E70" s="42"/>
    </row>
    <row r="71" spans="1:5" x14ac:dyDescent="0.2">
      <c r="A71" s="37" t="s">
        <v>278</v>
      </c>
      <c r="B71" s="37"/>
      <c r="C71" s="37"/>
      <c r="D71" s="37"/>
      <c r="E71" s="37"/>
    </row>
    <row r="72" spans="1:5" x14ac:dyDescent="0.2">
      <c r="A72" s="38" t="s">
        <v>73</v>
      </c>
      <c r="B72" s="38" t="s">
        <v>74</v>
      </c>
      <c r="C72" s="38" t="s">
        <v>75</v>
      </c>
      <c r="D72" s="38" t="s">
        <v>195</v>
      </c>
      <c r="E72" s="38" t="s">
        <v>91</v>
      </c>
    </row>
    <row r="73" spans="1:5" x14ac:dyDescent="0.2">
      <c r="A73" s="47">
        <v>4300</v>
      </c>
      <c r="B73" s="40" t="s">
        <v>45</v>
      </c>
      <c r="C73" s="45">
        <f>C74+C77+C83+C85+C87</f>
        <v>0</v>
      </c>
      <c r="D73" s="48"/>
      <c r="E73" s="48"/>
    </row>
    <row r="74" spans="1:5" x14ac:dyDescent="0.2">
      <c r="A74" s="47">
        <v>4310</v>
      </c>
      <c r="B74" s="40" t="s">
        <v>279</v>
      </c>
      <c r="C74" s="45">
        <f>SUM(C75:C76)</f>
        <v>0</v>
      </c>
      <c r="D74" s="48"/>
      <c r="E74" s="48"/>
    </row>
    <row r="75" spans="1:5" x14ac:dyDescent="0.2">
      <c r="A75" s="47">
        <v>4311</v>
      </c>
      <c r="B75" s="40" t="s">
        <v>280</v>
      </c>
      <c r="C75" s="45">
        <v>0</v>
      </c>
      <c r="D75" s="48"/>
      <c r="E75" s="48"/>
    </row>
    <row r="76" spans="1:5" x14ac:dyDescent="0.2">
      <c r="A76" s="47">
        <v>4319</v>
      </c>
      <c r="B76" s="40" t="s">
        <v>281</v>
      </c>
      <c r="C76" s="45">
        <v>0</v>
      </c>
      <c r="D76" s="48"/>
      <c r="E76" s="48"/>
    </row>
    <row r="77" spans="1:5" x14ac:dyDescent="0.2">
      <c r="A77" s="47">
        <v>4320</v>
      </c>
      <c r="B77" s="40" t="s">
        <v>282</v>
      </c>
      <c r="C77" s="45">
        <f>SUM(C78:C82)</f>
        <v>0</v>
      </c>
      <c r="D77" s="48"/>
      <c r="E77" s="48"/>
    </row>
    <row r="78" spans="1:5" x14ac:dyDescent="0.2">
      <c r="A78" s="47">
        <v>4321</v>
      </c>
      <c r="B78" s="40" t="s">
        <v>283</v>
      </c>
      <c r="C78" s="45">
        <v>0</v>
      </c>
      <c r="D78" s="48"/>
      <c r="E78" s="48"/>
    </row>
    <row r="79" spans="1:5" x14ac:dyDescent="0.2">
      <c r="A79" s="47">
        <v>4322</v>
      </c>
      <c r="B79" s="40" t="s">
        <v>284</v>
      </c>
      <c r="C79" s="45">
        <v>0</v>
      </c>
      <c r="D79" s="48"/>
      <c r="E79" s="48"/>
    </row>
    <row r="80" spans="1:5" x14ac:dyDescent="0.2">
      <c r="A80" s="47">
        <v>4323</v>
      </c>
      <c r="B80" s="40" t="s">
        <v>285</v>
      </c>
      <c r="C80" s="45">
        <v>0</v>
      </c>
      <c r="D80" s="48"/>
      <c r="E80" s="48"/>
    </row>
    <row r="81" spans="1:5" x14ac:dyDescent="0.2">
      <c r="A81" s="47">
        <v>4324</v>
      </c>
      <c r="B81" s="40" t="s">
        <v>286</v>
      </c>
      <c r="C81" s="45">
        <v>0</v>
      </c>
      <c r="D81" s="48"/>
      <c r="E81" s="48"/>
    </row>
    <row r="82" spans="1:5" x14ac:dyDescent="0.2">
      <c r="A82" s="47">
        <v>4325</v>
      </c>
      <c r="B82" s="40" t="s">
        <v>287</v>
      </c>
      <c r="C82" s="45">
        <v>0</v>
      </c>
      <c r="D82" s="48"/>
      <c r="E82" s="48"/>
    </row>
    <row r="83" spans="1:5" x14ac:dyDescent="0.2">
      <c r="A83" s="47">
        <v>4330</v>
      </c>
      <c r="B83" s="40" t="s">
        <v>288</v>
      </c>
      <c r="C83" s="45">
        <f>SUM(C84)</f>
        <v>0</v>
      </c>
      <c r="D83" s="48"/>
      <c r="E83" s="48"/>
    </row>
    <row r="84" spans="1:5" x14ac:dyDescent="0.2">
      <c r="A84" s="47">
        <v>4331</v>
      </c>
      <c r="B84" s="40" t="s">
        <v>288</v>
      </c>
      <c r="C84" s="45">
        <v>0</v>
      </c>
      <c r="D84" s="48"/>
      <c r="E84" s="48"/>
    </row>
    <row r="85" spans="1:5" x14ac:dyDescent="0.2">
      <c r="A85" s="47">
        <v>4340</v>
      </c>
      <c r="B85" s="40" t="s">
        <v>289</v>
      </c>
      <c r="C85" s="45">
        <f>SUM(C86)</f>
        <v>0</v>
      </c>
      <c r="D85" s="48"/>
      <c r="E85" s="48"/>
    </row>
    <row r="86" spans="1:5" x14ac:dyDescent="0.2">
      <c r="A86" s="47">
        <v>4341</v>
      </c>
      <c r="B86" s="40" t="s">
        <v>289</v>
      </c>
      <c r="C86" s="45">
        <v>0</v>
      </c>
      <c r="D86" s="48"/>
      <c r="E86" s="48"/>
    </row>
    <row r="87" spans="1:5" x14ac:dyDescent="0.2">
      <c r="A87" s="47">
        <v>4390</v>
      </c>
      <c r="B87" s="40" t="s">
        <v>290</v>
      </c>
      <c r="C87" s="45">
        <f>SUM(C88:C94)</f>
        <v>0</v>
      </c>
      <c r="D87" s="48"/>
      <c r="E87" s="48"/>
    </row>
    <row r="88" spans="1:5" x14ac:dyDescent="0.2">
      <c r="A88" s="47">
        <v>4392</v>
      </c>
      <c r="B88" s="40" t="s">
        <v>291</v>
      </c>
      <c r="C88" s="45">
        <v>0</v>
      </c>
      <c r="D88" s="48"/>
      <c r="E88" s="48"/>
    </row>
    <row r="89" spans="1:5" x14ac:dyDescent="0.2">
      <c r="A89" s="47">
        <v>4393</v>
      </c>
      <c r="B89" s="40" t="s">
        <v>292</v>
      </c>
      <c r="C89" s="45">
        <v>0</v>
      </c>
      <c r="D89" s="48"/>
      <c r="E89" s="48"/>
    </row>
    <row r="90" spans="1:5" x14ac:dyDescent="0.2">
      <c r="A90" s="47">
        <v>4394</v>
      </c>
      <c r="B90" s="40" t="s">
        <v>293</v>
      </c>
      <c r="C90" s="45">
        <v>0</v>
      </c>
      <c r="D90" s="48"/>
      <c r="E90" s="48"/>
    </row>
    <row r="91" spans="1:5" x14ac:dyDescent="0.2">
      <c r="A91" s="47">
        <v>4395</v>
      </c>
      <c r="B91" s="40" t="s">
        <v>294</v>
      </c>
      <c r="C91" s="45">
        <v>0</v>
      </c>
      <c r="D91" s="48"/>
      <c r="E91" s="48"/>
    </row>
    <row r="92" spans="1:5" x14ac:dyDescent="0.2">
      <c r="A92" s="47">
        <v>4396</v>
      </c>
      <c r="B92" s="40" t="s">
        <v>295</v>
      </c>
      <c r="C92" s="45">
        <v>0</v>
      </c>
      <c r="D92" s="48"/>
      <c r="E92" s="48"/>
    </row>
    <row r="93" spans="1:5" x14ac:dyDescent="0.2">
      <c r="A93" s="47">
        <v>4397</v>
      </c>
      <c r="B93" s="40" t="s">
        <v>296</v>
      </c>
      <c r="C93" s="45">
        <v>0</v>
      </c>
      <c r="D93" s="48"/>
      <c r="E93" s="48"/>
    </row>
    <row r="94" spans="1:5" x14ac:dyDescent="0.2">
      <c r="A94" s="47">
        <v>4399</v>
      </c>
      <c r="B94" s="40" t="s">
        <v>290</v>
      </c>
      <c r="C94" s="45">
        <v>0</v>
      </c>
      <c r="D94" s="48"/>
      <c r="E94" s="48"/>
    </row>
    <row r="95" spans="1:5" x14ac:dyDescent="0.2">
      <c r="A95" s="42"/>
      <c r="B95" s="34" t="s">
        <v>81</v>
      </c>
      <c r="C95" s="42"/>
      <c r="D95" s="42"/>
      <c r="E95" s="42"/>
    </row>
    <row r="96" spans="1:5" x14ac:dyDescent="0.2">
      <c r="A96" s="37" t="s">
        <v>297</v>
      </c>
      <c r="B96" s="37"/>
      <c r="C96" s="37"/>
      <c r="D96" s="37"/>
      <c r="E96" s="37"/>
    </row>
    <row r="97" spans="1:5" x14ac:dyDescent="0.2">
      <c r="A97" s="38" t="s">
        <v>73</v>
      </c>
      <c r="B97" s="38" t="s">
        <v>74</v>
      </c>
      <c r="C97" s="38" t="s">
        <v>75</v>
      </c>
      <c r="D97" s="38" t="s">
        <v>298</v>
      </c>
      <c r="E97" s="38" t="s">
        <v>91</v>
      </c>
    </row>
    <row r="98" spans="1:5" x14ac:dyDescent="0.2">
      <c r="A98" s="47">
        <v>5000</v>
      </c>
      <c r="B98" s="40" t="s">
        <v>47</v>
      </c>
      <c r="C98" s="30">
        <f>C99+C127+C160+C170+C185+C214</f>
        <v>3131870983.0999999</v>
      </c>
      <c r="D98" s="49">
        <v>1</v>
      </c>
      <c r="E98" s="48"/>
    </row>
    <row r="99" spans="1:5" x14ac:dyDescent="0.2">
      <c r="A99" s="47">
        <v>5100</v>
      </c>
      <c r="B99" s="40" t="s">
        <v>299</v>
      </c>
      <c r="C99" s="30">
        <f>C100+C107+C117</f>
        <v>2810499295.5799999</v>
      </c>
      <c r="D99" s="49">
        <f t="shared" ref="D99:D162" si="0">C99/$C$98</f>
        <v>0.89738667740332689</v>
      </c>
      <c r="E99" s="48"/>
    </row>
    <row r="100" spans="1:5" x14ac:dyDescent="0.2">
      <c r="A100" s="47">
        <v>5110</v>
      </c>
      <c r="B100" s="40" t="s">
        <v>300</v>
      </c>
      <c r="C100" s="30">
        <f>SUM(C101:C106)</f>
        <v>1991649327.8900001</v>
      </c>
      <c r="D100" s="49">
        <f t="shared" si="0"/>
        <v>0.63592955732761969</v>
      </c>
      <c r="E100" s="48"/>
    </row>
    <row r="101" spans="1:5" x14ac:dyDescent="0.2">
      <c r="A101" s="47">
        <v>5111</v>
      </c>
      <c r="B101" s="40" t="s">
        <v>301</v>
      </c>
      <c r="C101" s="30">
        <v>528813337.26999998</v>
      </c>
      <c r="D101" s="49">
        <f t="shared" si="0"/>
        <v>0.16884901712859451</v>
      </c>
      <c r="E101" s="48"/>
    </row>
    <row r="102" spans="1:5" x14ac:dyDescent="0.2">
      <c r="A102" s="47">
        <v>5112</v>
      </c>
      <c r="B102" s="40" t="s">
        <v>302</v>
      </c>
      <c r="C102" s="30">
        <v>559807363.85000002</v>
      </c>
      <c r="D102" s="49">
        <f t="shared" si="0"/>
        <v>0.17874534643055107</v>
      </c>
      <c r="E102" s="48"/>
    </row>
    <row r="103" spans="1:5" x14ac:dyDescent="0.2">
      <c r="A103" s="47">
        <v>5113</v>
      </c>
      <c r="B103" s="40" t="s">
        <v>303</v>
      </c>
      <c r="C103" s="30">
        <v>328871016.74000001</v>
      </c>
      <c r="D103" s="49">
        <f t="shared" si="0"/>
        <v>0.10500784307994568</v>
      </c>
      <c r="E103" s="48"/>
    </row>
    <row r="104" spans="1:5" x14ac:dyDescent="0.2">
      <c r="A104" s="47">
        <v>5114</v>
      </c>
      <c r="B104" s="40" t="s">
        <v>304</v>
      </c>
      <c r="C104" s="30">
        <v>141870368.88999999</v>
      </c>
      <c r="D104" s="49">
        <f t="shared" si="0"/>
        <v>4.5298918651359432E-2</v>
      </c>
      <c r="E104" s="48"/>
    </row>
    <row r="105" spans="1:5" x14ac:dyDescent="0.2">
      <c r="A105" s="47">
        <v>5115</v>
      </c>
      <c r="B105" s="40" t="s">
        <v>305</v>
      </c>
      <c r="C105" s="30">
        <v>425661158.63</v>
      </c>
      <c r="D105" s="49">
        <f t="shared" si="0"/>
        <v>0.13591273744254642</v>
      </c>
      <c r="E105" s="48"/>
    </row>
    <row r="106" spans="1:5" x14ac:dyDescent="0.2">
      <c r="A106" s="47">
        <v>5116</v>
      </c>
      <c r="B106" s="40" t="s">
        <v>306</v>
      </c>
      <c r="C106" s="30">
        <v>6626082.5099999998</v>
      </c>
      <c r="D106" s="49">
        <f t="shared" si="0"/>
        <v>2.1156945946225877E-3</v>
      </c>
      <c r="E106" s="48"/>
    </row>
    <row r="107" spans="1:5" x14ac:dyDescent="0.2">
      <c r="A107" s="47">
        <v>5120</v>
      </c>
      <c r="B107" s="40" t="s">
        <v>307</v>
      </c>
      <c r="C107" s="30">
        <f>SUM(C108:C116)</f>
        <v>282461437.56999993</v>
      </c>
      <c r="D107" s="49">
        <f t="shared" si="0"/>
        <v>9.0189359361927776E-2</v>
      </c>
      <c r="E107" s="48"/>
    </row>
    <row r="108" spans="1:5" x14ac:dyDescent="0.2">
      <c r="A108" s="47">
        <v>5121</v>
      </c>
      <c r="B108" s="40" t="s">
        <v>308</v>
      </c>
      <c r="C108" s="30">
        <v>14857678.1</v>
      </c>
      <c r="D108" s="49">
        <f t="shared" si="0"/>
        <v>4.7440262322982155E-3</v>
      </c>
      <c r="E108" s="48"/>
    </row>
    <row r="109" spans="1:5" x14ac:dyDescent="0.2">
      <c r="A109" s="47">
        <v>5122</v>
      </c>
      <c r="B109" s="40" t="s">
        <v>309</v>
      </c>
      <c r="C109" s="30">
        <v>20405745.48</v>
      </c>
      <c r="D109" s="49">
        <f t="shared" si="0"/>
        <v>6.5155128005311095E-3</v>
      </c>
      <c r="E109" s="48"/>
    </row>
    <row r="110" spans="1:5" x14ac:dyDescent="0.2">
      <c r="A110" s="47">
        <v>5123</v>
      </c>
      <c r="B110" s="40" t="s">
        <v>310</v>
      </c>
      <c r="C110" s="30">
        <v>0</v>
      </c>
      <c r="D110" s="49">
        <f t="shared" si="0"/>
        <v>0</v>
      </c>
      <c r="E110" s="48"/>
    </row>
    <row r="111" spans="1:5" x14ac:dyDescent="0.2">
      <c r="A111" s="47">
        <v>5124</v>
      </c>
      <c r="B111" s="40" t="s">
        <v>311</v>
      </c>
      <c r="C111" s="30">
        <v>381568.64</v>
      </c>
      <c r="D111" s="49">
        <f t="shared" si="0"/>
        <v>1.218340864163933E-4</v>
      </c>
      <c r="E111" s="48"/>
    </row>
    <row r="112" spans="1:5" x14ac:dyDescent="0.2">
      <c r="A112" s="47">
        <v>5125</v>
      </c>
      <c r="B112" s="40" t="s">
        <v>312</v>
      </c>
      <c r="C112" s="30">
        <v>236487224.81</v>
      </c>
      <c r="D112" s="49">
        <f t="shared" si="0"/>
        <v>7.550988724826696E-2</v>
      </c>
      <c r="E112" s="48"/>
    </row>
    <row r="113" spans="1:5" x14ac:dyDescent="0.2">
      <c r="A113" s="47">
        <v>5126</v>
      </c>
      <c r="B113" s="40" t="s">
        <v>313</v>
      </c>
      <c r="C113" s="30">
        <v>9403424.1899999995</v>
      </c>
      <c r="D113" s="49">
        <f t="shared" si="0"/>
        <v>3.0024941131809547E-3</v>
      </c>
      <c r="E113" s="48"/>
    </row>
    <row r="114" spans="1:5" x14ac:dyDescent="0.2">
      <c r="A114" s="47">
        <v>5127</v>
      </c>
      <c r="B114" s="40" t="s">
        <v>314</v>
      </c>
      <c r="C114" s="30">
        <v>224078.4</v>
      </c>
      <c r="D114" s="49">
        <f t="shared" si="0"/>
        <v>7.1547774863382752E-5</v>
      </c>
      <c r="E114" s="48"/>
    </row>
    <row r="115" spans="1:5" x14ac:dyDescent="0.2">
      <c r="A115" s="47">
        <v>5128</v>
      </c>
      <c r="B115" s="40" t="s">
        <v>315</v>
      </c>
      <c r="C115" s="30">
        <v>0</v>
      </c>
      <c r="D115" s="49">
        <f t="shared" si="0"/>
        <v>0</v>
      </c>
      <c r="E115" s="48"/>
    </row>
    <row r="116" spans="1:5" x14ac:dyDescent="0.2">
      <c r="A116" s="47">
        <v>5129</v>
      </c>
      <c r="B116" s="40" t="s">
        <v>316</v>
      </c>
      <c r="C116" s="30">
        <v>701717.95</v>
      </c>
      <c r="D116" s="49">
        <f t="shared" si="0"/>
        <v>2.2405710637078127E-4</v>
      </c>
      <c r="E116" s="48"/>
    </row>
    <row r="117" spans="1:5" x14ac:dyDescent="0.2">
      <c r="A117" s="47">
        <v>5130</v>
      </c>
      <c r="B117" s="40" t="s">
        <v>317</v>
      </c>
      <c r="C117" s="30">
        <f>SUM(C118:C126)</f>
        <v>536388530.12</v>
      </c>
      <c r="D117" s="49">
        <f t="shared" si="0"/>
        <v>0.17126776071377944</v>
      </c>
      <c r="E117" s="48"/>
    </row>
    <row r="118" spans="1:5" x14ac:dyDescent="0.2">
      <c r="A118" s="47">
        <v>5131</v>
      </c>
      <c r="B118" s="40" t="s">
        <v>318</v>
      </c>
      <c r="C118" s="30">
        <v>27749641.440000001</v>
      </c>
      <c r="D118" s="49">
        <f t="shared" si="0"/>
        <v>8.8604037617580119E-3</v>
      </c>
      <c r="E118" s="48"/>
    </row>
    <row r="119" spans="1:5" x14ac:dyDescent="0.2">
      <c r="A119" s="47">
        <v>5132</v>
      </c>
      <c r="B119" s="40" t="s">
        <v>319</v>
      </c>
      <c r="C119" s="30">
        <v>4635685.6100000003</v>
      </c>
      <c r="D119" s="49">
        <f t="shared" si="0"/>
        <v>1.4801649349589392E-3</v>
      </c>
      <c r="E119" s="48"/>
    </row>
    <row r="120" spans="1:5" x14ac:dyDescent="0.2">
      <c r="A120" s="47">
        <v>5133</v>
      </c>
      <c r="B120" s="40" t="s">
        <v>320</v>
      </c>
      <c r="C120" s="30">
        <v>195554293</v>
      </c>
      <c r="D120" s="49">
        <f t="shared" si="0"/>
        <v>6.2440085832155108E-2</v>
      </c>
      <c r="E120" s="48"/>
    </row>
    <row r="121" spans="1:5" x14ac:dyDescent="0.2">
      <c r="A121" s="47">
        <v>5134</v>
      </c>
      <c r="B121" s="40" t="s">
        <v>321</v>
      </c>
      <c r="C121" s="30">
        <v>77517926.290000007</v>
      </c>
      <c r="D121" s="49">
        <f t="shared" si="0"/>
        <v>2.4751315334602619E-2</v>
      </c>
      <c r="E121" s="48"/>
    </row>
    <row r="122" spans="1:5" x14ac:dyDescent="0.2">
      <c r="A122" s="47">
        <v>5135</v>
      </c>
      <c r="B122" s="40" t="s">
        <v>322</v>
      </c>
      <c r="C122" s="30">
        <v>148044635.03</v>
      </c>
      <c r="D122" s="49">
        <f t="shared" si="0"/>
        <v>4.7270349203038346E-2</v>
      </c>
      <c r="E122" s="48"/>
    </row>
    <row r="123" spans="1:5" x14ac:dyDescent="0.2">
      <c r="A123" s="47">
        <v>5136</v>
      </c>
      <c r="B123" s="40" t="s">
        <v>323</v>
      </c>
      <c r="C123" s="30">
        <v>0</v>
      </c>
      <c r="D123" s="49">
        <f t="shared" si="0"/>
        <v>0</v>
      </c>
      <c r="E123" s="48"/>
    </row>
    <row r="124" spans="1:5" x14ac:dyDescent="0.2">
      <c r="A124" s="47">
        <v>5137</v>
      </c>
      <c r="B124" s="40" t="s">
        <v>324</v>
      </c>
      <c r="C124" s="30">
        <v>441440.22</v>
      </c>
      <c r="D124" s="49">
        <f t="shared" si="0"/>
        <v>1.4095095946865986E-4</v>
      </c>
      <c r="E124" s="48"/>
    </row>
    <row r="125" spans="1:5" x14ac:dyDescent="0.2">
      <c r="A125" s="47">
        <v>5138</v>
      </c>
      <c r="B125" s="40" t="s">
        <v>325</v>
      </c>
      <c r="C125" s="30">
        <v>14635710.25</v>
      </c>
      <c r="D125" s="49">
        <f t="shared" si="0"/>
        <v>4.6731523517336048E-3</v>
      </c>
      <c r="E125" s="48"/>
    </row>
    <row r="126" spans="1:5" x14ac:dyDescent="0.2">
      <c r="A126" s="47">
        <v>5139</v>
      </c>
      <c r="B126" s="40" t="s">
        <v>326</v>
      </c>
      <c r="C126" s="30">
        <v>67809198.280000001</v>
      </c>
      <c r="D126" s="49">
        <f t="shared" si="0"/>
        <v>2.1651338336064169E-2</v>
      </c>
      <c r="E126" s="48"/>
    </row>
    <row r="127" spans="1:5" x14ac:dyDescent="0.2">
      <c r="A127" s="47">
        <v>5200</v>
      </c>
      <c r="B127" s="40" t="s">
        <v>327</v>
      </c>
      <c r="C127" s="30">
        <f>C128+C131+C134+C137+C142+C146+C149+C151+C157</f>
        <v>0</v>
      </c>
      <c r="D127" s="49">
        <f t="shared" si="0"/>
        <v>0</v>
      </c>
      <c r="E127" s="48"/>
    </row>
    <row r="128" spans="1:5" x14ac:dyDescent="0.2">
      <c r="A128" s="47">
        <v>5210</v>
      </c>
      <c r="B128" s="40" t="s">
        <v>328</v>
      </c>
      <c r="C128" s="30">
        <f>SUM(C129:C130)</f>
        <v>0</v>
      </c>
      <c r="D128" s="49">
        <f t="shared" si="0"/>
        <v>0</v>
      </c>
      <c r="E128" s="48"/>
    </row>
    <row r="129" spans="1:5" x14ac:dyDescent="0.2">
      <c r="A129" s="47">
        <v>5211</v>
      </c>
      <c r="B129" s="40" t="s">
        <v>329</v>
      </c>
      <c r="C129" s="30">
        <v>0</v>
      </c>
      <c r="D129" s="49">
        <f t="shared" si="0"/>
        <v>0</v>
      </c>
      <c r="E129" s="48"/>
    </row>
    <row r="130" spans="1:5" x14ac:dyDescent="0.2">
      <c r="A130" s="47">
        <v>5212</v>
      </c>
      <c r="B130" s="40" t="s">
        <v>330</v>
      </c>
      <c r="C130" s="30">
        <v>0</v>
      </c>
      <c r="D130" s="49">
        <f t="shared" si="0"/>
        <v>0</v>
      </c>
      <c r="E130" s="48"/>
    </row>
    <row r="131" spans="1:5" x14ac:dyDescent="0.2">
      <c r="A131" s="47">
        <v>5220</v>
      </c>
      <c r="B131" s="40" t="s">
        <v>331</v>
      </c>
      <c r="C131" s="30">
        <f>SUM(C132:C133)</f>
        <v>0</v>
      </c>
      <c r="D131" s="49">
        <f t="shared" si="0"/>
        <v>0</v>
      </c>
      <c r="E131" s="48"/>
    </row>
    <row r="132" spans="1:5" x14ac:dyDescent="0.2">
      <c r="A132" s="47">
        <v>5221</v>
      </c>
      <c r="B132" s="40" t="s">
        <v>332</v>
      </c>
      <c r="C132" s="30">
        <v>0</v>
      </c>
      <c r="D132" s="49">
        <f t="shared" si="0"/>
        <v>0</v>
      </c>
      <c r="E132" s="48"/>
    </row>
    <row r="133" spans="1:5" x14ac:dyDescent="0.2">
      <c r="A133" s="47">
        <v>5222</v>
      </c>
      <c r="B133" s="40" t="s">
        <v>333</v>
      </c>
      <c r="C133" s="30">
        <v>0</v>
      </c>
      <c r="D133" s="49">
        <f t="shared" si="0"/>
        <v>0</v>
      </c>
      <c r="E133" s="48"/>
    </row>
    <row r="134" spans="1:5" x14ac:dyDescent="0.2">
      <c r="A134" s="47">
        <v>5230</v>
      </c>
      <c r="B134" s="40" t="s">
        <v>275</v>
      </c>
      <c r="C134" s="30">
        <f>SUM(C135:C136)</f>
        <v>0</v>
      </c>
      <c r="D134" s="49">
        <f t="shared" si="0"/>
        <v>0</v>
      </c>
      <c r="E134" s="48"/>
    </row>
    <row r="135" spans="1:5" x14ac:dyDescent="0.2">
      <c r="A135" s="47">
        <v>5231</v>
      </c>
      <c r="B135" s="40" t="s">
        <v>334</v>
      </c>
      <c r="C135" s="30">
        <v>0</v>
      </c>
      <c r="D135" s="49">
        <f t="shared" si="0"/>
        <v>0</v>
      </c>
      <c r="E135" s="48"/>
    </row>
    <row r="136" spans="1:5" x14ac:dyDescent="0.2">
      <c r="A136" s="47">
        <v>5232</v>
      </c>
      <c r="B136" s="40" t="s">
        <v>335</v>
      </c>
      <c r="C136" s="30">
        <v>0</v>
      </c>
      <c r="D136" s="49">
        <f t="shared" si="0"/>
        <v>0</v>
      </c>
      <c r="E136" s="48"/>
    </row>
    <row r="137" spans="1:5" x14ac:dyDescent="0.2">
      <c r="A137" s="47">
        <v>5240</v>
      </c>
      <c r="B137" s="40" t="s">
        <v>336</v>
      </c>
      <c r="C137" s="30">
        <f>SUM(C138:C141)</f>
        <v>0</v>
      </c>
      <c r="D137" s="49">
        <f t="shared" si="0"/>
        <v>0</v>
      </c>
      <c r="E137" s="48"/>
    </row>
    <row r="138" spans="1:5" x14ac:dyDescent="0.2">
      <c r="A138" s="47">
        <v>5241</v>
      </c>
      <c r="B138" s="40" t="s">
        <v>337</v>
      </c>
      <c r="C138" s="30">
        <v>0</v>
      </c>
      <c r="D138" s="49">
        <f t="shared" si="0"/>
        <v>0</v>
      </c>
      <c r="E138" s="48"/>
    </row>
    <row r="139" spans="1:5" x14ac:dyDescent="0.2">
      <c r="A139" s="47">
        <v>5242</v>
      </c>
      <c r="B139" s="40" t="s">
        <v>338</v>
      </c>
      <c r="C139" s="30">
        <v>0</v>
      </c>
      <c r="D139" s="49">
        <f t="shared" si="0"/>
        <v>0</v>
      </c>
      <c r="E139" s="48"/>
    </row>
    <row r="140" spans="1:5" x14ac:dyDescent="0.2">
      <c r="A140" s="47">
        <v>5243</v>
      </c>
      <c r="B140" s="40" t="s">
        <v>339</v>
      </c>
      <c r="C140" s="30">
        <v>0</v>
      </c>
      <c r="D140" s="49">
        <f t="shared" si="0"/>
        <v>0</v>
      </c>
      <c r="E140" s="48"/>
    </row>
    <row r="141" spans="1:5" x14ac:dyDescent="0.2">
      <c r="A141" s="47">
        <v>5244</v>
      </c>
      <c r="B141" s="40" t="s">
        <v>340</v>
      </c>
      <c r="C141" s="30">
        <v>0</v>
      </c>
      <c r="D141" s="49">
        <f t="shared" si="0"/>
        <v>0</v>
      </c>
      <c r="E141" s="48"/>
    </row>
    <row r="142" spans="1:5" x14ac:dyDescent="0.2">
      <c r="A142" s="47">
        <v>5250</v>
      </c>
      <c r="B142" s="40" t="s">
        <v>276</v>
      </c>
      <c r="C142" s="30">
        <f>SUM(C143:C145)</f>
        <v>0</v>
      </c>
      <c r="D142" s="49">
        <f t="shared" si="0"/>
        <v>0</v>
      </c>
      <c r="E142" s="48"/>
    </row>
    <row r="143" spans="1:5" x14ac:dyDescent="0.2">
      <c r="A143" s="47">
        <v>5251</v>
      </c>
      <c r="B143" s="40" t="s">
        <v>341</v>
      </c>
      <c r="C143" s="30">
        <v>0</v>
      </c>
      <c r="D143" s="49">
        <f t="shared" si="0"/>
        <v>0</v>
      </c>
      <c r="E143" s="48"/>
    </row>
    <row r="144" spans="1:5" x14ac:dyDescent="0.2">
      <c r="A144" s="47">
        <v>5252</v>
      </c>
      <c r="B144" s="40" t="s">
        <v>342</v>
      </c>
      <c r="C144" s="30">
        <v>0</v>
      </c>
      <c r="D144" s="49">
        <f t="shared" si="0"/>
        <v>0</v>
      </c>
      <c r="E144" s="48"/>
    </row>
    <row r="145" spans="1:5" x14ac:dyDescent="0.2">
      <c r="A145" s="47">
        <v>5259</v>
      </c>
      <c r="B145" s="40" t="s">
        <v>343</v>
      </c>
      <c r="C145" s="30">
        <v>0</v>
      </c>
      <c r="D145" s="49">
        <f t="shared" si="0"/>
        <v>0</v>
      </c>
      <c r="E145" s="48"/>
    </row>
    <row r="146" spans="1:5" x14ac:dyDescent="0.2">
      <c r="A146" s="47">
        <v>5260</v>
      </c>
      <c r="B146" s="40" t="s">
        <v>344</v>
      </c>
      <c r="C146" s="30">
        <f>SUM(C147:C148)</f>
        <v>0</v>
      </c>
      <c r="D146" s="49">
        <f t="shared" si="0"/>
        <v>0</v>
      </c>
      <c r="E146" s="48"/>
    </row>
    <row r="147" spans="1:5" x14ac:dyDescent="0.2">
      <c r="A147" s="47">
        <v>5261</v>
      </c>
      <c r="B147" s="40" t="s">
        <v>345</v>
      </c>
      <c r="C147" s="30">
        <v>0</v>
      </c>
      <c r="D147" s="49">
        <f t="shared" si="0"/>
        <v>0</v>
      </c>
      <c r="E147" s="48"/>
    </row>
    <row r="148" spans="1:5" x14ac:dyDescent="0.2">
      <c r="A148" s="47">
        <v>5262</v>
      </c>
      <c r="B148" s="40" t="s">
        <v>346</v>
      </c>
      <c r="C148" s="30">
        <v>0</v>
      </c>
      <c r="D148" s="49">
        <f t="shared" si="0"/>
        <v>0</v>
      </c>
      <c r="E148" s="48"/>
    </row>
    <row r="149" spans="1:5" x14ac:dyDescent="0.2">
      <c r="A149" s="47">
        <v>5270</v>
      </c>
      <c r="B149" s="40" t="s">
        <v>347</v>
      </c>
      <c r="C149" s="30">
        <f>SUM(C150)</f>
        <v>0</v>
      </c>
      <c r="D149" s="49">
        <f t="shared" si="0"/>
        <v>0</v>
      </c>
      <c r="E149" s="48"/>
    </row>
    <row r="150" spans="1:5" x14ac:dyDescent="0.2">
      <c r="A150" s="47">
        <v>5271</v>
      </c>
      <c r="B150" s="40" t="s">
        <v>348</v>
      </c>
      <c r="C150" s="30">
        <v>0</v>
      </c>
      <c r="D150" s="49">
        <f t="shared" si="0"/>
        <v>0</v>
      </c>
      <c r="E150" s="48"/>
    </row>
    <row r="151" spans="1:5" x14ac:dyDescent="0.2">
      <c r="A151" s="47">
        <v>5280</v>
      </c>
      <c r="B151" s="40" t="s">
        <v>349</v>
      </c>
      <c r="C151" s="30">
        <f>SUM(C152:C156)</f>
        <v>0</v>
      </c>
      <c r="D151" s="49">
        <f t="shared" si="0"/>
        <v>0</v>
      </c>
      <c r="E151" s="48"/>
    </row>
    <row r="152" spans="1:5" x14ac:dyDescent="0.2">
      <c r="A152" s="47">
        <v>5281</v>
      </c>
      <c r="B152" s="40" t="s">
        <v>350</v>
      </c>
      <c r="C152" s="30">
        <v>0</v>
      </c>
      <c r="D152" s="49">
        <f t="shared" si="0"/>
        <v>0</v>
      </c>
      <c r="E152" s="48"/>
    </row>
    <row r="153" spans="1:5" x14ac:dyDescent="0.2">
      <c r="A153" s="47">
        <v>5282</v>
      </c>
      <c r="B153" s="40" t="s">
        <v>351</v>
      </c>
      <c r="C153" s="30">
        <v>0</v>
      </c>
      <c r="D153" s="49">
        <f t="shared" si="0"/>
        <v>0</v>
      </c>
      <c r="E153" s="48"/>
    </row>
    <row r="154" spans="1:5" x14ac:dyDescent="0.2">
      <c r="A154" s="47">
        <v>5283</v>
      </c>
      <c r="B154" s="40" t="s">
        <v>352</v>
      </c>
      <c r="C154" s="30">
        <v>0</v>
      </c>
      <c r="D154" s="49">
        <f t="shared" si="0"/>
        <v>0</v>
      </c>
      <c r="E154" s="48"/>
    </row>
    <row r="155" spans="1:5" x14ac:dyDescent="0.2">
      <c r="A155" s="47">
        <v>5284</v>
      </c>
      <c r="B155" s="40" t="s">
        <v>353</v>
      </c>
      <c r="C155" s="30">
        <v>0</v>
      </c>
      <c r="D155" s="49">
        <f t="shared" si="0"/>
        <v>0</v>
      </c>
      <c r="E155" s="48"/>
    </row>
    <row r="156" spans="1:5" x14ac:dyDescent="0.2">
      <c r="A156" s="47">
        <v>5285</v>
      </c>
      <c r="B156" s="40" t="s">
        <v>354</v>
      </c>
      <c r="C156" s="30">
        <v>0</v>
      </c>
      <c r="D156" s="49">
        <f t="shared" si="0"/>
        <v>0</v>
      </c>
      <c r="E156" s="48"/>
    </row>
    <row r="157" spans="1:5" x14ac:dyDescent="0.2">
      <c r="A157" s="47">
        <v>5290</v>
      </c>
      <c r="B157" s="40" t="s">
        <v>355</v>
      </c>
      <c r="C157" s="30">
        <f>SUM(C158:C159)</f>
        <v>0</v>
      </c>
      <c r="D157" s="49">
        <f t="shared" si="0"/>
        <v>0</v>
      </c>
      <c r="E157" s="48"/>
    </row>
    <row r="158" spans="1:5" x14ac:dyDescent="0.2">
      <c r="A158" s="47">
        <v>5291</v>
      </c>
      <c r="B158" s="40" t="s">
        <v>356</v>
      </c>
      <c r="C158" s="30">
        <v>0</v>
      </c>
      <c r="D158" s="49">
        <f t="shared" si="0"/>
        <v>0</v>
      </c>
      <c r="E158" s="48"/>
    </row>
    <row r="159" spans="1:5" x14ac:dyDescent="0.2">
      <c r="A159" s="47">
        <v>5292</v>
      </c>
      <c r="B159" s="40" t="s">
        <v>357</v>
      </c>
      <c r="C159" s="30">
        <v>0</v>
      </c>
      <c r="D159" s="49">
        <f t="shared" si="0"/>
        <v>0</v>
      </c>
      <c r="E159" s="48"/>
    </row>
    <row r="160" spans="1:5" x14ac:dyDescent="0.2">
      <c r="A160" s="47">
        <v>5300</v>
      </c>
      <c r="B160" s="40" t="s">
        <v>358</v>
      </c>
      <c r="C160" s="30">
        <f>C161+C164+C167</f>
        <v>0</v>
      </c>
      <c r="D160" s="49">
        <f t="shared" si="0"/>
        <v>0</v>
      </c>
      <c r="E160" s="48"/>
    </row>
    <row r="161" spans="1:5" x14ac:dyDescent="0.2">
      <c r="A161" s="47">
        <v>5310</v>
      </c>
      <c r="B161" s="40" t="s">
        <v>268</v>
      </c>
      <c r="C161" s="30">
        <f>C162+C163</f>
        <v>0</v>
      </c>
      <c r="D161" s="49">
        <f t="shared" si="0"/>
        <v>0</v>
      </c>
      <c r="E161" s="48"/>
    </row>
    <row r="162" spans="1:5" x14ac:dyDescent="0.2">
      <c r="A162" s="47">
        <v>5311</v>
      </c>
      <c r="B162" s="40" t="s">
        <v>359</v>
      </c>
      <c r="C162" s="30">
        <v>0</v>
      </c>
      <c r="D162" s="49">
        <f t="shared" si="0"/>
        <v>0</v>
      </c>
      <c r="E162" s="48"/>
    </row>
    <row r="163" spans="1:5" x14ac:dyDescent="0.2">
      <c r="A163" s="47">
        <v>5312</v>
      </c>
      <c r="B163" s="40" t="s">
        <v>360</v>
      </c>
      <c r="C163" s="30">
        <v>0</v>
      </c>
      <c r="D163" s="49">
        <f t="shared" ref="D163:D216" si="1">C163/$C$98</f>
        <v>0</v>
      </c>
      <c r="E163" s="48"/>
    </row>
    <row r="164" spans="1:5" x14ac:dyDescent="0.2">
      <c r="A164" s="47">
        <v>5320</v>
      </c>
      <c r="B164" s="40" t="s">
        <v>269</v>
      </c>
      <c r="C164" s="30">
        <f>SUM(C165:C166)</f>
        <v>0</v>
      </c>
      <c r="D164" s="49">
        <f t="shared" si="1"/>
        <v>0</v>
      </c>
      <c r="E164" s="48"/>
    </row>
    <row r="165" spans="1:5" x14ac:dyDescent="0.2">
      <c r="A165" s="47">
        <v>5321</v>
      </c>
      <c r="B165" s="40" t="s">
        <v>361</v>
      </c>
      <c r="C165" s="30">
        <v>0</v>
      </c>
      <c r="D165" s="49">
        <f t="shared" si="1"/>
        <v>0</v>
      </c>
      <c r="E165" s="48"/>
    </row>
    <row r="166" spans="1:5" x14ac:dyDescent="0.2">
      <c r="A166" s="47">
        <v>5322</v>
      </c>
      <c r="B166" s="40" t="s">
        <v>362</v>
      </c>
      <c r="C166" s="30">
        <v>0</v>
      </c>
      <c r="D166" s="49">
        <f t="shared" si="1"/>
        <v>0</v>
      </c>
      <c r="E166" s="48"/>
    </row>
    <row r="167" spans="1:5" x14ac:dyDescent="0.2">
      <c r="A167" s="47">
        <v>5330</v>
      </c>
      <c r="B167" s="40" t="s">
        <v>270</v>
      </c>
      <c r="C167" s="30">
        <f>SUM(C168:C169)</f>
        <v>0</v>
      </c>
      <c r="D167" s="49">
        <f t="shared" si="1"/>
        <v>0</v>
      </c>
      <c r="E167" s="48"/>
    </row>
    <row r="168" spans="1:5" x14ac:dyDescent="0.2">
      <c r="A168" s="47">
        <v>5331</v>
      </c>
      <c r="B168" s="40" t="s">
        <v>363</v>
      </c>
      <c r="C168" s="30">
        <v>0</v>
      </c>
      <c r="D168" s="49">
        <f t="shared" si="1"/>
        <v>0</v>
      </c>
      <c r="E168" s="48"/>
    </row>
    <row r="169" spans="1:5" x14ac:dyDescent="0.2">
      <c r="A169" s="47">
        <v>5332</v>
      </c>
      <c r="B169" s="40" t="s">
        <v>364</v>
      </c>
      <c r="C169" s="30">
        <v>0</v>
      </c>
      <c r="D169" s="49">
        <f t="shared" si="1"/>
        <v>0</v>
      </c>
      <c r="E169" s="48"/>
    </row>
    <row r="170" spans="1:5" x14ac:dyDescent="0.2">
      <c r="A170" s="47">
        <v>5400</v>
      </c>
      <c r="B170" s="40" t="s">
        <v>365</v>
      </c>
      <c r="C170" s="30">
        <f>C171+C174+C177+C180+C182</f>
        <v>0</v>
      </c>
      <c r="D170" s="49">
        <f t="shared" si="1"/>
        <v>0</v>
      </c>
      <c r="E170" s="48"/>
    </row>
    <row r="171" spans="1:5" x14ac:dyDescent="0.2">
      <c r="A171" s="47">
        <v>5410</v>
      </c>
      <c r="B171" s="40" t="s">
        <v>366</v>
      </c>
      <c r="C171" s="30">
        <f>SUM(C172:C173)</f>
        <v>0</v>
      </c>
      <c r="D171" s="49">
        <f t="shared" si="1"/>
        <v>0</v>
      </c>
      <c r="E171" s="48"/>
    </row>
    <row r="172" spans="1:5" x14ac:dyDescent="0.2">
      <c r="A172" s="47">
        <v>5411</v>
      </c>
      <c r="B172" s="40" t="s">
        <v>367</v>
      </c>
      <c r="C172" s="30">
        <v>0</v>
      </c>
      <c r="D172" s="49">
        <f t="shared" si="1"/>
        <v>0</v>
      </c>
      <c r="E172" s="48"/>
    </row>
    <row r="173" spans="1:5" x14ac:dyDescent="0.2">
      <c r="A173" s="47">
        <v>5412</v>
      </c>
      <c r="B173" s="40" t="s">
        <v>368</v>
      </c>
      <c r="C173" s="30">
        <v>0</v>
      </c>
      <c r="D173" s="49">
        <f t="shared" si="1"/>
        <v>0</v>
      </c>
      <c r="E173" s="48"/>
    </row>
    <row r="174" spans="1:5" x14ac:dyDescent="0.2">
      <c r="A174" s="47">
        <v>5420</v>
      </c>
      <c r="B174" s="40" t="s">
        <v>369</v>
      </c>
      <c r="C174" s="30">
        <f>SUM(C175:C176)</f>
        <v>0</v>
      </c>
      <c r="D174" s="49">
        <f t="shared" si="1"/>
        <v>0</v>
      </c>
      <c r="E174" s="48"/>
    </row>
    <row r="175" spans="1:5" x14ac:dyDescent="0.2">
      <c r="A175" s="47">
        <v>5421</v>
      </c>
      <c r="B175" s="40" t="s">
        <v>370</v>
      </c>
      <c r="C175" s="30">
        <v>0</v>
      </c>
      <c r="D175" s="49">
        <f t="shared" si="1"/>
        <v>0</v>
      </c>
      <c r="E175" s="48"/>
    </row>
    <row r="176" spans="1:5" x14ac:dyDescent="0.2">
      <c r="A176" s="47">
        <v>5422</v>
      </c>
      <c r="B176" s="40" t="s">
        <v>371</v>
      </c>
      <c r="C176" s="30">
        <v>0</v>
      </c>
      <c r="D176" s="49">
        <f t="shared" si="1"/>
        <v>0</v>
      </c>
      <c r="E176" s="48"/>
    </row>
    <row r="177" spans="1:5" x14ac:dyDescent="0.2">
      <c r="A177" s="47">
        <v>5430</v>
      </c>
      <c r="B177" s="40" t="s">
        <v>372</v>
      </c>
      <c r="C177" s="30">
        <f>SUM(C178:C179)</f>
        <v>0</v>
      </c>
      <c r="D177" s="49">
        <f t="shared" si="1"/>
        <v>0</v>
      </c>
      <c r="E177" s="48"/>
    </row>
    <row r="178" spans="1:5" x14ac:dyDescent="0.2">
      <c r="A178" s="47">
        <v>5431</v>
      </c>
      <c r="B178" s="40" t="s">
        <v>373</v>
      </c>
      <c r="C178" s="30">
        <v>0</v>
      </c>
      <c r="D178" s="49">
        <f t="shared" si="1"/>
        <v>0</v>
      </c>
      <c r="E178" s="48"/>
    </row>
    <row r="179" spans="1:5" x14ac:dyDescent="0.2">
      <c r="A179" s="47">
        <v>5432</v>
      </c>
      <c r="B179" s="40" t="s">
        <v>374</v>
      </c>
      <c r="C179" s="30">
        <v>0</v>
      </c>
      <c r="D179" s="49">
        <f t="shared" si="1"/>
        <v>0</v>
      </c>
      <c r="E179" s="48"/>
    </row>
    <row r="180" spans="1:5" x14ac:dyDescent="0.2">
      <c r="A180" s="47">
        <v>5440</v>
      </c>
      <c r="B180" s="40" t="s">
        <v>375</v>
      </c>
      <c r="C180" s="30">
        <f>SUM(C181)</f>
        <v>0</v>
      </c>
      <c r="D180" s="49">
        <f t="shared" si="1"/>
        <v>0</v>
      </c>
      <c r="E180" s="48"/>
    </row>
    <row r="181" spans="1:5" x14ac:dyDescent="0.2">
      <c r="A181" s="47">
        <v>5441</v>
      </c>
      <c r="B181" s="40" t="s">
        <v>375</v>
      </c>
      <c r="C181" s="30">
        <v>0</v>
      </c>
      <c r="D181" s="49">
        <f t="shared" si="1"/>
        <v>0</v>
      </c>
      <c r="E181" s="48"/>
    </row>
    <row r="182" spans="1:5" x14ac:dyDescent="0.2">
      <c r="A182" s="47">
        <v>5450</v>
      </c>
      <c r="B182" s="40" t="s">
        <v>376</v>
      </c>
      <c r="C182" s="30">
        <f>SUM(C183:C184)</f>
        <v>0</v>
      </c>
      <c r="D182" s="49">
        <f t="shared" si="1"/>
        <v>0</v>
      </c>
      <c r="E182" s="48"/>
    </row>
    <row r="183" spans="1:5" x14ac:dyDescent="0.2">
      <c r="A183" s="47">
        <v>5451</v>
      </c>
      <c r="B183" s="40" t="s">
        <v>377</v>
      </c>
      <c r="C183" s="30">
        <v>0</v>
      </c>
      <c r="D183" s="49">
        <f t="shared" si="1"/>
        <v>0</v>
      </c>
      <c r="E183" s="48"/>
    </row>
    <row r="184" spans="1:5" x14ac:dyDescent="0.2">
      <c r="A184" s="47">
        <v>5452</v>
      </c>
      <c r="B184" s="40" t="s">
        <v>378</v>
      </c>
      <c r="C184" s="30">
        <v>0</v>
      </c>
      <c r="D184" s="49">
        <f t="shared" si="1"/>
        <v>0</v>
      </c>
      <c r="E184" s="48"/>
    </row>
    <row r="185" spans="1:5" x14ac:dyDescent="0.2">
      <c r="A185" s="47">
        <v>5500</v>
      </c>
      <c r="B185" s="40" t="s">
        <v>379</v>
      </c>
      <c r="C185" s="30">
        <f>C186+C195+C198+C204</f>
        <v>321371687.52000004</v>
      </c>
      <c r="D185" s="49">
        <f t="shared" si="1"/>
        <v>0.10261332259667311</v>
      </c>
      <c r="E185" s="48"/>
    </row>
    <row r="186" spans="1:5" x14ac:dyDescent="0.2">
      <c r="A186" s="47">
        <v>5510</v>
      </c>
      <c r="B186" s="40" t="s">
        <v>380</v>
      </c>
      <c r="C186" s="30">
        <f>SUM(C187:C194)</f>
        <v>4554301.16</v>
      </c>
      <c r="D186" s="49">
        <f t="shared" si="1"/>
        <v>1.4541790465110555E-3</v>
      </c>
      <c r="E186" s="48"/>
    </row>
    <row r="187" spans="1:5" x14ac:dyDescent="0.2">
      <c r="A187" s="47">
        <v>5511</v>
      </c>
      <c r="B187" s="40" t="s">
        <v>381</v>
      </c>
      <c r="C187" s="30">
        <v>0</v>
      </c>
      <c r="D187" s="49">
        <f t="shared" si="1"/>
        <v>0</v>
      </c>
      <c r="E187" s="48"/>
    </row>
    <row r="188" spans="1:5" x14ac:dyDescent="0.2">
      <c r="A188" s="47">
        <v>5512</v>
      </c>
      <c r="B188" s="40" t="s">
        <v>382</v>
      </c>
      <c r="C188" s="30">
        <v>0</v>
      </c>
      <c r="D188" s="49">
        <f t="shared" si="1"/>
        <v>0</v>
      </c>
      <c r="E188" s="48"/>
    </row>
    <row r="189" spans="1:5" x14ac:dyDescent="0.2">
      <c r="A189" s="47">
        <v>5513</v>
      </c>
      <c r="B189" s="40" t="s">
        <v>383</v>
      </c>
      <c r="C189" s="30">
        <v>0</v>
      </c>
      <c r="D189" s="49">
        <f t="shared" si="1"/>
        <v>0</v>
      </c>
      <c r="E189" s="48"/>
    </row>
    <row r="190" spans="1:5" x14ac:dyDescent="0.2">
      <c r="A190" s="47">
        <v>5514</v>
      </c>
      <c r="B190" s="40" t="s">
        <v>384</v>
      </c>
      <c r="C190" s="30">
        <v>0</v>
      </c>
      <c r="D190" s="49">
        <f t="shared" si="1"/>
        <v>0</v>
      </c>
      <c r="E190" s="48"/>
    </row>
    <row r="191" spans="1:5" x14ac:dyDescent="0.2">
      <c r="A191" s="47">
        <v>5515</v>
      </c>
      <c r="B191" s="40" t="s">
        <v>385</v>
      </c>
      <c r="C191" s="30">
        <v>0</v>
      </c>
      <c r="D191" s="49">
        <f t="shared" si="1"/>
        <v>0</v>
      </c>
      <c r="E191" s="48"/>
    </row>
    <row r="192" spans="1:5" x14ac:dyDescent="0.2">
      <c r="A192" s="47">
        <v>5516</v>
      </c>
      <c r="B192" s="40" t="s">
        <v>386</v>
      </c>
      <c r="C192" s="30">
        <v>0</v>
      </c>
      <c r="D192" s="49">
        <f t="shared" si="1"/>
        <v>0</v>
      </c>
      <c r="E192" s="48"/>
    </row>
    <row r="193" spans="1:5" x14ac:dyDescent="0.2">
      <c r="A193" s="47">
        <v>5517</v>
      </c>
      <c r="B193" s="40" t="s">
        <v>387</v>
      </c>
      <c r="C193" s="30">
        <v>0</v>
      </c>
      <c r="D193" s="49">
        <f t="shared" si="1"/>
        <v>0</v>
      </c>
      <c r="E193" s="48"/>
    </row>
    <row r="194" spans="1:5" x14ac:dyDescent="0.2">
      <c r="A194" s="47">
        <v>5518</v>
      </c>
      <c r="B194" s="40" t="s">
        <v>388</v>
      </c>
      <c r="C194" s="30">
        <v>4554301.16</v>
      </c>
      <c r="D194" s="49">
        <f t="shared" si="1"/>
        <v>1.4541790465110555E-3</v>
      </c>
      <c r="E194" s="48"/>
    </row>
    <row r="195" spans="1:5" x14ac:dyDescent="0.2">
      <c r="A195" s="47">
        <v>5520</v>
      </c>
      <c r="B195" s="40" t="s">
        <v>389</v>
      </c>
      <c r="C195" s="30">
        <f>SUM(C196:C197)</f>
        <v>0</v>
      </c>
      <c r="D195" s="49">
        <f t="shared" si="1"/>
        <v>0</v>
      </c>
      <c r="E195" s="48"/>
    </row>
    <row r="196" spans="1:5" x14ac:dyDescent="0.2">
      <c r="A196" s="47">
        <v>5521</v>
      </c>
      <c r="B196" s="40" t="s">
        <v>390</v>
      </c>
      <c r="C196" s="30">
        <v>0</v>
      </c>
      <c r="D196" s="49">
        <f t="shared" si="1"/>
        <v>0</v>
      </c>
      <c r="E196" s="48"/>
    </row>
    <row r="197" spans="1:5" x14ac:dyDescent="0.2">
      <c r="A197" s="47">
        <v>5522</v>
      </c>
      <c r="B197" s="40" t="s">
        <v>391</v>
      </c>
      <c r="C197" s="30">
        <v>0</v>
      </c>
      <c r="D197" s="49">
        <f t="shared" si="1"/>
        <v>0</v>
      </c>
      <c r="E197" s="48"/>
    </row>
    <row r="198" spans="1:5" x14ac:dyDescent="0.2">
      <c r="A198" s="47">
        <v>5530</v>
      </c>
      <c r="B198" s="40" t="s">
        <v>392</v>
      </c>
      <c r="C198" s="30">
        <f>SUM(C199:C203)</f>
        <v>316817336</v>
      </c>
      <c r="D198" s="49">
        <f t="shared" si="1"/>
        <v>0.10115912747031702</v>
      </c>
      <c r="E198" s="48"/>
    </row>
    <row r="199" spans="1:5" x14ac:dyDescent="0.2">
      <c r="A199" s="47">
        <v>5531</v>
      </c>
      <c r="B199" s="40" t="s">
        <v>393</v>
      </c>
      <c r="C199" s="30">
        <v>0</v>
      </c>
      <c r="D199" s="49">
        <f t="shared" si="1"/>
        <v>0</v>
      </c>
      <c r="E199" s="48"/>
    </row>
    <row r="200" spans="1:5" x14ac:dyDescent="0.2">
      <c r="A200" s="47">
        <v>5532</v>
      </c>
      <c r="B200" s="40" t="s">
        <v>394</v>
      </c>
      <c r="C200" s="30">
        <v>0</v>
      </c>
      <c r="D200" s="49">
        <f t="shared" si="1"/>
        <v>0</v>
      </c>
      <c r="E200" s="48"/>
    </row>
    <row r="201" spans="1:5" x14ac:dyDescent="0.2">
      <c r="A201" s="47">
        <v>5533</v>
      </c>
      <c r="B201" s="40" t="s">
        <v>395</v>
      </c>
      <c r="C201" s="30">
        <v>0</v>
      </c>
      <c r="D201" s="49">
        <f t="shared" si="1"/>
        <v>0</v>
      </c>
      <c r="E201" s="48"/>
    </row>
    <row r="202" spans="1:5" x14ac:dyDescent="0.2">
      <c r="A202" s="47">
        <v>5534</v>
      </c>
      <c r="B202" s="40" t="s">
        <v>396</v>
      </c>
      <c r="C202" s="30">
        <v>0</v>
      </c>
      <c r="D202" s="49">
        <f t="shared" si="1"/>
        <v>0</v>
      </c>
      <c r="E202" s="48"/>
    </row>
    <row r="203" spans="1:5" x14ac:dyDescent="0.2">
      <c r="A203" s="47">
        <v>5535</v>
      </c>
      <c r="B203" s="40" t="s">
        <v>397</v>
      </c>
      <c r="C203" s="30">
        <v>316817336</v>
      </c>
      <c r="D203" s="49">
        <f t="shared" si="1"/>
        <v>0.10115912747031702</v>
      </c>
      <c r="E203" s="48"/>
    </row>
    <row r="204" spans="1:5" x14ac:dyDescent="0.2">
      <c r="A204" s="47">
        <v>5590</v>
      </c>
      <c r="B204" s="40" t="s">
        <v>398</v>
      </c>
      <c r="C204" s="30">
        <f>SUM(C205:C213)</f>
        <v>50.36</v>
      </c>
      <c r="D204" s="49">
        <f t="shared" si="1"/>
        <v>1.6079845010139109E-8</v>
      </c>
      <c r="E204" s="48"/>
    </row>
    <row r="205" spans="1:5" x14ac:dyDescent="0.2">
      <c r="A205" s="47">
        <v>5591</v>
      </c>
      <c r="B205" s="40" t="s">
        <v>399</v>
      </c>
      <c r="C205" s="30">
        <v>0</v>
      </c>
      <c r="D205" s="49">
        <f t="shared" si="1"/>
        <v>0</v>
      </c>
      <c r="E205" s="48"/>
    </row>
    <row r="206" spans="1:5" x14ac:dyDescent="0.2">
      <c r="A206" s="47">
        <v>5592</v>
      </c>
      <c r="B206" s="40" t="s">
        <v>400</v>
      </c>
      <c r="C206" s="30">
        <v>0</v>
      </c>
      <c r="D206" s="49">
        <f t="shared" si="1"/>
        <v>0</v>
      </c>
      <c r="E206" s="48"/>
    </row>
    <row r="207" spans="1:5" x14ac:dyDescent="0.2">
      <c r="A207" s="47">
        <v>5593</v>
      </c>
      <c r="B207" s="40" t="s">
        <v>401</v>
      </c>
      <c r="C207" s="30">
        <v>0</v>
      </c>
      <c r="D207" s="49">
        <f t="shared" si="1"/>
        <v>0</v>
      </c>
      <c r="E207" s="48"/>
    </row>
    <row r="208" spans="1:5" x14ac:dyDescent="0.2">
      <c r="A208" s="47">
        <v>5594</v>
      </c>
      <c r="B208" s="40" t="s">
        <v>402</v>
      </c>
      <c r="C208" s="30">
        <v>0</v>
      </c>
      <c r="D208" s="49">
        <f t="shared" si="1"/>
        <v>0</v>
      </c>
      <c r="E208" s="48"/>
    </row>
    <row r="209" spans="1:5" x14ac:dyDescent="0.2">
      <c r="A209" s="47">
        <v>5595</v>
      </c>
      <c r="B209" s="40" t="s">
        <v>403</v>
      </c>
      <c r="C209" s="30">
        <v>0</v>
      </c>
      <c r="D209" s="49">
        <f t="shared" si="1"/>
        <v>0</v>
      </c>
      <c r="E209" s="48"/>
    </row>
    <row r="210" spans="1:5" x14ac:dyDescent="0.2">
      <c r="A210" s="47">
        <v>5596</v>
      </c>
      <c r="B210" s="40" t="s">
        <v>294</v>
      </c>
      <c r="C210" s="30">
        <v>0</v>
      </c>
      <c r="D210" s="49">
        <f t="shared" si="1"/>
        <v>0</v>
      </c>
      <c r="E210" s="48"/>
    </row>
    <row r="211" spans="1:5" x14ac:dyDescent="0.2">
      <c r="A211" s="47">
        <v>5597</v>
      </c>
      <c r="B211" s="40" t="s">
        <v>404</v>
      </c>
      <c r="C211" s="30">
        <v>0</v>
      </c>
      <c r="D211" s="49">
        <f t="shared" si="1"/>
        <v>0</v>
      </c>
      <c r="E211" s="48"/>
    </row>
    <row r="212" spans="1:5" x14ac:dyDescent="0.2">
      <c r="A212" s="47">
        <v>5598</v>
      </c>
      <c r="B212" s="40" t="s">
        <v>405</v>
      </c>
      <c r="C212" s="30">
        <v>0</v>
      </c>
      <c r="D212" s="49">
        <f t="shared" si="1"/>
        <v>0</v>
      </c>
      <c r="E212" s="48"/>
    </row>
    <row r="213" spans="1:5" x14ac:dyDescent="0.2">
      <c r="A213" s="47">
        <v>5599</v>
      </c>
      <c r="B213" s="40" t="s">
        <v>406</v>
      </c>
      <c r="C213" s="30">
        <v>50.36</v>
      </c>
      <c r="D213" s="49">
        <f t="shared" si="1"/>
        <v>1.6079845010139109E-8</v>
      </c>
      <c r="E213" s="48"/>
    </row>
    <row r="214" spans="1:5" x14ac:dyDescent="0.2">
      <c r="A214" s="47">
        <v>5600</v>
      </c>
      <c r="B214" s="40" t="s">
        <v>407</v>
      </c>
      <c r="C214" s="30">
        <f>C215</f>
        <v>0</v>
      </c>
      <c r="D214" s="49">
        <f t="shared" si="1"/>
        <v>0</v>
      </c>
      <c r="E214" s="48"/>
    </row>
    <row r="215" spans="1:5" x14ac:dyDescent="0.2">
      <c r="A215" s="47">
        <v>5610</v>
      </c>
      <c r="B215" s="40" t="s">
        <v>408</v>
      </c>
      <c r="C215" s="30">
        <f>C216</f>
        <v>0</v>
      </c>
      <c r="D215" s="49">
        <f t="shared" si="1"/>
        <v>0</v>
      </c>
      <c r="E215" s="48"/>
    </row>
    <row r="216" spans="1:5" x14ac:dyDescent="0.2">
      <c r="A216" s="47">
        <v>5611</v>
      </c>
      <c r="B216" s="40" t="s">
        <v>409</v>
      </c>
      <c r="C216" s="30">
        <v>0</v>
      </c>
      <c r="D216" s="49">
        <f t="shared" si="1"/>
        <v>0</v>
      </c>
      <c r="E216" s="48"/>
    </row>
    <row r="218" spans="1:5" x14ac:dyDescent="0.2">
      <c r="B218" s="27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9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C742C-68A8-4094-9B0A-8A2971DA2344}">
  <sheetPr>
    <tabColor rgb="FFFFC000"/>
    <pageSetUpPr fitToPage="1"/>
  </sheetPr>
  <dimension ref="A1:E29"/>
  <sheetViews>
    <sheetView showGridLines="0" topLeftCell="A7" workbookViewId="0">
      <selection activeCell="F14" sqref="F14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2" t="s">
        <v>0</v>
      </c>
      <c r="B1" s="142"/>
      <c r="C1" s="142"/>
      <c r="D1" s="50" t="s">
        <v>67</v>
      </c>
      <c r="E1" s="51">
        <v>2023</v>
      </c>
    </row>
    <row r="2" spans="1:5" ht="18.95" customHeight="1" x14ac:dyDescent="0.2">
      <c r="A2" s="142" t="s">
        <v>410</v>
      </c>
      <c r="B2" s="142"/>
      <c r="C2" s="142"/>
      <c r="D2" s="50" t="s">
        <v>69</v>
      </c>
      <c r="E2" s="51" t="s">
        <v>4</v>
      </c>
    </row>
    <row r="3" spans="1:5" ht="18.95" customHeight="1" x14ac:dyDescent="0.2">
      <c r="A3" s="142" t="s">
        <v>5</v>
      </c>
      <c r="B3" s="142"/>
      <c r="C3" s="142"/>
      <c r="D3" s="50" t="s">
        <v>70</v>
      </c>
      <c r="E3" s="51">
        <v>1</v>
      </c>
    </row>
    <row r="4" spans="1:5" x14ac:dyDescent="0.2">
      <c r="A4" s="53" t="s">
        <v>71</v>
      </c>
      <c r="B4" s="54"/>
      <c r="C4" s="54"/>
      <c r="D4" s="54"/>
      <c r="E4" s="54"/>
    </row>
    <row r="6" spans="1:5" x14ac:dyDescent="0.2">
      <c r="A6" s="54" t="s">
        <v>411</v>
      </c>
      <c r="B6" s="54"/>
      <c r="C6" s="54"/>
      <c r="D6" s="54"/>
      <c r="E6" s="54"/>
    </row>
    <row r="7" spans="1:5" x14ac:dyDescent="0.2">
      <c r="A7" s="55" t="s">
        <v>73</v>
      </c>
      <c r="B7" s="55" t="s">
        <v>74</v>
      </c>
      <c r="C7" s="55" t="s">
        <v>75</v>
      </c>
      <c r="D7" s="55" t="s">
        <v>76</v>
      </c>
      <c r="E7" s="55" t="s">
        <v>195</v>
      </c>
    </row>
    <row r="8" spans="1:5" x14ac:dyDescent="0.2">
      <c r="A8" s="56">
        <v>3110</v>
      </c>
      <c r="B8" s="52" t="s">
        <v>269</v>
      </c>
      <c r="C8" s="30">
        <v>7983999941.0600004</v>
      </c>
    </row>
    <row r="9" spans="1:5" x14ac:dyDescent="0.2">
      <c r="A9" s="56">
        <v>3120</v>
      </c>
      <c r="B9" s="52" t="s">
        <v>412</v>
      </c>
      <c r="C9" s="30">
        <v>35221335.789999999</v>
      </c>
    </row>
    <row r="10" spans="1:5" x14ac:dyDescent="0.2">
      <c r="A10" s="56">
        <v>3130</v>
      </c>
      <c r="B10" s="52" t="s">
        <v>413</v>
      </c>
      <c r="C10" s="30">
        <v>9109600.0999999996</v>
      </c>
    </row>
    <row r="12" spans="1:5" x14ac:dyDescent="0.2">
      <c r="A12" s="54" t="s">
        <v>414</v>
      </c>
      <c r="B12" s="54"/>
      <c r="C12" s="54"/>
      <c r="D12" s="54"/>
      <c r="E12" s="54"/>
    </row>
    <row r="13" spans="1:5" x14ac:dyDescent="0.2">
      <c r="A13" s="55" t="s">
        <v>73</v>
      </c>
      <c r="B13" s="55" t="s">
        <v>74</v>
      </c>
      <c r="C13" s="55" t="s">
        <v>75</v>
      </c>
      <c r="D13" s="55" t="s">
        <v>415</v>
      </c>
      <c r="E13" s="55"/>
    </row>
    <row r="14" spans="1:5" x14ac:dyDescent="0.2">
      <c r="A14" s="56">
        <v>3210</v>
      </c>
      <c r="B14" s="52" t="s">
        <v>416</v>
      </c>
      <c r="C14" s="30">
        <v>901090642.60000002</v>
      </c>
    </row>
    <row r="15" spans="1:5" x14ac:dyDescent="0.2">
      <c r="A15" s="56">
        <v>3220</v>
      </c>
      <c r="B15" s="52" t="s">
        <v>417</v>
      </c>
      <c r="C15" s="30">
        <v>35173437.799999997</v>
      </c>
    </row>
    <row r="16" spans="1:5" x14ac:dyDescent="0.2">
      <c r="A16" s="56">
        <v>3230</v>
      </c>
      <c r="B16" s="52" t="s">
        <v>418</v>
      </c>
      <c r="C16" s="30">
        <f>SUM(C17:C20)</f>
        <v>0</v>
      </c>
    </row>
    <row r="17" spans="1:3" x14ac:dyDescent="0.2">
      <c r="A17" s="56">
        <v>3231</v>
      </c>
      <c r="B17" s="52" t="s">
        <v>419</v>
      </c>
      <c r="C17" s="30">
        <v>0</v>
      </c>
    </row>
    <row r="18" spans="1:3" x14ac:dyDescent="0.2">
      <c r="A18" s="56">
        <v>3232</v>
      </c>
      <c r="B18" s="52" t="s">
        <v>420</v>
      </c>
      <c r="C18" s="30">
        <v>0</v>
      </c>
    </row>
    <row r="19" spans="1:3" x14ac:dyDescent="0.2">
      <c r="A19" s="56">
        <v>3233</v>
      </c>
      <c r="B19" s="52" t="s">
        <v>421</v>
      </c>
      <c r="C19" s="30">
        <v>0</v>
      </c>
    </row>
    <row r="20" spans="1:3" x14ac:dyDescent="0.2">
      <c r="A20" s="56">
        <v>3239</v>
      </c>
      <c r="B20" s="52" t="s">
        <v>422</v>
      </c>
      <c r="C20" s="30">
        <v>0</v>
      </c>
    </row>
    <row r="21" spans="1:3" x14ac:dyDescent="0.2">
      <c r="A21" s="56">
        <v>3240</v>
      </c>
      <c r="B21" s="52" t="s">
        <v>423</v>
      </c>
      <c r="C21" s="30">
        <f>SUM(C22:C24)</f>
        <v>0</v>
      </c>
    </row>
    <row r="22" spans="1:3" x14ac:dyDescent="0.2">
      <c r="A22" s="56">
        <v>3241</v>
      </c>
      <c r="B22" s="52" t="s">
        <v>424</v>
      </c>
      <c r="C22" s="30">
        <v>0</v>
      </c>
    </row>
    <row r="23" spans="1:3" x14ac:dyDescent="0.2">
      <c r="A23" s="56">
        <v>3242</v>
      </c>
      <c r="B23" s="52" t="s">
        <v>425</v>
      </c>
      <c r="C23" s="30">
        <v>0</v>
      </c>
    </row>
    <row r="24" spans="1:3" x14ac:dyDescent="0.2">
      <c r="A24" s="56">
        <v>3243</v>
      </c>
      <c r="B24" s="52" t="s">
        <v>426</v>
      </c>
      <c r="C24" s="30">
        <v>0</v>
      </c>
    </row>
    <row r="25" spans="1:3" x14ac:dyDescent="0.2">
      <c r="A25" s="56">
        <v>3250</v>
      </c>
      <c r="B25" s="52" t="s">
        <v>427</v>
      </c>
      <c r="C25" s="30">
        <f>SUM(C26:C27)</f>
        <v>0</v>
      </c>
    </row>
    <row r="26" spans="1:3" x14ac:dyDescent="0.2">
      <c r="A26" s="56">
        <v>3251</v>
      </c>
      <c r="B26" s="52" t="s">
        <v>428</v>
      </c>
      <c r="C26" s="30">
        <v>0</v>
      </c>
    </row>
    <row r="27" spans="1:3" x14ac:dyDescent="0.2">
      <c r="A27" s="56">
        <v>3252</v>
      </c>
      <c r="B27" s="52" t="s">
        <v>429</v>
      </c>
      <c r="C27" s="30">
        <v>0</v>
      </c>
    </row>
    <row r="29" spans="1:3" x14ac:dyDescent="0.2">
      <c r="B29" s="52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5E29-A167-4506-89A5-3E989B11778A}">
  <sheetPr>
    <tabColor rgb="FFFFC000"/>
    <pageSetUpPr fitToPage="1"/>
  </sheetPr>
  <dimension ref="A1:F130"/>
  <sheetViews>
    <sheetView showGridLines="0" topLeftCell="A85" workbookViewId="0">
      <selection activeCell="F14" sqref="F14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0.7109375" style="52" customWidth="1"/>
    <col min="6" max="6" width="10.5703125" style="52" bestFit="1" customWidth="1"/>
    <col min="7" max="16384" width="9.140625" style="52"/>
  </cols>
  <sheetData>
    <row r="1" spans="1:5" s="57" customFormat="1" ht="18.95" customHeight="1" x14ac:dyDescent="0.25">
      <c r="A1" s="142" t="s">
        <v>0</v>
      </c>
      <c r="B1" s="142"/>
      <c r="C1" s="142"/>
      <c r="D1" s="50" t="s">
        <v>67</v>
      </c>
      <c r="E1" s="51">
        <v>2023</v>
      </c>
    </row>
    <row r="2" spans="1:5" s="57" customFormat="1" ht="18.95" customHeight="1" x14ac:dyDescent="0.25">
      <c r="A2" s="142" t="s">
        <v>430</v>
      </c>
      <c r="B2" s="142"/>
      <c r="C2" s="142"/>
      <c r="D2" s="50" t="s">
        <v>69</v>
      </c>
      <c r="E2" s="51" t="s">
        <v>4</v>
      </c>
    </row>
    <row r="3" spans="1:5" s="57" customFormat="1" ht="18.95" customHeight="1" x14ac:dyDescent="0.25">
      <c r="A3" s="142" t="s">
        <v>5</v>
      </c>
      <c r="B3" s="142"/>
      <c r="C3" s="142"/>
      <c r="D3" s="50" t="s">
        <v>70</v>
      </c>
      <c r="E3" s="51">
        <v>1</v>
      </c>
    </row>
    <row r="4" spans="1:5" x14ac:dyDescent="0.2">
      <c r="A4" s="53" t="s">
        <v>71</v>
      </c>
      <c r="B4" s="54"/>
      <c r="C4" s="54"/>
      <c r="D4" s="54"/>
      <c r="E4" s="54"/>
    </row>
    <row r="6" spans="1:5" x14ac:dyDescent="0.2">
      <c r="A6" s="54" t="s">
        <v>431</v>
      </c>
      <c r="B6" s="54"/>
      <c r="C6" s="54"/>
      <c r="D6" s="54"/>
      <c r="E6" s="54"/>
    </row>
    <row r="7" spans="1:5" x14ac:dyDescent="0.2">
      <c r="A7" s="55" t="s">
        <v>73</v>
      </c>
      <c r="B7" s="55" t="s">
        <v>432</v>
      </c>
      <c r="C7" s="58">
        <v>2023</v>
      </c>
      <c r="D7" s="58">
        <v>2022</v>
      </c>
      <c r="E7" s="55"/>
    </row>
    <row r="8" spans="1:5" x14ac:dyDescent="0.2">
      <c r="A8" s="56">
        <v>1111</v>
      </c>
      <c r="B8" s="52" t="s">
        <v>433</v>
      </c>
      <c r="C8" s="30">
        <v>20000</v>
      </c>
      <c r="D8" s="30">
        <v>0</v>
      </c>
    </row>
    <row r="9" spans="1:5" x14ac:dyDescent="0.2">
      <c r="A9" s="56">
        <v>1112</v>
      </c>
      <c r="B9" s="52" t="s">
        <v>434</v>
      </c>
      <c r="C9" s="30">
        <v>1848154765.6300001</v>
      </c>
      <c r="D9" s="30">
        <v>834569417.61000001</v>
      </c>
    </row>
    <row r="10" spans="1:5" x14ac:dyDescent="0.2">
      <c r="A10" s="56">
        <v>1113</v>
      </c>
      <c r="B10" s="52" t="s">
        <v>435</v>
      </c>
      <c r="C10" s="30">
        <v>0</v>
      </c>
      <c r="D10" s="30">
        <v>0</v>
      </c>
    </row>
    <row r="11" spans="1:5" x14ac:dyDescent="0.2">
      <c r="A11" s="56">
        <v>1114</v>
      </c>
      <c r="B11" s="52" t="s">
        <v>77</v>
      </c>
      <c r="C11" s="30">
        <v>0</v>
      </c>
      <c r="D11" s="30">
        <v>0</v>
      </c>
    </row>
    <row r="12" spans="1:5" x14ac:dyDescent="0.2">
      <c r="A12" s="56">
        <v>1115</v>
      </c>
      <c r="B12" s="52" t="s">
        <v>78</v>
      </c>
      <c r="C12" s="30">
        <v>0</v>
      </c>
      <c r="D12" s="30">
        <v>0</v>
      </c>
    </row>
    <row r="13" spans="1:5" x14ac:dyDescent="0.2">
      <c r="A13" s="56">
        <v>1116</v>
      </c>
      <c r="B13" s="52" t="s">
        <v>436</v>
      </c>
      <c r="C13" s="30">
        <v>0</v>
      </c>
      <c r="D13" s="30">
        <v>0</v>
      </c>
    </row>
    <row r="14" spans="1:5" x14ac:dyDescent="0.2">
      <c r="A14" s="56">
        <v>1119</v>
      </c>
      <c r="B14" s="52" t="s">
        <v>437</v>
      </c>
      <c r="C14" s="30">
        <v>0</v>
      </c>
      <c r="D14" s="30">
        <v>0</v>
      </c>
    </row>
    <row r="15" spans="1:5" x14ac:dyDescent="0.2">
      <c r="A15" s="59">
        <v>1110</v>
      </c>
      <c r="B15" s="60" t="s">
        <v>438</v>
      </c>
      <c r="C15" s="30">
        <f>SUM(C8:C14)</f>
        <v>1848174765.6300001</v>
      </c>
      <c r="D15" s="30">
        <f>SUM(D8:D14)</f>
        <v>834569417.61000001</v>
      </c>
    </row>
    <row r="18" spans="1:6" x14ac:dyDescent="0.2">
      <c r="A18" s="54" t="s">
        <v>439</v>
      </c>
      <c r="B18" s="54"/>
      <c r="C18" s="54"/>
      <c r="D18" s="54"/>
    </row>
    <row r="19" spans="1:6" x14ac:dyDescent="0.2">
      <c r="A19" s="55" t="s">
        <v>73</v>
      </c>
      <c r="B19" s="55" t="s">
        <v>432</v>
      </c>
      <c r="C19" s="61" t="s">
        <v>440</v>
      </c>
      <c r="D19" s="61" t="s">
        <v>441</v>
      </c>
    </row>
    <row r="20" spans="1:6" x14ac:dyDescent="0.2">
      <c r="A20" s="59">
        <v>1230</v>
      </c>
      <c r="B20" s="60" t="s">
        <v>128</v>
      </c>
      <c r="C20" s="62">
        <f>SUM(C21:C27)</f>
        <v>20182462.800000001</v>
      </c>
      <c r="D20" s="62">
        <f>SUM(D21:D27)</f>
        <v>20182462.800000001</v>
      </c>
    </row>
    <row r="21" spans="1:6" x14ac:dyDescent="0.2">
      <c r="A21" s="56">
        <v>1231</v>
      </c>
      <c r="B21" s="52" t="s">
        <v>129</v>
      </c>
      <c r="C21" s="63">
        <v>0</v>
      </c>
      <c r="D21" s="63">
        <v>0</v>
      </c>
    </row>
    <row r="22" spans="1:6" x14ac:dyDescent="0.2">
      <c r="A22" s="56">
        <v>1232</v>
      </c>
      <c r="B22" s="52" t="s">
        <v>130</v>
      </c>
      <c r="C22" s="63">
        <v>0</v>
      </c>
      <c r="D22" s="63">
        <v>0</v>
      </c>
    </row>
    <row r="23" spans="1:6" x14ac:dyDescent="0.2">
      <c r="A23" s="56">
        <v>1233</v>
      </c>
      <c r="B23" s="52" t="s">
        <v>131</v>
      </c>
      <c r="C23" s="63">
        <v>0</v>
      </c>
      <c r="D23" s="63">
        <v>0</v>
      </c>
    </row>
    <row r="24" spans="1:6" x14ac:dyDescent="0.2">
      <c r="A24" s="56">
        <v>1234</v>
      </c>
      <c r="B24" s="52" t="s">
        <v>132</v>
      </c>
      <c r="C24" s="63">
        <v>0</v>
      </c>
      <c r="D24" s="63">
        <v>0</v>
      </c>
    </row>
    <row r="25" spans="1:6" x14ac:dyDescent="0.2">
      <c r="A25" s="56">
        <v>1235</v>
      </c>
      <c r="B25" s="52" t="s">
        <v>133</v>
      </c>
      <c r="C25" s="63">
        <v>0</v>
      </c>
      <c r="D25" s="63">
        <v>0</v>
      </c>
    </row>
    <row r="26" spans="1:6" x14ac:dyDescent="0.2">
      <c r="A26" s="56">
        <v>1236</v>
      </c>
      <c r="B26" s="52" t="s">
        <v>134</v>
      </c>
      <c r="C26" s="63">
        <v>20182462.800000001</v>
      </c>
      <c r="D26" s="63">
        <v>20182462.800000001</v>
      </c>
    </row>
    <row r="27" spans="1:6" x14ac:dyDescent="0.2">
      <c r="A27" s="56">
        <v>1239</v>
      </c>
      <c r="B27" s="52" t="s">
        <v>135</v>
      </c>
      <c r="C27" s="63">
        <v>0</v>
      </c>
      <c r="D27" s="63">
        <v>0</v>
      </c>
    </row>
    <row r="28" spans="1:6" x14ac:dyDescent="0.2">
      <c r="A28" s="59">
        <v>1240</v>
      </c>
      <c r="B28" s="60" t="s">
        <v>136</v>
      </c>
      <c r="C28" s="62">
        <f>SUM(C29:C36)</f>
        <v>3198201.7</v>
      </c>
      <c r="D28" s="62">
        <f>SUM(D29:D36)</f>
        <v>3198201.7</v>
      </c>
      <c r="F28" s="64"/>
    </row>
    <row r="29" spans="1:6" x14ac:dyDescent="0.2">
      <c r="A29" s="56">
        <v>1241</v>
      </c>
      <c r="B29" s="52" t="s">
        <v>137</v>
      </c>
      <c r="C29" s="63">
        <v>758351.66</v>
      </c>
      <c r="D29" s="63">
        <v>758351.66</v>
      </c>
    </row>
    <row r="30" spans="1:6" x14ac:dyDescent="0.2">
      <c r="A30" s="56">
        <v>1242</v>
      </c>
      <c r="B30" s="52" t="s">
        <v>138</v>
      </c>
      <c r="C30" s="63">
        <v>0</v>
      </c>
      <c r="D30" s="63">
        <v>0</v>
      </c>
    </row>
    <row r="31" spans="1:6" x14ac:dyDescent="0.2">
      <c r="A31" s="56">
        <v>1243</v>
      </c>
      <c r="B31" s="52" t="s">
        <v>139</v>
      </c>
      <c r="C31" s="63">
        <v>721520</v>
      </c>
      <c r="D31" s="63">
        <v>721520</v>
      </c>
    </row>
    <row r="32" spans="1:6" x14ac:dyDescent="0.2">
      <c r="A32" s="56">
        <v>1244</v>
      </c>
      <c r="B32" s="52" t="s">
        <v>140</v>
      </c>
      <c r="C32" s="63">
        <v>0</v>
      </c>
      <c r="D32" s="63">
        <v>0</v>
      </c>
    </row>
    <row r="33" spans="1:5" x14ac:dyDescent="0.2">
      <c r="A33" s="56">
        <v>1245</v>
      </c>
      <c r="B33" s="52" t="s">
        <v>141</v>
      </c>
      <c r="C33" s="63">
        <v>0</v>
      </c>
      <c r="D33" s="63">
        <v>0</v>
      </c>
    </row>
    <row r="34" spans="1:5" x14ac:dyDescent="0.2">
      <c r="A34" s="56">
        <v>1246</v>
      </c>
      <c r="B34" s="52" t="s">
        <v>142</v>
      </c>
      <c r="C34" s="63">
        <v>1718330.04</v>
      </c>
      <c r="D34" s="63">
        <v>1718330.04</v>
      </c>
    </row>
    <row r="35" spans="1:5" x14ac:dyDescent="0.2">
      <c r="A35" s="56">
        <v>1247</v>
      </c>
      <c r="B35" s="52" t="s">
        <v>143</v>
      </c>
      <c r="C35" s="63">
        <v>0</v>
      </c>
      <c r="D35" s="63">
        <v>0</v>
      </c>
    </row>
    <row r="36" spans="1:5" x14ac:dyDescent="0.2">
      <c r="A36" s="56">
        <v>1248</v>
      </c>
      <c r="B36" s="52" t="s">
        <v>144</v>
      </c>
      <c r="C36" s="63">
        <v>0</v>
      </c>
      <c r="D36" s="63">
        <v>0</v>
      </c>
    </row>
    <row r="37" spans="1:5" x14ac:dyDescent="0.2">
      <c r="A37" s="59">
        <v>1250</v>
      </c>
      <c r="B37" s="60" t="s">
        <v>148</v>
      </c>
      <c r="C37" s="62">
        <f>SUM(C38:C42)</f>
        <v>0</v>
      </c>
      <c r="D37" s="62">
        <f>SUM(D38:D42)</f>
        <v>0</v>
      </c>
      <c r="E37" s="60"/>
    </row>
    <row r="38" spans="1:5" x14ac:dyDescent="0.2">
      <c r="A38" s="56">
        <v>1251</v>
      </c>
      <c r="B38" s="52" t="s">
        <v>149</v>
      </c>
      <c r="C38" s="63">
        <v>0</v>
      </c>
      <c r="D38" s="63">
        <v>0</v>
      </c>
    </row>
    <row r="39" spans="1:5" x14ac:dyDescent="0.2">
      <c r="A39" s="56">
        <v>1252</v>
      </c>
      <c r="B39" s="52" t="s">
        <v>150</v>
      </c>
      <c r="C39" s="63">
        <v>0</v>
      </c>
      <c r="D39" s="63">
        <v>0</v>
      </c>
    </row>
    <row r="40" spans="1:5" x14ac:dyDescent="0.2">
      <c r="A40" s="56">
        <v>1253</v>
      </c>
      <c r="B40" s="52" t="s">
        <v>151</v>
      </c>
      <c r="C40" s="63">
        <v>0</v>
      </c>
      <c r="D40" s="63">
        <v>0</v>
      </c>
    </row>
    <row r="41" spans="1:5" x14ac:dyDescent="0.2">
      <c r="A41" s="56">
        <v>1254</v>
      </c>
      <c r="B41" s="52" t="s">
        <v>152</v>
      </c>
      <c r="C41" s="63">
        <v>0</v>
      </c>
      <c r="D41" s="63">
        <v>0</v>
      </c>
    </row>
    <row r="42" spans="1:5" x14ac:dyDescent="0.2">
      <c r="A42" s="56">
        <v>1259</v>
      </c>
      <c r="B42" s="52" t="s">
        <v>153</v>
      </c>
      <c r="C42" s="63">
        <v>0</v>
      </c>
      <c r="D42" s="63">
        <v>0</v>
      </c>
    </row>
    <row r="43" spans="1:5" x14ac:dyDescent="0.2">
      <c r="B43" s="65" t="s">
        <v>442</v>
      </c>
      <c r="C43" s="62">
        <f>C20+C28+C37</f>
        <v>23380664.5</v>
      </c>
      <c r="D43" s="62">
        <f>D20+D28+D37</f>
        <v>23380664.5</v>
      </c>
    </row>
    <row r="45" spans="1:5" x14ac:dyDescent="0.2">
      <c r="A45" s="54" t="s">
        <v>443</v>
      </c>
      <c r="B45" s="54"/>
      <c r="C45" s="54"/>
      <c r="D45" s="54"/>
      <c r="E45" s="54"/>
    </row>
    <row r="46" spans="1:5" x14ac:dyDescent="0.2">
      <c r="A46" s="55" t="s">
        <v>73</v>
      </c>
      <c r="B46" s="55" t="s">
        <v>432</v>
      </c>
      <c r="C46" s="58">
        <v>2022</v>
      </c>
      <c r="D46" s="58">
        <v>2021</v>
      </c>
      <c r="E46" s="55"/>
    </row>
    <row r="47" spans="1:5" x14ac:dyDescent="0.2">
      <c r="A47" s="59">
        <v>3210</v>
      </c>
      <c r="B47" s="60" t="s">
        <v>444</v>
      </c>
      <c r="C47" s="62">
        <v>901090642.60000002</v>
      </c>
      <c r="D47" s="62">
        <v>-214401708.75</v>
      </c>
    </row>
    <row r="48" spans="1:5" x14ac:dyDescent="0.2">
      <c r="A48" s="56"/>
      <c r="B48" s="65" t="s">
        <v>445</v>
      </c>
      <c r="C48" s="63">
        <f>C51+C63+C91+C94+C49</f>
        <v>321371687.52000004</v>
      </c>
      <c r="D48" s="63">
        <f>D51+D63+D91+D94+D49</f>
        <v>1480378750.9100001</v>
      </c>
    </row>
    <row r="49" spans="1:4" x14ac:dyDescent="0.2">
      <c r="A49" s="66">
        <v>5100</v>
      </c>
      <c r="B49" s="67" t="s">
        <v>299</v>
      </c>
      <c r="C49" s="68">
        <f>SUM(C50:C50)</f>
        <v>0</v>
      </c>
      <c r="D49" s="68">
        <f>SUM(D50:D50)</f>
        <v>0</v>
      </c>
    </row>
    <row r="50" spans="1:4" x14ac:dyDescent="0.2">
      <c r="A50" s="69">
        <v>5130</v>
      </c>
      <c r="B50" s="70" t="s">
        <v>446</v>
      </c>
      <c r="C50" s="71">
        <v>0</v>
      </c>
      <c r="D50" s="71">
        <v>0</v>
      </c>
    </row>
    <row r="51" spans="1:4" x14ac:dyDescent="0.2">
      <c r="A51" s="59">
        <v>5400</v>
      </c>
      <c r="B51" s="60" t="s">
        <v>365</v>
      </c>
      <c r="C51" s="62">
        <f>C52+C54+C56+C58+C60</f>
        <v>0</v>
      </c>
      <c r="D51" s="62">
        <f>D52+D54+D56+D58+D60</f>
        <v>0</v>
      </c>
    </row>
    <row r="52" spans="1:4" x14ac:dyDescent="0.2">
      <c r="A52" s="56">
        <v>5410</v>
      </c>
      <c r="B52" s="52" t="s">
        <v>447</v>
      </c>
      <c r="C52" s="63">
        <f>C53</f>
        <v>0</v>
      </c>
      <c r="D52" s="63">
        <f>D53</f>
        <v>0</v>
      </c>
    </row>
    <row r="53" spans="1:4" x14ac:dyDescent="0.2">
      <c r="A53" s="56">
        <v>5411</v>
      </c>
      <c r="B53" s="52" t="s">
        <v>367</v>
      </c>
      <c r="C53" s="63">
        <v>0</v>
      </c>
      <c r="D53" s="63">
        <v>0</v>
      </c>
    </row>
    <row r="54" spans="1:4" x14ac:dyDescent="0.2">
      <c r="A54" s="56">
        <v>5420</v>
      </c>
      <c r="B54" s="52" t="s">
        <v>448</v>
      </c>
      <c r="C54" s="63">
        <f>C55</f>
        <v>0</v>
      </c>
      <c r="D54" s="63">
        <f>D55</f>
        <v>0</v>
      </c>
    </row>
    <row r="55" spans="1:4" x14ac:dyDescent="0.2">
      <c r="A55" s="56">
        <v>5421</v>
      </c>
      <c r="B55" s="52" t="s">
        <v>370</v>
      </c>
      <c r="C55" s="63">
        <v>0</v>
      </c>
      <c r="D55" s="63">
        <v>0</v>
      </c>
    </row>
    <row r="56" spans="1:4" x14ac:dyDescent="0.2">
      <c r="A56" s="56">
        <v>5430</v>
      </c>
      <c r="B56" s="52" t="s">
        <v>449</v>
      </c>
      <c r="C56" s="63">
        <f>C57</f>
        <v>0</v>
      </c>
      <c r="D56" s="63">
        <f>D57</f>
        <v>0</v>
      </c>
    </row>
    <row r="57" spans="1:4" x14ac:dyDescent="0.2">
      <c r="A57" s="56">
        <v>5431</v>
      </c>
      <c r="B57" s="52" t="s">
        <v>373</v>
      </c>
      <c r="C57" s="63">
        <v>0</v>
      </c>
      <c r="D57" s="63">
        <v>0</v>
      </c>
    </row>
    <row r="58" spans="1:4" x14ac:dyDescent="0.2">
      <c r="A58" s="56">
        <v>5440</v>
      </c>
      <c r="B58" s="52" t="s">
        <v>450</v>
      </c>
      <c r="C58" s="63">
        <f>C59</f>
        <v>0</v>
      </c>
      <c r="D58" s="63">
        <f>D59</f>
        <v>0</v>
      </c>
    </row>
    <row r="59" spans="1:4" x14ac:dyDescent="0.2">
      <c r="A59" s="56">
        <v>5441</v>
      </c>
      <c r="B59" s="52" t="s">
        <v>450</v>
      </c>
      <c r="C59" s="63">
        <v>0</v>
      </c>
      <c r="D59" s="63">
        <v>0</v>
      </c>
    </row>
    <row r="60" spans="1:4" x14ac:dyDescent="0.2">
      <c r="A60" s="56">
        <v>5450</v>
      </c>
      <c r="B60" s="52" t="s">
        <v>451</v>
      </c>
      <c r="C60" s="63">
        <f>SUM(C61:C62)</f>
        <v>0</v>
      </c>
      <c r="D60" s="63">
        <f>SUM(D61:D62)</f>
        <v>0</v>
      </c>
    </row>
    <row r="61" spans="1:4" x14ac:dyDescent="0.2">
      <c r="A61" s="56">
        <v>5451</v>
      </c>
      <c r="B61" s="52" t="s">
        <v>377</v>
      </c>
      <c r="C61" s="63">
        <v>0</v>
      </c>
      <c r="D61" s="63">
        <v>0</v>
      </c>
    </row>
    <row r="62" spans="1:4" x14ac:dyDescent="0.2">
      <c r="A62" s="56">
        <v>5452</v>
      </c>
      <c r="B62" s="52" t="s">
        <v>378</v>
      </c>
      <c r="C62" s="63">
        <v>0</v>
      </c>
      <c r="D62" s="63">
        <v>0</v>
      </c>
    </row>
    <row r="63" spans="1:4" x14ac:dyDescent="0.2">
      <c r="A63" s="59">
        <v>5500</v>
      </c>
      <c r="B63" s="60" t="s">
        <v>379</v>
      </c>
      <c r="C63" s="62">
        <f>C64+C73+C76+C82</f>
        <v>321371687.52000004</v>
      </c>
      <c r="D63" s="62">
        <f>D64+D73+D76+D82</f>
        <v>1397481955.6800001</v>
      </c>
    </row>
    <row r="64" spans="1:4" x14ac:dyDescent="0.2">
      <c r="A64" s="56">
        <v>5510</v>
      </c>
      <c r="B64" s="52" t="s">
        <v>380</v>
      </c>
      <c r="C64" s="63">
        <f>SUM(C65:C72)</f>
        <v>4554301.16</v>
      </c>
      <c r="D64" s="63">
        <f>SUM(D65:D72)</f>
        <v>256817497.31999999</v>
      </c>
    </row>
    <row r="65" spans="1:4" x14ac:dyDescent="0.2">
      <c r="A65" s="56">
        <v>5511</v>
      </c>
      <c r="B65" s="52" t="s">
        <v>381</v>
      </c>
      <c r="C65" s="63">
        <v>0</v>
      </c>
      <c r="D65" s="63">
        <v>0</v>
      </c>
    </row>
    <row r="66" spans="1:4" x14ac:dyDescent="0.2">
      <c r="A66" s="56">
        <v>5512</v>
      </c>
      <c r="B66" s="52" t="s">
        <v>382</v>
      </c>
      <c r="C66" s="63">
        <v>0</v>
      </c>
      <c r="D66" s="63">
        <v>0</v>
      </c>
    </row>
    <row r="67" spans="1:4" x14ac:dyDescent="0.2">
      <c r="A67" s="56">
        <v>5513</v>
      </c>
      <c r="B67" s="52" t="s">
        <v>383</v>
      </c>
      <c r="C67" s="63">
        <v>0</v>
      </c>
      <c r="D67" s="63">
        <v>0</v>
      </c>
    </row>
    <row r="68" spans="1:4" x14ac:dyDescent="0.2">
      <c r="A68" s="56">
        <v>5514</v>
      </c>
      <c r="B68" s="52" t="s">
        <v>384</v>
      </c>
      <c r="C68" s="63">
        <v>0</v>
      </c>
      <c r="D68" s="63">
        <v>0</v>
      </c>
    </row>
    <row r="69" spans="1:4" x14ac:dyDescent="0.2">
      <c r="A69" s="56">
        <v>5515</v>
      </c>
      <c r="B69" s="52" t="s">
        <v>385</v>
      </c>
      <c r="C69" s="63">
        <v>0</v>
      </c>
      <c r="D69" s="63">
        <v>235310172.72</v>
      </c>
    </row>
    <row r="70" spans="1:4" x14ac:dyDescent="0.2">
      <c r="A70" s="56">
        <v>5516</v>
      </c>
      <c r="B70" s="52" t="s">
        <v>386</v>
      </c>
      <c r="C70" s="63">
        <v>0</v>
      </c>
      <c r="D70" s="63">
        <v>0</v>
      </c>
    </row>
    <row r="71" spans="1:4" x14ac:dyDescent="0.2">
      <c r="A71" s="56">
        <v>5517</v>
      </c>
      <c r="B71" s="52" t="s">
        <v>387</v>
      </c>
      <c r="C71" s="62">
        <v>0</v>
      </c>
      <c r="D71" s="62">
        <v>0</v>
      </c>
    </row>
    <row r="72" spans="1:4" x14ac:dyDescent="0.2">
      <c r="A72" s="56">
        <v>5518</v>
      </c>
      <c r="B72" s="52" t="s">
        <v>388</v>
      </c>
      <c r="C72" s="63">
        <v>4554301.16</v>
      </c>
      <c r="D72" s="63">
        <v>21507324.600000001</v>
      </c>
    </row>
    <row r="73" spans="1:4" x14ac:dyDescent="0.2">
      <c r="A73" s="56">
        <v>5520</v>
      </c>
      <c r="B73" s="52" t="s">
        <v>389</v>
      </c>
      <c r="C73" s="63">
        <f>SUM(C74:C75)</f>
        <v>0</v>
      </c>
      <c r="D73" s="63">
        <f>SUM(D74:D75)</f>
        <v>0</v>
      </c>
    </row>
    <row r="74" spans="1:4" x14ac:dyDescent="0.2">
      <c r="A74" s="56">
        <v>5521</v>
      </c>
      <c r="B74" s="52" t="s">
        <v>390</v>
      </c>
      <c r="C74" s="63">
        <v>0</v>
      </c>
      <c r="D74" s="63">
        <v>0</v>
      </c>
    </row>
    <row r="75" spans="1:4" x14ac:dyDescent="0.2">
      <c r="A75" s="56">
        <v>5522</v>
      </c>
      <c r="B75" s="52" t="s">
        <v>391</v>
      </c>
      <c r="C75" s="63">
        <v>0</v>
      </c>
      <c r="D75" s="63">
        <v>0</v>
      </c>
    </row>
    <row r="76" spans="1:4" x14ac:dyDescent="0.2">
      <c r="A76" s="56">
        <v>5530</v>
      </c>
      <c r="B76" s="52" t="s">
        <v>392</v>
      </c>
      <c r="C76" s="63">
        <f>SUM(C77:C81)</f>
        <v>316817336</v>
      </c>
      <c r="D76" s="63">
        <f>SUM(D77:D81)</f>
        <v>1140664456.6500001</v>
      </c>
    </row>
    <row r="77" spans="1:4" x14ac:dyDescent="0.2">
      <c r="A77" s="56">
        <v>5531</v>
      </c>
      <c r="B77" s="52" t="s">
        <v>393</v>
      </c>
      <c r="C77" s="63">
        <v>0</v>
      </c>
      <c r="D77" s="63">
        <v>0</v>
      </c>
    </row>
    <row r="78" spans="1:4" x14ac:dyDescent="0.2">
      <c r="A78" s="56">
        <v>5532</v>
      </c>
      <c r="B78" s="52" t="s">
        <v>394</v>
      </c>
      <c r="C78" s="63">
        <v>0</v>
      </c>
      <c r="D78" s="63">
        <v>0</v>
      </c>
    </row>
    <row r="79" spans="1:4" x14ac:dyDescent="0.2">
      <c r="A79" s="56">
        <v>5533</v>
      </c>
      <c r="B79" s="52" t="s">
        <v>395</v>
      </c>
      <c r="C79" s="63">
        <v>0</v>
      </c>
      <c r="D79" s="63">
        <v>0</v>
      </c>
    </row>
    <row r="80" spans="1:4" x14ac:dyDescent="0.2">
      <c r="A80" s="56">
        <v>5534</v>
      </c>
      <c r="B80" s="52" t="s">
        <v>396</v>
      </c>
      <c r="C80" s="62">
        <v>0</v>
      </c>
      <c r="D80" s="62">
        <v>0</v>
      </c>
    </row>
    <row r="81" spans="1:4" x14ac:dyDescent="0.2">
      <c r="A81" s="56">
        <v>5535</v>
      </c>
      <c r="B81" s="52" t="s">
        <v>397</v>
      </c>
      <c r="C81" s="63">
        <v>316817336</v>
      </c>
      <c r="D81" s="63">
        <v>1140664456.6500001</v>
      </c>
    </row>
    <row r="82" spans="1:4" x14ac:dyDescent="0.2">
      <c r="A82" s="56">
        <v>5590</v>
      </c>
      <c r="B82" s="52" t="s">
        <v>398</v>
      </c>
      <c r="C82" s="63">
        <f>SUM(C83:C90)</f>
        <v>50.36</v>
      </c>
      <c r="D82" s="63">
        <f>SUM(D83:D90)</f>
        <v>1.71</v>
      </c>
    </row>
    <row r="83" spans="1:4" x14ac:dyDescent="0.2">
      <c r="A83" s="56">
        <v>5591</v>
      </c>
      <c r="B83" s="52" t="s">
        <v>399</v>
      </c>
      <c r="C83" s="63">
        <v>0</v>
      </c>
      <c r="D83" s="63">
        <v>0</v>
      </c>
    </row>
    <row r="84" spans="1:4" x14ac:dyDescent="0.2">
      <c r="A84" s="56">
        <v>5592</v>
      </c>
      <c r="B84" s="52" t="s">
        <v>400</v>
      </c>
      <c r="C84" s="63">
        <v>0</v>
      </c>
      <c r="D84" s="63">
        <v>0</v>
      </c>
    </row>
    <row r="85" spans="1:4" x14ac:dyDescent="0.2">
      <c r="A85" s="56">
        <v>5593</v>
      </c>
      <c r="B85" s="52" t="s">
        <v>401</v>
      </c>
      <c r="C85" s="63">
        <v>0</v>
      </c>
      <c r="D85" s="63">
        <v>0</v>
      </c>
    </row>
    <row r="86" spans="1:4" x14ac:dyDescent="0.2">
      <c r="A86" s="56">
        <v>5594</v>
      </c>
      <c r="B86" s="52" t="s">
        <v>452</v>
      </c>
      <c r="C86" s="62">
        <v>0</v>
      </c>
      <c r="D86" s="62">
        <v>0</v>
      </c>
    </row>
    <row r="87" spans="1:4" x14ac:dyDescent="0.2">
      <c r="A87" s="56">
        <v>5595</v>
      </c>
      <c r="B87" s="52" t="s">
        <v>403</v>
      </c>
      <c r="C87" s="63">
        <v>0</v>
      </c>
      <c r="D87" s="63">
        <v>0</v>
      </c>
    </row>
    <row r="88" spans="1:4" x14ac:dyDescent="0.2">
      <c r="A88" s="56">
        <v>5596</v>
      </c>
      <c r="B88" s="52" t="s">
        <v>294</v>
      </c>
      <c r="C88" s="63">
        <v>0</v>
      </c>
      <c r="D88" s="63">
        <v>0</v>
      </c>
    </row>
    <row r="89" spans="1:4" x14ac:dyDescent="0.2">
      <c r="A89" s="56">
        <v>5597</v>
      </c>
      <c r="B89" s="52" t="s">
        <v>404</v>
      </c>
      <c r="C89" s="63">
        <v>0</v>
      </c>
      <c r="D89" s="63">
        <v>0</v>
      </c>
    </row>
    <row r="90" spans="1:4" x14ac:dyDescent="0.2">
      <c r="A90" s="56">
        <v>5599</v>
      </c>
      <c r="B90" s="52" t="s">
        <v>406</v>
      </c>
      <c r="C90" s="63">
        <v>50.36</v>
      </c>
      <c r="D90" s="63">
        <v>1.71</v>
      </c>
    </row>
    <row r="91" spans="1:4" x14ac:dyDescent="0.2">
      <c r="A91" s="59">
        <v>5600</v>
      </c>
      <c r="B91" s="60" t="s">
        <v>407</v>
      </c>
      <c r="C91" s="63">
        <f>C92</f>
        <v>0</v>
      </c>
      <c r="D91" s="63">
        <f>D92</f>
        <v>0</v>
      </c>
    </row>
    <row r="92" spans="1:4" x14ac:dyDescent="0.2">
      <c r="A92" s="56">
        <v>5610</v>
      </c>
      <c r="B92" s="52" t="s">
        <v>408</v>
      </c>
      <c r="C92" s="63">
        <f>C93</f>
        <v>0</v>
      </c>
      <c r="D92" s="63">
        <f>D93</f>
        <v>0</v>
      </c>
    </row>
    <row r="93" spans="1:4" x14ac:dyDescent="0.2">
      <c r="A93" s="56">
        <v>5611</v>
      </c>
      <c r="B93" s="52" t="s">
        <v>409</v>
      </c>
      <c r="C93" s="63">
        <v>0</v>
      </c>
      <c r="D93" s="63">
        <v>0</v>
      </c>
    </row>
    <row r="94" spans="1:4" x14ac:dyDescent="0.2">
      <c r="A94" s="59">
        <v>2110</v>
      </c>
      <c r="B94" s="72" t="s">
        <v>453</v>
      </c>
      <c r="C94" s="62">
        <f>SUM(C95:C99)</f>
        <v>0</v>
      </c>
      <c r="D94" s="62">
        <f>SUM(D95:D99)</f>
        <v>82896795.229999989</v>
      </c>
    </row>
    <row r="95" spans="1:4" x14ac:dyDescent="0.2">
      <c r="A95" s="56">
        <v>2111</v>
      </c>
      <c r="B95" s="52" t="s">
        <v>454</v>
      </c>
      <c r="C95" s="63">
        <v>0</v>
      </c>
      <c r="D95" s="63">
        <v>323882.68</v>
      </c>
    </row>
    <row r="96" spans="1:4" x14ac:dyDescent="0.2">
      <c r="A96" s="56">
        <v>2112</v>
      </c>
      <c r="B96" s="52" t="s">
        <v>455</v>
      </c>
      <c r="C96" s="63">
        <v>0</v>
      </c>
      <c r="D96" s="63">
        <v>46266011.899999999</v>
      </c>
    </row>
    <row r="97" spans="1:4" x14ac:dyDescent="0.2">
      <c r="A97" s="56">
        <v>2112</v>
      </c>
      <c r="B97" s="52" t="s">
        <v>456</v>
      </c>
      <c r="C97" s="63">
        <v>0</v>
      </c>
      <c r="D97" s="63">
        <v>36306900.649999999</v>
      </c>
    </row>
    <row r="98" spans="1:4" x14ac:dyDescent="0.2">
      <c r="A98" s="56">
        <v>2115</v>
      </c>
      <c r="B98" s="52" t="s">
        <v>457</v>
      </c>
      <c r="C98" s="63">
        <v>0</v>
      </c>
      <c r="D98" s="63">
        <v>0</v>
      </c>
    </row>
    <row r="99" spans="1:4" x14ac:dyDescent="0.2">
      <c r="A99" s="56">
        <v>2114</v>
      </c>
      <c r="B99" s="52" t="s">
        <v>458</v>
      </c>
      <c r="C99" s="63">
        <v>0</v>
      </c>
      <c r="D99" s="63">
        <v>0</v>
      </c>
    </row>
    <row r="100" spans="1:4" x14ac:dyDescent="0.2">
      <c r="A100" s="56"/>
      <c r="B100" s="65" t="s">
        <v>459</v>
      </c>
      <c r="C100" s="63">
        <f>+C101</f>
        <v>56590740.759999998</v>
      </c>
      <c r="D100" s="63">
        <f>+D101</f>
        <v>187574353.59999999</v>
      </c>
    </row>
    <row r="101" spans="1:4" x14ac:dyDescent="0.2">
      <c r="A101" s="66">
        <v>3100</v>
      </c>
      <c r="B101" s="73" t="s">
        <v>460</v>
      </c>
      <c r="C101" s="63">
        <f>SUM(C102:C105)</f>
        <v>56590740.759999998</v>
      </c>
      <c r="D101" s="63">
        <f>SUM(D102:D105)</f>
        <v>187574353.59999999</v>
      </c>
    </row>
    <row r="102" spans="1:4" x14ac:dyDescent="0.2">
      <c r="A102" s="69"/>
      <c r="B102" s="74" t="s">
        <v>461</v>
      </c>
      <c r="C102" s="63">
        <v>56590246.75</v>
      </c>
      <c r="D102" s="63">
        <v>157673077.16999999</v>
      </c>
    </row>
    <row r="103" spans="1:4" x14ac:dyDescent="0.2">
      <c r="A103" s="69"/>
      <c r="B103" s="74" t="s">
        <v>462</v>
      </c>
      <c r="C103" s="62">
        <v>0</v>
      </c>
      <c r="D103" s="62">
        <v>0</v>
      </c>
    </row>
    <row r="104" spans="1:4" x14ac:dyDescent="0.2">
      <c r="A104" s="69"/>
      <c r="B104" s="74" t="s">
        <v>463</v>
      </c>
      <c r="C104" s="63">
        <v>0</v>
      </c>
      <c r="D104" s="63">
        <v>28998553.809999999</v>
      </c>
    </row>
    <row r="105" spans="1:4" x14ac:dyDescent="0.2">
      <c r="A105" s="69"/>
      <c r="B105" s="74" t="s">
        <v>464</v>
      </c>
      <c r="C105" s="63">
        <v>494.01</v>
      </c>
      <c r="D105" s="63">
        <v>902722.62</v>
      </c>
    </row>
    <row r="106" spans="1:4" x14ac:dyDescent="0.2">
      <c r="A106" s="69"/>
      <c r="B106" s="75" t="s">
        <v>465</v>
      </c>
      <c r="C106" s="63">
        <f>+C107</f>
        <v>0</v>
      </c>
      <c r="D106" s="63">
        <f>+D107</f>
        <v>0</v>
      </c>
    </row>
    <row r="107" spans="1:4" x14ac:dyDescent="0.2">
      <c r="A107" s="66">
        <v>1270</v>
      </c>
      <c r="B107" s="76" t="s">
        <v>154</v>
      </c>
      <c r="C107" s="63">
        <f>+C108</f>
        <v>0</v>
      </c>
      <c r="D107" s="63">
        <f>+D108</f>
        <v>0</v>
      </c>
    </row>
    <row r="108" spans="1:4" x14ac:dyDescent="0.2">
      <c r="A108" s="69">
        <v>1273</v>
      </c>
      <c r="B108" s="70" t="s">
        <v>466</v>
      </c>
      <c r="C108" s="63">
        <v>0</v>
      </c>
      <c r="D108" s="63">
        <v>0</v>
      </c>
    </row>
    <row r="109" spans="1:4" x14ac:dyDescent="0.2">
      <c r="A109" s="69"/>
      <c r="B109" s="75" t="s">
        <v>467</v>
      </c>
      <c r="C109" s="62">
        <f>+C110+C112</f>
        <v>5532848.7999999998</v>
      </c>
      <c r="D109" s="62">
        <f>+D110+D112</f>
        <v>0</v>
      </c>
    </row>
    <row r="110" spans="1:4" x14ac:dyDescent="0.2">
      <c r="A110" s="66">
        <v>4300</v>
      </c>
      <c r="B110" s="73" t="s">
        <v>468</v>
      </c>
      <c r="C110" s="63">
        <f>+C111</f>
        <v>0</v>
      </c>
      <c r="D110" s="63">
        <f>+D111</f>
        <v>0</v>
      </c>
    </row>
    <row r="111" spans="1:4" x14ac:dyDescent="0.2">
      <c r="A111" s="69">
        <v>4399</v>
      </c>
      <c r="B111" s="74" t="s">
        <v>290</v>
      </c>
      <c r="C111" s="63">
        <v>0</v>
      </c>
      <c r="D111" s="63">
        <v>0</v>
      </c>
    </row>
    <row r="112" spans="1:4" x14ac:dyDescent="0.2">
      <c r="A112" s="59">
        <v>1120</v>
      </c>
      <c r="B112" s="77" t="s">
        <v>469</v>
      </c>
      <c r="C112" s="63">
        <f>SUM(C113:C121)</f>
        <v>5532848.7999999998</v>
      </c>
      <c r="D112" s="63">
        <f>SUM(D113:D121)</f>
        <v>0</v>
      </c>
    </row>
    <row r="113" spans="1:4" x14ac:dyDescent="0.2">
      <c r="A113" s="56">
        <v>1124</v>
      </c>
      <c r="B113" s="78" t="s">
        <v>470</v>
      </c>
      <c r="C113" s="63">
        <v>0</v>
      </c>
      <c r="D113" s="63">
        <v>0</v>
      </c>
    </row>
    <row r="114" spans="1:4" x14ac:dyDescent="0.2">
      <c r="A114" s="56">
        <v>1124</v>
      </c>
      <c r="B114" s="78" t="s">
        <v>471</v>
      </c>
      <c r="C114" s="63">
        <v>0</v>
      </c>
      <c r="D114" s="63">
        <v>0</v>
      </c>
    </row>
    <row r="115" spans="1:4" x14ac:dyDescent="0.2">
      <c r="A115" s="56">
        <v>1124</v>
      </c>
      <c r="B115" s="78" t="s">
        <v>472</v>
      </c>
      <c r="C115" s="63">
        <v>0</v>
      </c>
      <c r="D115" s="63">
        <v>0</v>
      </c>
    </row>
    <row r="116" spans="1:4" x14ac:dyDescent="0.2">
      <c r="A116" s="56">
        <v>1124</v>
      </c>
      <c r="B116" s="78" t="s">
        <v>473</v>
      </c>
      <c r="C116" s="63">
        <v>0</v>
      </c>
      <c r="D116" s="63">
        <v>0</v>
      </c>
    </row>
    <row r="117" spans="1:4" x14ac:dyDescent="0.2">
      <c r="A117" s="56">
        <v>1124</v>
      </c>
      <c r="B117" s="78" t="s">
        <v>474</v>
      </c>
      <c r="C117" s="62">
        <v>0</v>
      </c>
      <c r="D117" s="62">
        <v>0</v>
      </c>
    </row>
    <row r="118" spans="1:4" x14ac:dyDescent="0.2">
      <c r="A118" s="56">
        <v>1124</v>
      </c>
      <c r="B118" s="78" t="s">
        <v>475</v>
      </c>
      <c r="C118" s="63">
        <v>0</v>
      </c>
      <c r="D118" s="63">
        <v>0</v>
      </c>
    </row>
    <row r="119" spans="1:4" x14ac:dyDescent="0.2">
      <c r="A119" s="56">
        <v>1122</v>
      </c>
      <c r="B119" s="78" t="s">
        <v>476</v>
      </c>
      <c r="C119" s="63">
        <v>5532848.7999999998</v>
      </c>
      <c r="D119" s="63">
        <v>0</v>
      </c>
    </row>
    <row r="120" spans="1:4" x14ac:dyDescent="0.2">
      <c r="A120" s="56">
        <v>1122</v>
      </c>
      <c r="B120" s="78" t="s">
        <v>477</v>
      </c>
      <c r="C120" s="63">
        <v>0</v>
      </c>
      <c r="D120" s="63">
        <v>0</v>
      </c>
    </row>
    <row r="121" spans="1:4" x14ac:dyDescent="0.2">
      <c r="A121" s="56">
        <v>1122</v>
      </c>
      <c r="B121" s="78" t="s">
        <v>478</v>
      </c>
      <c r="C121" s="63">
        <v>0</v>
      </c>
      <c r="D121" s="63">
        <v>0</v>
      </c>
    </row>
    <row r="122" spans="1:4" x14ac:dyDescent="0.2">
      <c r="A122" s="56"/>
      <c r="B122" s="79" t="s">
        <v>479</v>
      </c>
      <c r="C122" s="63">
        <f>C47+C48+C100-C106-C109</f>
        <v>1273520222.0800002</v>
      </c>
      <c r="D122" s="63">
        <f>D47+D48+D100-D106-D109</f>
        <v>1453551395.76</v>
      </c>
    </row>
    <row r="130" spans="2:2" x14ac:dyDescent="0.2">
      <c r="B130" s="52" t="s">
        <v>480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D60 D51 C48:D48 C51:C62" xr:uid="{AD433C07-4904-4B70-8D3C-46645BFA79B7}"/>
    <dataValidation allowBlank="1" showInputMessage="1" showErrorMessage="1" prompt="Saldo al 31 de diciembre del año anterior que se presenta" sqref="D7 D46" xr:uid="{FD90C31B-E89C-45D4-81AB-A623D04E235F}"/>
    <dataValidation allowBlank="1" showInputMessage="1" showErrorMessage="1" prompt="Importe final del periodo que corresponde la información financiera trimestral que se presenta." sqref="C19 C7 D61:D62 D52:D59 C46" xr:uid="{B205640B-4E7E-4C9B-B4AE-1BEAB3117535}"/>
  </dataValidations>
  <pageMargins left="0.70866141732283472" right="0.70866141732283472" top="0.74803149606299213" bottom="0.74803149606299213" header="0.31496062992125984" footer="0.31496062992125984"/>
  <pageSetup scale="98" fitToHeight="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7DE8-B9A3-4BFF-A1C4-1FFE4D16386D}">
  <sheetPr>
    <tabColor rgb="FFFFC000"/>
  </sheetPr>
  <dimension ref="A1:C22"/>
  <sheetViews>
    <sheetView showGridLines="0" workbookViewId="0">
      <selection activeCell="F14" sqref="F14"/>
    </sheetView>
  </sheetViews>
  <sheetFormatPr baseColWidth="10" defaultColWidth="11.42578125" defaultRowHeight="11.25" x14ac:dyDescent="0.2"/>
  <cols>
    <col min="1" max="1" width="3.28515625" style="85" customWidth="1"/>
    <col min="2" max="2" width="67.42578125" style="85" customWidth="1"/>
    <col min="3" max="3" width="25" style="85" customWidth="1"/>
    <col min="4" max="16384" width="11.42578125" style="85"/>
  </cols>
  <sheetData>
    <row r="1" spans="1:3" s="80" customFormat="1" ht="18" customHeight="1" x14ac:dyDescent="0.25">
      <c r="A1" s="143" t="s">
        <v>0</v>
      </c>
      <c r="B1" s="144"/>
      <c r="C1" s="145"/>
    </row>
    <row r="2" spans="1:3" s="80" customFormat="1" ht="18" customHeight="1" x14ac:dyDescent="0.25">
      <c r="A2" s="146" t="s">
        <v>481</v>
      </c>
      <c r="B2" s="147"/>
      <c r="C2" s="148"/>
    </row>
    <row r="3" spans="1:3" s="80" customFormat="1" ht="18" customHeight="1" x14ac:dyDescent="0.25">
      <c r="A3" s="146" t="s">
        <v>5</v>
      </c>
      <c r="B3" s="149"/>
      <c r="C3" s="148"/>
    </row>
    <row r="4" spans="1:3" s="81" customFormat="1" ht="18" customHeight="1" x14ac:dyDescent="0.2">
      <c r="A4" s="150" t="s">
        <v>482</v>
      </c>
      <c r="B4" s="151"/>
      <c r="C4" s="152"/>
    </row>
    <row r="5" spans="1:3" s="84" customFormat="1" x14ac:dyDescent="0.2">
      <c r="A5" s="82" t="s">
        <v>483</v>
      </c>
      <c r="B5" s="82"/>
      <c r="C5" s="83">
        <v>4089552366</v>
      </c>
    </row>
    <row r="6" spans="1:3" x14ac:dyDescent="0.2">
      <c r="B6" s="86"/>
      <c r="C6" s="87"/>
    </row>
    <row r="7" spans="1:3" x14ac:dyDescent="0.2">
      <c r="A7" s="88" t="s">
        <v>484</v>
      </c>
      <c r="B7" s="88"/>
      <c r="C7" s="89">
        <f>SUM(C8:C13)</f>
        <v>0</v>
      </c>
    </row>
    <row r="8" spans="1:3" x14ac:dyDescent="0.2">
      <c r="A8" s="90" t="s">
        <v>485</v>
      </c>
      <c r="B8" s="91" t="s">
        <v>279</v>
      </c>
      <c r="C8" s="92">
        <v>0</v>
      </c>
    </row>
    <row r="9" spans="1:3" x14ac:dyDescent="0.2">
      <c r="A9" s="93" t="s">
        <v>486</v>
      </c>
      <c r="B9" s="94" t="s">
        <v>487</v>
      </c>
      <c r="C9" s="92">
        <v>0</v>
      </c>
    </row>
    <row r="10" spans="1:3" x14ac:dyDescent="0.2">
      <c r="A10" s="93" t="s">
        <v>488</v>
      </c>
      <c r="B10" s="94" t="s">
        <v>288</v>
      </c>
      <c r="C10" s="92">
        <v>0</v>
      </c>
    </row>
    <row r="11" spans="1:3" x14ac:dyDescent="0.2">
      <c r="A11" s="93" t="s">
        <v>489</v>
      </c>
      <c r="B11" s="94" t="s">
        <v>289</v>
      </c>
      <c r="C11" s="92">
        <v>0</v>
      </c>
    </row>
    <row r="12" spans="1:3" x14ac:dyDescent="0.2">
      <c r="A12" s="93" t="s">
        <v>490</v>
      </c>
      <c r="B12" s="94" t="s">
        <v>290</v>
      </c>
      <c r="C12" s="92">
        <v>0</v>
      </c>
    </row>
    <row r="13" spans="1:3" x14ac:dyDescent="0.2">
      <c r="A13" s="95" t="s">
        <v>491</v>
      </c>
      <c r="B13" s="96" t="s">
        <v>492</v>
      </c>
      <c r="C13" s="92">
        <v>0</v>
      </c>
    </row>
    <row r="14" spans="1:3" x14ac:dyDescent="0.2">
      <c r="A14" s="97"/>
      <c r="B14" s="98"/>
      <c r="C14" s="99"/>
    </row>
    <row r="15" spans="1:3" x14ac:dyDescent="0.2">
      <c r="A15" s="88" t="s">
        <v>493</v>
      </c>
      <c r="B15" s="86"/>
      <c r="C15" s="89">
        <f>SUM(C16:C18)</f>
        <v>56590740.759999998</v>
      </c>
    </row>
    <row r="16" spans="1:3" x14ac:dyDescent="0.2">
      <c r="A16" s="100">
        <v>3.1</v>
      </c>
      <c r="B16" s="94" t="s">
        <v>494</v>
      </c>
      <c r="C16" s="92">
        <v>0</v>
      </c>
    </row>
    <row r="17" spans="1:3" x14ac:dyDescent="0.2">
      <c r="A17" s="101">
        <v>3.2</v>
      </c>
      <c r="B17" s="94" t="s">
        <v>495</v>
      </c>
      <c r="C17" s="92">
        <v>0</v>
      </c>
    </row>
    <row r="18" spans="1:3" x14ac:dyDescent="0.2">
      <c r="A18" s="101">
        <v>3.3</v>
      </c>
      <c r="B18" s="96" t="s">
        <v>496</v>
      </c>
      <c r="C18" s="102">
        <v>56590740.759999998</v>
      </c>
    </row>
    <row r="19" spans="1:3" x14ac:dyDescent="0.2">
      <c r="B19" s="103"/>
      <c r="C19" s="104"/>
    </row>
    <row r="20" spans="1:3" x14ac:dyDescent="0.2">
      <c r="A20" s="105" t="s">
        <v>497</v>
      </c>
      <c r="B20" s="105"/>
      <c r="C20" s="83">
        <f>C5+C7-C15</f>
        <v>4032961625.2399998</v>
      </c>
    </row>
    <row r="22" spans="1:3" ht="25.5" customHeight="1" x14ac:dyDescent="0.2">
      <c r="A22" s="153" t="s">
        <v>66</v>
      </c>
      <c r="B22" s="153"/>
      <c r="C22" s="153"/>
    </row>
  </sheetData>
  <mergeCells count="5">
    <mergeCell ref="A1:C1"/>
    <mergeCell ref="A2:C2"/>
    <mergeCell ref="A3:C3"/>
    <mergeCell ref="A4:C4"/>
    <mergeCell ref="A22:C2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1FB2-5AD3-4B47-A560-A73E590399B4}">
  <sheetPr>
    <tabColor rgb="FFFFC000"/>
    <pageSetUpPr fitToPage="1"/>
  </sheetPr>
  <dimension ref="A1:E39"/>
  <sheetViews>
    <sheetView showGridLines="0" workbookViewId="0">
      <selection activeCell="F14" sqref="F14"/>
    </sheetView>
  </sheetViews>
  <sheetFormatPr baseColWidth="10" defaultColWidth="11.42578125" defaultRowHeight="11.25" x14ac:dyDescent="0.2"/>
  <cols>
    <col min="1" max="1" width="3.7109375" style="85" customWidth="1"/>
    <col min="2" max="2" width="69.7109375" style="85" customWidth="1"/>
    <col min="3" max="3" width="21.28515625" style="85" customWidth="1"/>
    <col min="4" max="16384" width="11.42578125" style="85"/>
  </cols>
  <sheetData>
    <row r="1" spans="1:3" s="106" customFormat="1" ht="18.95" customHeight="1" x14ac:dyDescent="0.25">
      <c r="A1" s="154" t="s">
        <v>0</v>
      </c>
      <c r="B1" s="155"/>
      <c r="C1" s="156"/>
    </row>
    <row r="2" spans="1:3" s="106" customFormat="1" ht="18.95" customHeight="1" x14ac:dyDescent="0.25">
      <c r="A2" s="157" t="s">
        <v>498</v>
      </c>
      <c r="B2" s="158"/>
      <c r="C2" s="159"/>
    </row>
    <row r="3" spans="1:3" s="106" customFormat="1" ht="18.95" customHeight="1" x14ac:dyDescent="0.25">
      <c r="A3" s="157" t="s">
        <v>5</v>
      </c>
      <c r="B3" s="160"/>
      <c r="C3" s="159"/>
    </row>
    <row r="4" spans="1:3" s="97" customFormat="1" x14ac:dyDescent="0.2">
      <c r="A4" s="150" t="s">
        <v>482</v>
      </c>
      <c r="B4" s="151"/>
      <c r="C4" s="152"/>
    </row>
    <row r="5" spans="1:3" x14ac:dyDescent="0.2">
      <c r="A5" s="107" t="s">
        <v>499</v>
      </c>
      <c r="B5" s="82"/>
      <c r="C5" s="108">
        <v>2839341756.52</v>
      </c>
    </row>
    <row r="6" spans="1:3" x14ac:dyDescent="0.2">
      <c r="A6" s="109"/>
      <c r="B6" s="86"/>
      <c r="C6" s="110"/>
    </row>
    <row r="7" spans="1:3" x14ac:dyDescent="0.2">
      <c r="A7" s="88" t="s">
        <v>500</v>
      </c>
      <c r="B7" s="111"/>
      <c r="C7" s="89">
        <f>SUM(C8:C28)</f>
        <v>28842461.430000007</v>
      </c>
    </row>
    <row r="8" spans="1:3" x14ac:dyDescent="0.2">
      <c r="A8" s="112">
        <v>2.1</v>
      </c>
      <c r="B8" s="113" t="s">
        <v>310</v>
      </c>
      <c r="C8" s="114">
        <v>-129518288.06999999</v>
      </c>
    </row>
    <row r="9" spans="1:3" x14ac:dyDescent="0.2">
      <c r="A9" s="112">
        <v>2.2000000000000002</v>
      </c>
      <c r="B9" s="113" t="s">
        <v>307</v>
      </c>
      <c r="C9" s="114">
        <v>0</v>
      </c>
    </row>
    <row r="10" spans="1:3" x14ac:dyDescent="0.2">
      <c r="A10" s="115">
        <v>2.2999999999999998</v>
      </c>
      <c r="B10" s="116" t="s">
        <v>137</v>
      </c>
      <c r="C10" s="114">
        <v>758351.66</v>
      </c>
    </row>
    <row r="11" spans="1:3" x14ac:dyDescent="0.2">
      <c r="A11" s="115">
        <v>2.4</v>
      </c>
      <c r="B11" s="116" t="s">
        <v>138</v>
      </c>
      <c r="C11" s="114">
        <v>0</v>
      </c>
    </row>
    <row r="12" spans="1:3" x14ac:dyDescent="0.2">
      <c r="A12" s="115">
        <v>2.5</v>
      </c>
      <c r="B12" s="116" t="s">
        <v>139</v>
      </c>
      <c r="C12" s="114">
        <v>721520</v>
      </c>
    </row>
    <row r="13" spans="1:3" x14ac:dyDescent="0.2">
      <c r="A13" s="115">
        <v>2.6</v>
      </c>
      <c r="B13" s="116" t="s">
        <v>140</v>
      </c>
      <c r="C13" s="114">
        <v>0</v>
      </c>
    </row>
    <row r="14" spans="1:3" x14ac:dyDescent="0.2">
      <c r="A14" s="115">
        <v>2.7</v>
      </c>
      <c r="B14" s="116" t="s">
        <v>141</v>
      </c>
      <c r="C14" s="114">
        <v>0</v>
      </c>
    </row>
    <row r="15" spans="1:3" x14ac:dyDescent="0.2">
      <c r="A15" s="115">
        <v>2.8</v>
      </c>
      <c r="B15" s="116" t="s">
        <v>142</v>
      </c>
      <c r="C15" s="114">
        <v>1718330.04</v>
      </c>
    </row>
    <row r="16" spans="1:3" x14ac:dyDescent="0.2">
      <c r="A16" s="115">
        <v>2.9</v>
      </c>
      <c r="B16" s="116" t="s">
        <v>144</v>
      </c>
      <c r="C16" s="114">
        <v>0</v>
      </c>
    </row>
    <row r="17" spans="1:5" x14ac:dyDescent="0.2">
      <c r="A17" s="115" t="s">
        <v>501</v>
      </c>
      <c r="B17" s="116" t="s">
        <v>502</v>
      </c>
      <c r="C17" s="114">
        <v>0</v>
      </c>
    </row>
    <row r="18" spans="1:5" x14ac:dyDescent="0.2">
      <c r="A18" s="115" t="s">
        <v>503</v>
      </c>
      <c r="B18" s="116" t="s">
        <v>148</v>
      </c>
      <c r="C18" s="114">
        <v>0</v>
      </c>
    </row>
    <row r="19" spans="1:5" x14ac:dyDescent="0.2">
      <c r="A19" s="115" t="s">
        <v>504</v>
      </c>
      <c r="B19" s="116" t="s">
        <v>505</v>
      </c>
      <c r="C19" s="114">
        <v>0</v>
      </c>
    </row>
    <row r="20" spans="1:5" x14ac:dyDescent="0.2">
      <c r="A20" s="115" t="s">
        <v>506</v>
      </c>
      <c r="B20" s="116" t="s">
        <v>507</v>
      </c>
      <c r="C20" s="114">
        <v>20182462.800000001</v>
      </c>
    </row>
    <row r="21" spans="1:5" x14ac:dyDescent="0.2">
      <c r="A21" s="115" t="s">
        <v>508</v>
      </c>
      <c r="B21" s="116" t="s">
        <v>509</v>
      </c>
      <c r="C21" s="114">
        <v>0</v>
      </c>
    </row>
    <row r="22" spans="1:5" x14ac:dyDescent="0.2">
      <c r="A22" s="115" t="s">
        <v>510</v>
      </c>
      <c r="B22" s="116" t="s">
        <v>511</v>
      </c>
      <c r="C22" s="114">
        <v>0</v>
      </c>
    </row>
    <row r="23" spans="1:5" x14ac:dyDescent="0.2">
      <c r="A23" s="115" t="s">
        <v>512</v>
      </c>
      <c r="B23" s="116" t="s">
        <v>513</v>
      </c>
      <c r="C23" s="114">
        <v>0</v>
      </c>
    </row>
    <row r="24" spans="1:5" x14ac:dyDescent="0.2">
      <c r="A24" s="115" t="s">
        <v>514</v>
      </c>
      <c r="B24" s="116" t="s">
        <v>515</v>
      </c>
      <c r="C24" s="114">
        <v>0</v>
      </c>
    </row>
    <row r="25" spans="1:5" x14ac:dyDescent="0.2">
      <c r="A25" s="115" t="s">
        <v>516</v>
      </c>
      <c r="B25" s="116" t="s">
        <v>517</v>
      </c>
      <c r="C25" s="114">
        <v>0</v>
      </c>
    </row>
    <row r="26" spans="1:5" x14ac:dyDescent="0.2">
      <c r="A26" s="115" t="s">
        <v>518</v>
      </c>
      <c r="B26" s="116" t="s">
        <v>519</v>
      </c>
      <c r="C26" s="114">
        <v>0</v>
      </c>
    </row>
    <row r="27" spans="1:5" x14ac:dyDescent="0.2">
      <c r="A27" s="115" t="s">
        <v>520</v>
      </c>
      <c r="B27" s="116" t="s">
        <v>521</v>
      </c>
      <c r="C27" s="114">
        <v>0</v>
      </c>
    </row>
    <row r="28" spans="1:5" ht="15" x14ac:dyDescent="0.25">
      <c r="A28" s="115" t="s">
        <v>522</v>
      </c>
      <c r="B28" s="113" t="s">
        <v>523</v>
      </c>
      <c r="C28" s="114">
        <v>134980085</v>
      </c>
      <c r="E28" s="117"/>
    </row>
    <row r="29" spans="1:5" x14ac:dyDescent="0.2">
      <c r="A29" s="118"/>
      <c r="B29" s="119"/>
      <c r="C29" s="120"/>
    </row>
    <row r="30" spans="1:5" x14ac:dyDescent="0.2">
      <c r="A30" s="121" t="s">
        <v>524</v>
      </c>
      <c r="B30" s="122"/>
      <c r="C30" s="123">
        <f>SUM(C31:C35)</f>
        <v>321371687.52000004</v>
      </c>
    </row>
    <row r="31" spans="1:5" x14ac:dyDescent="0.2">
      <c r="A31" s="115" t="s">
        <v>525</v>
      </c>
      <c r="B31" s="116" t="s">
        <v>380</v>
      </c>
      <c r="C31" s="114">
        <v>4554301.16</v>
      </c>
    </row>
    <row r="32" spans="1:5" x14ac:dyDescent="0.2">
      <c r="A32" s="115" t="s">
        <v>526</v>
      </c>
      <c r="B32" s="116" t="s">
        <v>389</v>
      </c>
      <c r="C32" s="114">
        <v>0</v>
      </c>
    </row>
    <row r="33" spans="1:4" x14ac:dyDescent="0.2">
      <c r="A33" s="115" t="s">
        <v>527</v>
      </c>
      <c r="B33" s="116" t="s">
        <v>392</v>
      </c>
      <c r="C33" s="114">
        <v>316817336</v>
      </c>
    </row>
    <row r="34" spans="1:4" x14ac:dyDescent="0.2">
      <c r="A34" s="115" t="s">
        <v>528</v>
      </c>
      <c r="B34" s="116" t="s">
        <v>398</v>
      </c>
      <c r="C34" s="114">
        <v>50.36</v>
      </c>
    </row>
    <row r="35" spans="1:4" x14ac:dyDescent="0.2">
      <c r="A35" s="115" t="s">
        <v>529</v>
      </c>
      <c r="B35" s="113" t="s">
        <v>530</v>
      </c>
      <c r="C35" s="124">
        <v>0</v>
      </c>
    </row>
    <row r="36" spans="1:4" x14ac:dyDescent="0.2">
      <c r="A36" s="109"/>
      <c r="B36" s="125"/>
      <c r="C36" s="126"/>
    </row>
    <row r="37" spans="1:4" x14ac:dyDescent="0.2">
      <c r="A37" s="127" t="s">
        <v>531</v>
      </c>
      <c r="B37" s="82"/>
      <c r="C37" s="83">
        <f>C5-C7+C30</f>
        <v>3131870982.6100001</v>
      </c>
    </row>
    <row r="39" spans="1:4" x14ac:dyDescent="0.2">
      <c r="A39" s="161" t="s">
        <v>66</v>
      </c>
      <c r="B39" s="161"/>
      <c r="C39" s="161"/>
      <c r="D39" s="161"/>
    </row>
  </sheetData>
  <mergeCells count="5">
    <mergeCell ref="A1:C1"/>
    <mergeCell ref="A2:C2"/>
    <mergeCell ref="A3:C3"/>
    <mergeCell ref="A4:C4"/>
    <mergeCell ref="A39:D3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B3053-CA78-4F35-A48D-5BE6ABA55931}">
  <sheetPr>
    <tabColor rgb="FFFFC000"/>
    <pageSetUpPr fitToPage="1"/>
  </sheetPr>
  <dimension ref="A1:J53"/>
  <sheetViews>
    <sheetView showGridLines="0" topLeftCell="C12" workbookViewId="0">
      <selection activeCell="F14" sqref="F14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6.5703125" style="52" customWidth="1"/>
    <col min="7" max="7" width="17.140625" style="52" bestFit="1" customWidth="1"/>
    <col min="8" max="8" width="9.5703125" style="52" customWidth="1"/>
    <col min="9" max="9" width="11" style="52" bestFit="1" customWidth="1"/>
    <col min="10" max="10" width="14.140625" style="52" bestFit="1" customWidth="1"/>
    <col min="11" max="16384" width="9.140625" style="52"/>
  </cols>
  <sheetData>
    <row r="1" spans="1:10" ht="18.95" customHeight="1" x14ac:dyDescent="0.2">
      <c r="A1" s="142" t="s">
        <v>0</v>
      </c>
      <c r="B1" s="162"/>
      <c r="C1" s="162"/>
      <c r="D1" s="162"/>
      <c r="E1" s="162"/>
      <c r="F1" s="162"/>
      <c r="G1" s="50" t="s">
        <v>67</v>
      </c>
      <c r="H1" s="51">
        <v>2023</v>
      </c>
    </row>
    <row r="2" spans="1:10" ht="18.95" customHeight="1" x14ac:dyDescent="0.2">
      <c r="A2" s="142" t="s">
        <v>532</v>
      </c>
      <c r="B2" s="162"/>
      <c r="C2" s="162"/>
      <c r="D2" s="162"/>
      <c r="E2" s="162"/>
      <c r="F2" s="162"/>
      <c r="G2" s="50" t="s">
        <v>69</v>
      </c>
      <c r="H2" s="51" t="s">
        <v>4</v>
      </c>
    </row>
    <row r="3" spans="1:10" ht="18.95" customHeight="1" x14ac:dyDescent="0.2">
      <c r="A3" s="163" t="s">
        <v>5</v>
      </c>
      <c r="B3" s="164"/>
      <c r="C3" s="164"/>
      <c r="D3" s="164"/>
      <c r="E3" s="164"/>
      <c r="F3" s="164"/>
      <c r="G3" s="50" t="s">
        <v>70</v>
      </c>
      <c r="H3" s="51">
        <v>1</v>
      </c>
    </row>
    <row r="4" spans="1:10" x14ac:dyDescent="0.2">
      <c r="A4" s="53" t="s">
        <v>71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73</v>
      </c>
      <c r="B7" s="55" t="s">
        <v>533</v>
      </c>
      <c r="C7" s="55" t="s">
        <v>534</v>
      </c>
      <c r="D7" s="55" t="s">
        <v>535</v>
      </c>
      <c r="E7" s="55" t="s">
        <v>536</v>
      </c>
      <c r="F7" s="55" t="s">
        <v>537</v>
      </c>
      <c r="G7" s="55" t="s">
        <v>538</v>
      </c>
      <c r="H7" s="55" t="s">
        <v>539</v>
      </c>
      <c r="I7" s="55" t="s">
        <v>540</v>
      </c>
      <c r="J7" s="55" t="s">
        <v>541</v>
      </c>
    </row>
    <row r="8" spans="1:10" s="60" customFormat="1" x14ac:dyDescent="0.2">
      <c r="A8" s="59">
        <v>7000</v>
      </c>
      <c r="B8" s="60" t="s">
        <v>542</v>
      </c>
      <c r="C8" s="128" t="s">
        <v>81</v>
      </c>
      <c r="D8" s="128"/>
    </row>
    <row r="9" spans="1:10" x14ac:dyDescent="0.2">
      <c r="A9" s="52">
        <v>7110</v>
      </c>
      <c r="B9" s="52" t="s">
        <v>538</v>
      </c>
      <c r="C9" s="63">
        <v>0</v>
      </c>
      <c r="D9" s="63">
        <v>0</v>
      </c>
      <c r="E9" s="63">
        <v>0</v>
      </c>
      <c r="F9" s="63">
        <f t="shared" ref="F9:F38" si="0">C9+D9+E9</f>
        <v>0</v>
      </c>
    </row>
    <row r="10" spans="1:10" x14ac:dyDescent="0.2">
      <c r="A10" s="52">
        <v>7120</v>
      </c>
      <c r="B10" s="52" t="s">
        <v>543</v>
      </c>
      <c r="C10" s="63">
        <v>0</v>
      </c>
      <c r="D10" s="63">
        <v>0</v>
      </c>
      <c r="E10" s="63">
        <v>0</v>
      </c>
      <c r="F10" s="63">
        <f t="shared" si="0"/>
        <v>0</v>
      </c>
    </row>
    <row r="11" spans="1:10" x14ac:dyDescent="0.2">
      <c r="A11" s="52">
        <v>7130</v>
      </c>
      <c r="B11" s="52" t="s">
        <v>544</v>
      </c>
      <c r="C11" s="63">
        <v>0</v>
      </c>
      <c r="D11" s="63">
        <v>0</v>
      </c>
      <c r="E11" s="63">
        <v>0</v>
      </c>
      <c r="F11" s="63">
        <f t="shared" si="0"/>
        <v>0</v>
      </c>
    </row>
    <row r="12" spans="1:10" x14ac:dyDescent="0.2">
      <c r="A12" s="52">
        <v>7140</v>
      </c>
      <c r="B12" s="52" t="s">
        <v>545</v>
      </c>
      <c r="C12" s="63">
        <v>0</v>
      </c>
      <c r="D12" s="63">
        <v>0</v>
      </c>
      <c r="E12" s="63">
        <v>0</v>
      </c>
      <c r="F12" s="63">
        <f t="shared" si="0"/>
        <v>0</v>
      </c>
    </row>
    <row r="13" spans="1:10" x14ac:dyDescent="0.2">
      <c r="A13" s="52">
        <v>7150</v>
      </c>
      <c r="B13" s="52" t="s">
        <v>546</v>
      </c>
      <c r="C13" s="63">
        <v>0</v>
      </c>
      <c r="D13" s="63">
        <v>0</v>
      </c>
      <c r="E13" s="63">
        <v>0</v>
      </c>
      <c r="F13" s="63">
        <f t="shared" si="0"/>
        <v>0</v>
      </c>
    </row>
    <row r="14" spans="1:10" x14ac:dyDescent="0.2">
      <c r="A14" s="52">
        <v>7160</v>
      </c>
      <c r="B14" s="52" t="s">
        <v>547</v>
      </c>
      <c r="C14" s="63">
        <v>0</v>
      </c>
      <c r="D14" s="63">
        <v>0</v>
      </c>
      <c r="E14" s="63">
        <v>0</v>
      </c>
      <c r="F14" s="63">
        <f t="shared" si="0"/>
        <v>0</v>
      </c>
    </row>
    <row r="15" spans="1:10" x14ac:dyDescent="0.2">
      <c r="A15" s="52">
        <v>7210</v>
      </c>
      <c r="B15" s="52" t="s">
        <v>548</v>
      </c>
      <c r="C15" s="63">
        <v>0</v>
      </c>
      <c r="D15" s="63">
        <v>0</v>
      </c>
      <c r="E15" s="63">
        <v>0</v>
      </c>
      <c r="F15" s="63">
        <f t="shared" si="0"/>
        <v>0</v>
      </c>
    </row>
    <row r="16" spans="1:10" x14ac:dyDescent="0.2">
      <c r="A16" s="52">
        <v>7220</v>
      </c>
      <c r="B16" s="52" t="s">
        <v>549</v>
      </c>
      <c r="C16" s="63">
        <v>0</v>
      </c>
      <c r="D16" s="63">
        <v>0</v>
      </c>
      <c r="E16" s="63">
        <v>0</v>
      </c>
      <c r="F16" s="63">
        <f t="shared" si="0"/>
        <v>0</v>
      </c>
    </row>
    <row r="17" spans="1:6" x14ac:dyDescent="0.2">
      <c r="A17" s="52">
        <v>7230</v>
      </c>
      <c r="B17" s="52" t="s">
        <v>550</v>
      </c>
      <c r="C17" s="63">
        <v>0</v>
      </c>
      <c r="D17" s="63">
        <v>0</v>
      </c>
      <c r="E17" s="63">
        <v>0</v>
      </c>
      <c r="F17" s="63">
        <f t="shared" si="0"/>
        <v>0</v>
      </c>
    </row>
    <row r="18" spans="1:6" x14ac:dyDescent="0.2">
      <c r="A18" s="52">
        <v>7240</v>
      </c>
      <c r="B18" s="52" t="s">
        <v>551</v>
      </c>
      <c r="C18" s="63">
        <v>0</v>
      </c>
      <c r="D18" s="63">
        <v>0</v>
      </c>
      <c r="E18" s="63">
        <v>0</v>
      </c>
      <c r="F18" s="63">
        <f t="shared" si="0"/>
        <v>0</v>
      </c>
    </row>
    <row r="19" spans="1:6" x14ac:dyDescent="0.2">
      <c r="A19" s="52">
        <v>7250</v>
      </c>
      <c r="B19" s="52" t="s">
        <v>552</v>
      </c>
      <c r="C19" s="63">
        <v>0</v>
      </c>
      <c r="D19" s="63">
        <v>0</v>
      </c>
      <c r="E19" s="63">
        <v>0</v>
      </c>
      <c r="F19" s="63">
        <f t="shared" si="0"/>
        <v>0</v>
      </c>
    </row>
    <row r="20" spans="1:6" x14ac:dyDescent="0.2">
      <c r="A20" s="52">
        <v>7260</v>
      </c>
      <c r="B20" s="52" t="s">
        <v>553</v>
      </c>
      <c r="C20" s="63">
        <v>0</v>
      </c>
      <c r="D20" s="63">
        <v>0</v>
      </c>
      <c r="E20" s="63">
        <v>0</v>
      </c>
      <c r="F20" s="63">
        <f t="shared" si="0"/>
        <v>0</v>
      </c>
    </row>
    <row r="21" spans="1:6" x14ac:dyDescent="0.2">
      <c r="A21" s="52">
        <v>7310</v>
      </c>
      <c r="B21" s="52" t="s">
        <v>554</v>
      </c>
      <c r="C21" s="63">
        <v>0</v>
      </c>
      <c r="D21" s="63">
        <v>0</v>
      </c>
      <c r="E21" s="63">
        <v>0</v>
      </c>
      <c r="F21" s="63">
        <f t="shared" si="0"/>
        <v>0</v>
      </c>
    </row>
    <row r="22" spans="1:6" x14ac:dyDescent="0.2">
      <c r="A22" s="52">
        <v>7320</v>
      </c>
      <c r="B22" s="52" t="s">
        <v>555</v>
      </c>
      <c r="C22" s="63">
        <v>0</v>
      </c>
      <c r="D22" s="63">
        <v>0</v>
      </c>
      <c r="E22" s="63">
        <v>0</v>
      </c>
      <c r="F22" s="63">
        <f t="shared" si="0"/>
        <v>0</v>
      </c>
    </row>
    <row r="23" spans="1:6" x14ac:dyDescent="0.2">
      <c r="A23" s="52">
        <v>7330</v>
      </c>
      <c r="B23" s="52" t="s">
        <v>556</v>
      </c>
      <c r="C23" s="63">
        <v>0</v>
      </c>
      <c r="D23" s="63">
        <v>0</v>
      </c>
      <c r="E23" s="63">
        <v>0</v>
      </c>
      <c r="F23" s="63">
        <f t="shared" si="0"/>
        <v>0</v>
      </c>
    </row>
    <row r="24" spans="1:6" x14ac:dyDescent="0.2">
      <c r="A24" s="52">
        <v>7340</v>
      </c>
      <c r="B24" s="52" t="s">
        <v>557</v>
      </c>
      <c r="C24" s="63">
        <v>0</v>
      </c>
      <c r="D24" s="63">
        <v>0</v>
      </c>
      <c r="E24" s="63">
        <v>0</v>
      </c>
      <c r="F24" s="63">
        <f t="shared" si="0"/>
        <v>0</v>
      </c>
    </row>
    <row r="25" spans="1:6" x14ac:dyDescent="0.2">
      <c r="A25" s="52">
        <v>7350</v>
      </c>
      <c r="B25" s="52" t="s">
        <v>558</v>
      </c>
      <c r="C25" s="63">
        <v>0</v>
      </c>
      <c r="D25" s="63">
        <v>0</v>
      </c>
      <c r="E25" s="63">
        <v>0</v>
      </c>
      <c r="F25" s="63">
        <f t="shared" si="0"/>
        <v>0</v>
      </c>
    </row>
    <row r="26" spans="1:6" x14ac:dyDescent="0.2">
      <c r="A26" s="52">
        <v>7360</v>
      </c>
      <c r="B26" s="52" t="s">
        <v>559</v>
      </c>
      <c r="C26" s="63">
        <v>0</v>
      </c>
      <c r="D26" s="63">
        <v>0</v>
      </c>
      <c r="E26" s="63">
        <v>0</v>
      </c>
      <c r="F26" s="63">
        <f t="shared" si="0"/>
        <v>0</v>
      </c>
    </row>
    <row r="27" spans="1:6" x14ac:dyDescent="0.2">
      <c r="A27" s="52">
        <v>7410</v>
      </c>
      <c r="B27" s="52" t="s">
        <v>560</v>
      </c>
      <c r="C27" s="63">
        <v>0</v>
      </c>
      <c r="D27" s="63">
        <v>0</v>
      </c>
      <c r="E27" s="63">
        <v>0</v>
      </c>
      <c r="F27" s="63">
        <f t="shared" si="0"/>
        <v>0</v>
      </c>
    </row>
    <row r="28" spans="1:6" x14ac:dyDescent="0.2">
      <c r="A28" s="52">
        <v>7420</v>
      </c>
      <c r="B28" s="52" t="s">
        <v>561</v>
      </c>
      <c r="C28" s="63">
        <v>0</v>
      </c>
      <c r="D28" s="63">
        <v>0</v>
      </c>
      <c r="E28" s="63">
        <v>0</v>
      </c>
      <c r="F28" s="63">
        <f t="shared" si="0"/>
        <v>0</v>
      </c>
    </row>
    <row r="29" spans="1:6" x14ac:dyDescent="0.2">
      <c r="A29" s="52">
        <v>7510</v>
      </c>
      <c r="B29" s="52" t="s">
        <v>562</v>
      </c>
      <c r="C29" s="63">
        <v>0</v>
      </c>
      <c r="D29" s="63">
        <v>0</v>
      </c>
      <c r="E29" s="63">
        <v>0</v>
      </c>
      <c r="F29" s="63">
        <f t="shared" si="0"/>
        <v>0</v>
      </c>
    </row>
    <row r="30" spans="1:6" x14ac:dyDescent="0.2">
      <c r="A30" s="52">
        <v>7520</v>
      </c>
      <c r="B30" s="52" t="s">
        <v>563</v>
      </c>
      <c r="C30" s="63">
        <v>0</v>
      </c>
      <c r="D30" s="63">
        <v>0</v>
      </c>
      <c r="E30" s="63">
        <v>0</v>
      </c>
      <c r="F30" s="63">
        <f t="shared" si="0"/>
        <v>0</v>
      </c>
    </row>
    <row r="31" spans="1:6" x14ac:dyDescent="0.2">
      <c r="A31" s="52">
        <v>7610</v>
      </c>
      <c r="B31" s="52" t="s">
        <v>564</v>
      </c>
      <c r="C31" s="63">
        <v>0</v>
      </c>
      <c r="D31" s="63">
        <v>0</v>
      </c>
      <c r="E31" s="63">
        <v>0</v>
      </c>
      <c r="F31" s="63">
        <f t="shared" si="0"/>
        <v>0</v>
      </c>
    </row>
    <row r="32" spans="1:6" x14ac:dyDescent="0.2">
      <c r="A32" s="52">
        <v>7620</v>
      </c>
      <c r="B32" s="52" t="s">
        <v>565</v>
      </c>
      <c r="C32" s="63">
        <v>0</v>
      </c>
      <c r="D32" s="63">
        <v>0</v>
      </c>
      <c r="E32" s="63">
        <v>0</v>
      </c>
      <c r="F32" s="63">
        <f t="shared" si="0"/>
        <v>0</v>
      </c>
    </row>
    <row r="33" spans="1:7" x14ac:dyDescent="0.2">
      <c r="A33" s="52">
        <v>7630</v>
      </c>
      <c r="B33" s="52" t="s">
        <v>566</v>
      </c>
      <c r="C33" s="63">
        <v>0</v>
      </c>
      <c r="D33" s="63">
        <v>0</v>
      </c>
      <c r="E33" s="63">
        <v>0</v>
      </c>
      <c r="F33" s="63">
        <f t="shared" si="0"/>
        <v>0</v>
      </c>
    </row>
    <row r="34" spans="1:7" x14ac:dyDescent="0.2">
      <c r="A34" s="52">
        <v>7640</v>
      </c>
      <c r="B34" s="52" t="s">
        <v>567</v>
      </c>
      <c r="C34" s="63">
        <v>0</v>
      </c>
      <c r="D34" s="63">
        <v>0</v>
      </c>
      <c r="E34" s="63">
        <v>0</v>
      </c>
      <c r="F34" s="63">
        <f t="shared" si="0"/>
        <v>0</v>
      </c>
    </row>
    <row r="35" spans="1:7" x14ac:dyDescent="0.2">
      <c r="A35" s="52">
        <v>7911</v>
      </c>
      <c r="B35" s="52" t="s">
        <v>568</v>
      </c>
      <c r="C35" s="63">
        <v>0</v>
      </c>
      <c r="D35" s="63">
        <v>0</v>
      </c>
      <c r="E35" s="63">
        <v>0</v>
      </c>
      <c r="F35" s="63">
        <f t="shared" si="0"/>
        <v>0</v>
      </c>
    </row>
    <row r="36" spans="1:7" x14ac:dyDescent="0.2">
      <c r="A36" s="52">
        <v>7921</v>
      </c>
      <c r="B36" s="52" t="s">
        <v>569</v>
      </c>
      <c r="C36" s="63">
        <v>0</v>
      </c>
      <c r="D36" s="63">
        <v>0</v>
      </c>
      <c r="E36" s="63">
        <v>0</v>
      </c>
      <c r="F36" s="63">
        <f t="shared" si="0"/>
        <v>0</v>
      </c>
    </row>
    <row r="37" spans="1:7" x14ac:dyDescent="0.2">
      <c r="A37" s="52">
        <v>7931</v>
      </c>
      <c r="B37" s="52" t="s">
        <v>570</v>
      </c>
      <c r="C37" s="63">
        <v>0</v>
      </c>
      <c r="D37" s="63">
        <v>0</v>
      </c>
      <c r="E37" s="63">
        <v>0</v>
      </c>
      <c r="F37" s="63">
        <f t="shared" si="0"/>
        <v>0</v>
      </c>
    </row>
    <row r="38" spans="1:7" x14ac:dyDescent="0.2">
      <c r="A38" s="52">
        <v>7932</v>
      </c>
      <c r="B38" s="52" t="s">
        <v>571</v>
      </c>
      <c r="C38" s="63">
        <v>0</v>
      </c>
      <c r="D38" s="63">
        <v>0</v>
      </c>
      <c r="E38" s="63">
        <v>0</v>
      </c>
      <c r="F38" s="63">
        <f t="shared" si="0"/>
        <v>0</v>
      </c>
    </row>
    <row r="39" spans="1:7" s="60" customFormat="1" x14ac:dyDescent="0.2">
      <c r="A39" s="59">
        <v>8000</v>
      </c>
      <c r="B39" s="60" t="s">
        <v>572</v>
      </c>
      <c r="C39" s="62"/>
      <c r="D39" s="129"/>
      <c r="E39" s="129"/>
      <c r="F39" s="129"/>
      <c r="G39" s="128"/>
    </row>
    <row r="40" spans="1:7" x14ac:dyDescent="0.2">
      <c r="A40" s="52">
        <v>8110</v>
      </c>
      <c r="B40" s="52" t="s">
        <v>573</v>
      </c>
      <c r="C40" s="63">
        <v>0</v>
      </c>
      <c r="D40" s="62">
        <v>15613367493.969999</v>
      </c>
      <c r="E40" s="62">
        <v>0</v>
      </c>
      <c r="F40" s="62">
        <f t="shared" ref="F40:F51" si="1">C40+D40+E40</f>
        <v>15613367493.969999</v>
      </c>
    </row>
    <row r="41" spans="1:7" x14ac:dyDescent="0.2">
      <c r="A41" s="52">
        <v>8120</v>
      </c>
      <c r="B41" s="52" t="s">
        <v>574</v>
      </c>
      <c r="C41" s="63">
        <v>0</v>
      </c>
      <c r="D41" s="63">
        <v>2374642612.6100001</v>
      </c>
      <c r="E41" s="63">
        <v>-14521693135.200001</v>
      </c>
      <c r="F41" s="63">
        <f t="shared" si="1"/>
        <v>-12147050522.59</v>
      </c>
    </row>
    <row r="42" spans="1:7" x14ac:dyDescent="0.2">
      <c r="A42" s="52">
        <v>8130</v>
      </c>
      <c r="B42" s="52" t="s">
        <v>575</v>
      </c>
      <c r="C42" s="63">
        <v>0</v>
      </c>
      <c r="D42" s="63">
        <v>1777403968.8699999</v>
      </c>
      <c r="E42" s="63">
        <v>-1154168573.79</v>
      </c>
      <c r="F42" s="63">
        <f t="shared" si="1"/>
        <v>623235395.07999992</v>
      </c>
    </row>
    <row r="43" spans="1:7" x14ac:dyDescent="0.2">
      <c r="A43" s="52">
        <v>8140</v>
      </c>
      <c r="B43" s="52" t="s">
        <v>576</v>
      </c>
      <c r="C43" s="63">
        <v>0</v>
      </c>
      <c r="D43" s="63">
        <v>740898419.5</v>
      </c>
      <c r="E43" s="63">
        <v>-746431268.29999995</v>
      </c>
      <c r="F43" s="63">
        <f t="shared" si="1"/>
        <v>-5532848.7999999523</v>
      </c>
    </row>
    <row r="44" spans="1:7" x14ac:dyDescent="0.2">
      <c r="A44" s="52">
        <v>8150</v>
      </c>
      <c r="B44" s="52" t="s">
        <v>577</v>
      </c>
      <c r="C44" s="63">
        <v>0</v>
      </c>
      <c r="D44" s="63">
        <v>-3751569067.48</v>
      </c>
      <c r="E44" s="63">
        <v>-332450450.18000001</v>
      </c>
      <c r="F44" s="63">
        <f t="shared" si="1"/>
        <v>-4084019517.6599998</v>
      </c>
    </row>
    <row r="45" spans="1:7" x14ac:dyDescent="0.2">
      <c r="A45" s="52">
        <v>8210</v>
      </c>
      <c r="B45" s="52" t="s">
        <v>578</v>
      </c>
      <c r="C45" s="63">
        <v>0</v>
      </c>
      <c r="D45" s="63">
        <v>0</v>
      </c>
      <c r="E45" s="63">
        <v>-15613367493.969999</v>
      </c>
      <c r="F45" s="63">
        <f t="shared" si="1"/>
        <v>-15613367493.969999</v>
      </c>
    </row>
    <row r="46" spans="1:7" x14ac:dyDescent="0.2">
      <c r="A46" s="52">
        <v>8220</v>
      </c>
      <c r="B46" s="52" t="s">
        <v>579</v>
      </c>
      <c r="C46" s="63">
        <v>0</v>
      </c>
      <c r="D46" s="63">
        <v>27292528255.5</v>
      </c>
      <c r="E46" s="63">
        <v>-16700494915.35</v>
      </c>
      <c r="F46" s="63">
        <f t="shared" si="1"/>
        <v>10592033340.15</v>
      </c>
    </row>
    <row r="47" spans="1:7" x14ac:dyDescent="0.2">
      <c r="A47" s="52">
        <v>8230</v>
      </c>
      <c r="B47" s="52" t="s">
        <v>580</v>
      </c>
      <c r="C47" s="63">
        <v>0</v>
      </c>
      <c r="D47" s="63">
        <v>9229471578.4200001</v>
      </c>
      <c r="E47" s="63">
        <v>-9852706973.5</v>
      </c>
      <c r="F47" s="63">
        <f t="shared" si="1"/>
        <v>-623235395.07999992</v>
      </c>
    </row>
    <row r="48" spans="1:7" x14ac:dyDescent="0.2">
      <c r="A48" s="52">
        <v>8240</v>
      </c>
      <c r="B48" s="52" t="s">
        <v>581</v>
      </c>
      <c r="C48" s="63">
        <v>0</v>
      </c>
      <c r="D48" s="62">
        <v>7405185300.5900002</v>
      </c>
      <c r="E48" s="62">
        <v>-4599957508.21</v>
      </c>
      <c r="F48" s="62">
        <f t="shared" si="1"/>
        <v>2805227792.3800001</v>
      </c>
    </row>
    <row r="49" spans="1:6" x14ac:dyDescent="0.2">
      <c r="A49" s="52">
        <v>8250</v>
      </c>
      <c r="B49" s="52" t="s">
        <v>582</v>
      </c>
      <c r="C49" s="63">
        <v>0</v>
      </c>
      <c r="D49" s="63">
        <v>2377739973.8000002</v>
      </c>
      <c r="E49" s="63">
        <v>-2377739973.8000002</v>
      </c>
      <c r="F49" s="63">
        <f t="shared" si="1"/>
        <v>0</v>
      </c>
    </row>
    <row r="50" spans="1:6" x14ac:dyDescent="0.2">
      <c r="A50" s="52">
        <v>8260</v>
      </c>
      <c r="B50" s="52" t="s">
        <v>583</v>
      </c>
      <c r="C50" s="63">
        <v>0</v>
      </c>
      <c r="D50" s="63">
        <v>215848562.87</v>
      </c>
      <c r="E50" s="63">
        <v>-215848562.87</v>
      </c>
      <c r="F50" s="63">
        <f t="shared" si="1"/>
        <v>0</v>
      </c>
    </row>
    <row r="51" spans="1:6" x14ac:dyDescent="0.2">
      <c r="A51" s="52">
        <v>8270</v>
      </c>
      <c r="B51" s="52" t="s">
        <v>584</v>
      </c>
      <c r="C51" s="63">
        <v>0</v>
      </c>
      <c r="D51" s="63">
        <v>467117988.25999999</v>
      </c>
      <c r="E51" s="63">
        <v>2372223768.2600002</v>
      </c>
      <c r="F51" s="63">
        <f t="shared" si="1"/>
        <v>2839341756.5200005</v>
      </c>
    </row>
    <row r="53" spans="1:6" x14ac:dyDescent="0.2">
      <c r="B53" s="52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Notas DM</vt:lpstr>
      <vt:lpstr>N ESF</vt:lpstr>
      <vt:lpstr>N ACT</vt:lpstr>
      <vt:lpstr>N VHP</vt:lpstr>
      <vt:lpstr>N EFE</vt:lpstr>
      <vt:lpstr>N Conciliacion_Ig</vt:lpstr>
      <vt:lpstr>N Conciliacion_Eg</vt:lpstr>
      <vt:lpstr>N Memoria</vt:lpstr>
      <vt:lpstr>'N ACT'!Área_de_impresión</vt:lpstr>
      <vt:lpstr>'N EFE'!Área_de_impresión</vt:lpstr>
      <vt:lpstr>'N ESF'!Área_de_impresión</vt:lpstr>
      <vt:lpstr>'Notas DM'!Área_de_impresión</vt:lpstr>
      <vt:lpstr>'N ACT'!Títulos_a_imprimir</vt:lpstr>
      <vt:lpstr>'N EFE'!Títulos_a_imprimir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2023-05-04T20:23:37Z</cp:lastPrinted>
  <dcterms:created xsi:type="dcterms:W3CDTF">2023-04-27T21:29:43Z</dcterms:created>
  <dcterms:modified xsi:type="dcterms:W3CDTF">2023-05-04T20:29:43Z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