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040" yWindow="2316" windowWidth="23256" windowHeight="10068"/>
  </bookViews>
  <sheets>
    <sheet name="F6d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25725"/>
</workbook>
</file>

<file path=xl/calcChain.xml><?xml version="1.0" encoding="utf-8"?>
<calcChain xmlns="http://schemas.openxmlformats.org/spreadsheetml/2006/main">
  <c r="G26" i="1"/>
  <c r="G25"/>
  <c r="G24"/>
  <c r="F23"/>
  <c r="E23"/>
  <c r="D23"/>
  <c r="C23"/>
  <c r="C16" s="1"/>
  <c r="B23"/>
  <c r="G22"/>
  <c r="C21"/>
  <c r="D21" s="1"/>
  <c r="G21" s="1"/>
  <c r="D20"/>
  <c r="G20" s="1"/>
  <c r="G19" s="1"/>
  <c r="F19"/>
  <c r="E19"/>
  <c r="C19"/>
  <c r="B19"/>
  <c r="D19" s="1"/>
  <c r="F18"/>
  <c r="D18"/>
  <c r="G18" s="1"/>
  <c r="F17"/>
  <c r="D17"/>
  <c r="G17" s="1"/>
  <c r="F16"/>
  <c r="E16"/>
  <c r="B16"/>
  <c r="G15"/>
  <c r="G14"/>
  <c r="G13"/>
  <c r="G12"/>
  <c r="F11"/>
  <c r="D11"/>
  <c r="G11" s="1"/>
  <c r="C11"/>
  <c r="B11"/>
  <c r="B4" s="1"/>
  <c r="B27" s="1"/>
  <c r="D10"/>
  <c r="G10" s="1"/>
  <c r="D9"/>
  <c r="G9" s="1"/>
  <c r="D8"/>
  <c r="G8" s="1"/>
  <c r="F7"/>
  <c r="F4" s="1"/>
  <c r="F27" s="1"/>
  <c r="E7"/>
  <c r="C7"/>
  <c r="B7"/>
  <c r="D6"/>
  <c r="G6" s="1"/>
  <c r="D5"/>
  <c r="G5" s="1"/>
  <c r="E4"/>
  <c r="C4"/>
  <c r="E27" l="1"/>
  <c r="D7"/>
  <c r="D4" s="1"/>
  <c r="D27" s="1"/>
  <c r="G7"/>
  <c r="G4" s="1"/>
  <c r="G23"/>
  <c r="G16" s="1"/>
  <c r="C27"/>
  <c r="D16"/>
  <c r="G27" l="1"/>
</calcChain>
</file>

<file path=xl/sharedStrings.xml><?xml version="1.0" encoding="utf-8"?>
<sst xmlns="http://schemas.openxmlformats.org/spreadsheetml/2006/main" count="32" uniqueCount="22">
  <si>
    <t>Instituto de Salud Pública del Estado de Guanajuato
Estado Analítico del Ejercicio del Presupuesto de Egresos Detallado - LDF
Clasificación de Servicios Personales por Categoría
Del 1 de enero al 31 de Diciembre del 2019 (b)
(PESOS)</t>
  </si>
  <si>
    <t>Egresos</t>
  </si>
  <si>
    <t>Concepto (c)</t>
  </si>
  <si>
    <t>Aprobado (d)</t>
  </si>
  <si>
    <t xml:space="preserve">Ampliaciones/ (Reducciones) </t>
  </si>
  <si>
    <t xml:space="preserve">Modificado </t>
  </si>
  <si>
    <t>Devengado  EJERCIDO</t>
  </si>
  <si>
    <t>Pagado</t>
  </si>
  <si>
    <t>Subejercicio (e)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</si>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</sst>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(* #,##0.00_);_(* \(#,##0.0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7" fillId="0" borderId="0"/>
    <xf numFmtId="0" fontId="8" fillId="0" borderId="0"/>
    <xf numFmtId="0" fontId="7" fillId="0" borderId="0"/>
    <xf numFmtId="0" fontId="7" fillId="0" borderId="0">
      <alignment vertical="center"/>
    </xf>
    <xf numFmtId="0" fontId="8" fillId="0" borderId="0"/>
    <xf numFmtId="0" fontId="7" fillId="0" borderId="0"/>
    <xf numFmtId="0" fontId="8" fillId="0" borderId="0"/>
    <xf numFmtId="0" fontId="7" fillId="0" borderId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1" applyFont="1"/>
    <xf numFmtId="0" fontId="2" fillId="2" borderId="4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4" fillId="0" borderId="8" xfId="1" applyFont="1" applyBorder="1" applyAlignment="1">
      <alignment horizontal="left" vertical="center" wrapText="1"/>
    </xf>
    <xf numFmtId="4" fontId="5" fillId="0" borderId="4" xfId="1" applyNumberFormat="1" applyFont="1" applyFill="1" applyBorder="1" applyAlignment="1">
      <alignment vertical="center"/>
    </xf>
    <xf numFmtId="0" fontId="4" fillId="0" borderId="0" xfId="1" applyFont="1"/>
    <xf numFmtId="43" fontId="4" fillId="0" borderId="0" xfId="2" applyFont="1"/>
    <xf numFmtId="0" fontId="3" fillId="0" borderId="9" xfId="1" applyFont="1" applyFill="1" applyBorder="1" applyAlignment="1">
      <alignment horizontal="left" vertical="center" wrapText="1" indent="1"/>
    </xf>
    <xf numFmtId="4" fontId="6" fillId="0" borderId="10" xfId="3" applyNumberFormat="1" applyFont="1" applyFill="1" applyBorder="1" applyAlignment="1">
      <alignment vertical="center"/>
    </xf>
    <xf numFmtId="4" fontId="3" fillId="0" borderId="10" xfId="2" applyNumberFormat="1" applyFont="1" applyBorder="1"/>
    <xf numFmtId="4" fontId="6" fillId="0" borderId="10" xfId="1" applyNumberFormat="1" applyFont="1" applyFill="1" applyBorder="1" applyAlignment="1">
      <alignment vertical="center"/>
    </xf>
    <xf numFmtId="43" fontId="3" fillId="0" borderId="0" xfId="2" applyFont="1"/>
    <xf numFmtId="43" fontId="3" fillId="0" borderId="0" xfId="2" applyFont="1" applyFill="1" applyBorder="1" applyAlignment="1">
      <alignment vertical="center"/>
    </xf>
    <xf numFmtId="4" fontId="3" fillId="0" borderId="0" xfId="1" applyNumberFormat="1" applyFont="1"/>
    <xf numFmtId="0" fontId="3" fillId="0" borderId="9" xfId="1" applyFont="1" applyBorder="1" applyAlignment="1">
      <alignment horizontal="left" vertical="center" wrapText="1" indent="1"/>
    </xf>
    <xf numFmtId="0" fontId="3" fillId="0" borderId="9" xfId="1" applyFont="1" applyBorder="1" applyAlignment="1">
      <alignment horizontal="left" vertical="center" wrapText="1" indent="2"/>
    </xf>
    <xf numFmtId="43" fontId="4" fillId="0" borderId="0" xfId="2" applyFont="1" applyFill="1" applyBorder="1" applyAlignment="1">
      <alignment vertical="center"/>
    </xf>
    <xf numFmtId="43" fontId="3" fillId="0" borderId="0" xfId="2" applyFont="1" applyBorder="1"/>
    <xf numFmtId="43" fontId="4" fillId="0" borderId="0" xfId="2" applyFont="1" applyBorder="1" applyAlignment="1">
      <alignment vertical="center"/>
    </xf>
    <xf numFmtId="0" fontId="4" fillId="0" borderId="9" xfId="1" applyFont="1" applyFill="1" applyBorder="1" applyAlignment="1">
      <alignment horizontal="left" vertical="center" wrapText="1"/>
    </xf>
    <xf numFmtId="4" fontId="5" fillId="0" borderId="10" xfId="1" applyNumberFormat="1" applyFont="1" applyFill="1" applyBorder="1" applyAlignment="1">
      <alignment vertical="center"/>
    </xf>
    <xf numFmtId="43" fontId="4" fillId="0" borderId="0" xfId="2" applyFont="1" applyBorder="1"/>
    <xf numFmtId="43" fontId="3" fillId="0" borderId="0" xfId="1" applyNumberFormat="1" applyFont="1" applyBorder="1"/>
    <xf numFmtId="0" fontId="3" fillId="0" borderId="0" xfId="1" applyFont="1" applyBorder="1"/>
    <xf numFmtId="43" fontId="3" fillId="0" borderId="0" xfId="1" applyNumberFormat="1" applyFont="1"/>
    <xf numFmtId="0" fontId="4" fillId="0" borderId="9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left" vertical="center" wrapText="1"/>
    </xf>
    <xf numFmtId="4" fontId="6" fillId="0" borderId="11" xfId="1" applyNumberFormat="1" applyFont="1" applyFill="1" applyBorder="1" applyAlignment="1">
      <alignment vertical="center"/>
    </xf>
    <xf numFmtId="4" fontId="6" fillId="0" borderId="6" xfId="1" applyNumberFormat="1" applyFont="1" applyFill="1" applyBorder="1" applyAlignment="1">
      <alignment vertical="center"/>
    </xf>
    <xf numFmtId="4" fontId="6" fillId="0" borderId="12" xfId="1" applyNumberFormat="1" applyFont="1" applyFill="1" applyBorder="1" applyAlignment="1">
      <alignment vertical="center"/>
    </xf>
    <xf numFmtId="4" fontId="6" fillId="0" borderId="7" xfId="1" applyNumberFormat="1" applyFont="1" applyFill="1" applyBorder="1" applyAlignment="1">
      <alignment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 wrapText="1"/>
    </xf>
  </cellXfs>
  <cellStyles count="24">
    <cellStyle name="Euro" xfId="4"/>
    <cellStyle name="Millares 2" xfId="5"/>
    <cellStyle name="Millares 2 2" xfId="6"/>
    <cellStyle name="Millares 3" xfId="7"/>
    <cellStyle name="Millares 3 2" xfId="8"/>
    <cellStyle name="Millares 4" xfId="2"/>
    <cellStyle name="Millares 5" xfId="9"/>
    <cellStyle name="Millares 6" xfId="10"/>
    <cellStyle name="Moneda 2" xfId="11"/>
    <cellStyle name="Moneda 3" xfId="12"/>
    <cellStyle name="Moneda 4" xfId="3"/>
    <cellStyle name="Normal" xfId="0" builtinId="0"/>
    <cellStyle name="Normal 2" xfId="13"/>
    <cellStyle name="Normal 2 2" xfId="14"/>
    <cellStyle name="Normal 2 3" xfId="15"/>
    <cellStyle name="Normal 3" xfId="16"/>
    <cellStyle name="Normal 3 2" xfId="17"/>
    <cellStyle name="Normal 3 3" xfId="18"/>
    <cellStyle name="Normal 4" xfId="19"/>
    <cellStyle name="Normal 5" xfId="1"/>
    <cellStyle name="Normal 6" xfId="20"/>
    <cellStyle name="Normal 7" xfId="21"/>
    <cellStyle name="Porcentaje 2" xfId="22"/>
    <cellStyle name="Porcentual 2" xfId="2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Informatica\Downloads\Formatos_Anexo_1_Criterios_LDF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0"/>
  <sheetViews>
    <sheetView showGridLines="0" tabSelected="1" zoomScale="90" zoomScaleNormal="90" workbookViewId="0">
      <selection activeCell="C36" sqref="C36"/>
    </sheetView>
  </sheetViews>
  <sheetFormatPr baseColWidth="10" defaultColWidth="10.88671875" defaultRowHeight="10.199999999999999"/>
  <cols>
    <col min="1" max="1" width="49.44140625" style="1" customWidth="1"/>
    <col min="2" max="2" width="18.33203125" style="1" bestFit="1" customWidth="1"/>
    <col min="3" max="3" width="27.44140625" style="1" bestFit="1" customWidth="1"/>
    <col min="4" max="4" width="18.5546875" style="1" bestFit="1" customWidth="1"/>
    <col min="5" max="5" width="21.44140625" style="1" bestFit="1" customWidth="1"/>
    <col min="6" max="6" width="18.33203125" style="1" bestFit="1" customWidth="1"/>
    <col min="7" max="7" width="18.109375" style="1" bestFit="1" customWidth="1"/>
    <col min="8" max="8" width="1.6640625" style="1" customWidth="1"/>
    <col min="9" max="9" width="15.6640625" style="1" bestFit="1" customWidth="1"/>
    <col min="10" max="10" width="14.109375" style="1" bestFit="1" customWidth="1"/>
    <col min="11" max="13" width="15.109375" style="1" bestFit="1" customWidth="1"/>
    <col min="14" max="14" width="12.88671875" style="1" bestFit="1" customWidth="1"/>
    <col min="15" max="15" width="12.109375" style="1" bestFit="1" customWidth="1"/>
    <col min="16" max="16" width="10.88671875" style="1"/>
    <col min="17" max="17" width="14.109375" style="1" bestFit="1" customWidth="1"/>
    <col min="18" max="18" width="13.44140625" style="1" bestFit="1" customWidth="1"/>
    <col min="19" max="16384" width="10.88671875" style="1"/>
  </cols>
  <sheetData>
    <row r="1" spans="1:18" ht="69" customHeight="1">
      <c r="A1" s="36" t="s">
        <v>0</v>
      </c>
      <c r="B1" s="37"/>
      <c r="C1" s="37"/>
      <c r="D1" s="37"/>
      <c r="E1" s="37"/>
      <c r="F1" s="37"/>
      <c r="G1" s="38"/>
    </row>
    <row r="2" spans="1:18">
      <c r="A2" s="2"/>
      <c r="B2" s="39" t="s">
        <v>1</v>
      </c>
      <c r="C2" s="39"/>
      <c r="D2" s="39"/>
      <c r="E2" s="39"/>
      <c r="F2" s="39"/>
      <c r="G2" s="3"/>
    </row>
    <row r="3" spans="1:18">
      <c r="A3" s="4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5" t="s">
        <v>7</v>
      </c>
      <c r="G3" s="7" t="s">
        <v>8</v>
      </c>
    </row>
    <row r="4" spans="1:18" s="10" customFormat="1">
      <c r="A4" s="8" t="s">
        <v>9</v>
      </c>
      <c r="B4" s="9">
        <f>B5+B6+B7+B10+B11+B14</f>
        <v>2617129986.9000006</v>
      </c>
      <c r="C4" s="9">
        <f>C5+C6+C7+C10+C11+C14</f>
        <v>252315328.87999988</v>
      </c>
      <c r="D4" s="9">
        <f t="shared" ref="D4:G4" si="0">D5+D6+D7+D10+D11+D14</f>
        <v>2869445315.7800007</v>
      </c>
      <c r="E4" s="9">
        <f t="shared" si="0"/>
        <v>2862890957.3800001</v>
      </c>
      <c r="F4" s="9">
        <f t="shared" si="0"/>
        <v>2862890957.3800001</v>
      </c>
      <c r="G4" s="9">
        <f t="shared" si="0"/>
        <v>6554358.4000000954</v>
      </c>
      <c r="I4" s="11"/>
      <c r="J4" s="11"/>
      <c r="K4" s="11"/>
      <c r="L4" s="11"/>
      <c r="M4" s="11"/>
      <c r="N4" s="11"/>
    </row>
    <row r="5" spans="1:18">
      <c r="A5" s="12" t="s">
        <v>10</v>
      </c>
      <c r="B5" s="13">
        <v>0</v>
      </c>
      <c r="C5" s="13">
        <v>0</v>
      </c>
      <c r="D5" s="13">
        <f>+B5+C5</f>
        <v>0</v>
      </c>
      <c r="E5" s="13">
        <v>0</v>
      </c>
      <c r="F5" s="14">
        <v>0</v>
      </c>
      <c r="G5" s="15">
        <f>D5-E5</f>
        <v>0</v>
      </c>
      <c r="H5" s="16"/>
      <c r="I5" s="16"/>
      <c r="J5" s="16"/>
      <c r="K5" s="16"/>
      <c r="L5" s="16"/>
      <c r="M5" s="16"/>
      <c r="N5" s="16"/>
    </row>
    <row r="6" spans="1:18">
      <c r="A6" s="12" t="s">
        <v>11</v>
      </c>
      <c r="B6" s="13">
        <v>0</v>
      </c>
      <c r="C6" s="13">
        <v>0</v>
      </c>
      <c r="D6" s="13">
        <f>+C6+B6</f>
        <v>0</v>
      </c>
      <c r="E6" s="13">
        <v>0</v>
      </c>
      <c r="F6" s="14">
        <v>0</v>
      </c>
      <c r="G6" s="15">
        <f>+D6-E6</f>
        <v>0</v>
      </c>
      <c r="I6" s="17"/>
      <c r="J6" s="16"/>
      <c r="K6" s="16"/>
      <c r="L6" s="16"/>
      <c r="M6" s="16"/>
      <c r="N6" s="16"/>
      <c r="O6" s="18"/>
      <c r="Q6" s="16"/>
      <c r="R6" s="18"/>
    </row>
    <row r="7" spans="1:18">
      <c r="A7" s="19" t="s">
        <v>12</v>
      </c>
      <c r="B7" s="15">
        <f>SUM(B8:B9)</f>
        <v>2617129986.9000006</v>
      </c>
      <c r="C7" s="15">
        <f t="shared" ref="C7:G7" si="1">SUM(C8:C9)</f>
        <v>252315328.87999988</v>
      </c>
      <c r="D7" s="13">
        <f t="shared" ref="D7:D9" si="2">+B7+C7</f>
        <v>2869445315.7800007</v>
      </c>
      <c r="E7" s="15">
        <f t="shared" si="1"/>
        <v>2862890957.3800001</v>
      </c>
      <c r="F7" s="15">
        <f t="shared" si="1"/>
        <v>2862890957.3800001</v>
      </c>
      <c r="G7" s="15">
        <f t="shared" si="1"/>
        <v>6554358.4000000954</v>
      </c>
      <c r="I7" s="16"/>
      <c r="J7" s="16"/>
      <c r="K7" s="16"/>
      <c r="L7" s="16"/>
      <c r="M7" s="16"/>
      <c r="N7" s="16"/>
      <c r="O7" s="18"/>
      <c r="Q7" s="16"/>
      <c r="R7" s="18"/>
    </row>
    <row r="8" spans="1:18">
      <c r="A8" s="20" t="s">
        <v>13</v>
      </c>
      <c r="B8" s="15">
        <v>738934863.12648273</v>
      </c>
      <c r="C8" s="15">
        <v>62213437.780054078</v>
      </c>
      <c r="D8" s="13">
        <f t="shared" si="2"/>
        <v>801148300.90653682</v>
      </c>
      <c r="E8" s="15">
        <v>801148300.90653682</v>
      </c>
      <c r="F8" s="15">
        <v>801148300.90653682</v>
      </c>
      <c r="G8" s="15">
        <f t="shared" ref="G8:G15" si="3">D8-E8</f>
        <v>0</v>
      </c>
      <c r="I8" s="16"/>
      <c r="J8" s="16"/>
      <c r="K8" s="16"/>
      <c r="L8" s="16"/>
      <c r="M8" s="16"/>
      <c r="N8" s="16"/>
      <c r="O8" s="18"/>
      <c r="Q8" s="16"/>
      <c r="R8" s="18"/>
    </row>
    <row r="9" spans="1:18">
      <c r="A9" s="20" t="s">
        <v>14</v>
      </c>
      <c r="B9" s="15">
        <v>1878195123.7735176</v>
      </c>
      <c r="C9" s="15">
        <v>190101891.09994578</v>
      </c>
      <c r="D9" s="13">
        <f t="shared" si="2"/>
        <v>2068297014.8734634</v>
      </c>
      <c r="E9" s="15">
        <v>2061742656.4734633</v>
      </c>
      <c r="F9" s="15">
        <v>2061742656.4734633</v>
      </c>
      <c r="G9" s="15">
        <f t="shared" si="3"/>
        <v>6554358.4000000954</v>
      </c>
      <c r="I9" s="16"/>
      <c r="J9" s="16"/>
      <c r="K9" s="16"/>
      <c r="L9" s="16"/>
      <c r="M9" s="16"/>
      <c r="N9" s="16"/>
      <c r="O9" s="18"/>
      <c r="Q9" s="16"/>
      <c r="R9" s="18"/>
    </row>
    <row r="10" spans="1:18">
      <c r="A10" s="12" t="s">
        <v>15</v>
      </c>
      <c r="B10" s="13">
        <v>0</v>
      </c>
      <c r="C10" s="13">
        <v>0</v>
      </c>
      <c r="D10" s="13">
        <f>+C10+B10</f>
        <v>0</v>
      </c>
      <c r="E10" s="13">
        <v>0</v>
      </c>
      <c r="F10" s="14">
        <v>0</v>
      </c>
      <c r="G10" s="15">
        <f>+D10-E10</f>
        <v>0</v>
      </c>
      <c r="I10" s="21"/>
      <c r="J10" s="16"/>
      <c r="K10" s="16"/>
      <c r="L10" s="16"/>
      <c r="M10" s="16"/>
      <c r="N10" s="16"/>
      <c r="O10" s="18"/>
      <c r="Q10" s="16"/>
      <c r="R10" s="18"/>
    </row>
    <row r="11" spans="1:18" ht="20.399999999999999">
      <c r="A11" s="19" t="s">
        <v>16</v>
      </c>
      <c r="B11" s="15">
        <f>SUM(B12:B13)</f>
        <v>0</v>
      </c>
      <c r="C11" s="15">
        <f t="shared" ref="C11:F11" si="4">SUM(C12:C13)</f>
        <v>0</v>
      </c>
      <c r="D11" s="15">
        <f t="shared" si="4"/>
        <v>0</v>
      </c>
      <c r="E11" s="15">
        <v>0</v>
      </c>
      <c r="F11" s="15">
        <f t="shared" si="4"/>
        <v>0</v>
      </c>
      <c r="G11" s="15">
        <f t="shared" si="3"/>
        <v>0</v>
      </c>
      <c r="I11" s="22"/>
      <c r="J11" s="16"/>
      <c r="K11" s="16"/>
      <c r="L11" s="16"/>
      <c r="M11" s="16"/>
      <c r="N11" s="16"/>
      <c r="O11" s="18"/>
      <c r="Q11" s="23"/>
      <c r="R11" s="18"/>
    </row>
    <row r="12" spans="1:18">
      <c r="A12" s="20" t="s">
        <v>17</v>
      </c>
      <c r="B12" s="15">
        <v>0</v>
      </c>
      <c r="C12" s="15">
        <v>0</v>
      </c>
      <c r="D12" s="15">
        <v>0</v>
      </c>
      <c r="E12" s="15">
        <v>0</v>
      </c>
      <c r="F12" s="15">
        <v>0</v>
      </c>
      <c r="G12" s="15">
        <f t="shared" si="3"/>
        <v>0</v>
      </c>
      <c r="I12" s="22"/>
      <c r="J12" s="16"/>
      <c r="K12" s="16"/>
      <c r="L12" s="16"/>
      <c r="M12" s="16"/>
      <c r="N12" s="16"/>
      <c r="O12" s="18"/>
    </row>
    <row r="13" spans="1:18">
      <c r="A13" s="20" t="s">
        <v>18</v>
      </c>
      <c r="B13" s="15">
        <v>0</v>
      </c>
      <c r="C13" s="15">
        <v>0</v>
      </c>
      <c r="D13" s="15">
        <v>0</v>
      </c>
      <c r="E13" s="15">
        <v>0</v>
      </c>
      <c r="F13" s="15">
        <v>0</v>
      </c>
      <c r="G13" s="15">
        <f t="shared" si="3"/>
        <v>0</v>
      </c>
      <c r="I13" s="22"/>
      <c r="J13" s="16"/>
      <c r="K13" s="16"/>
      <c r="L13" s="16"/>
      <c r="M13" s="16"/>
      <c r="N13" s="16"/>
    </row>
    <row r="14" spans="1:18">
      <c r="A14" s="19" t="s">
        <v>19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  <c r="G14" s="15">
        <f t="shared" si="3"/>
        <v>0</v>
      </c>
      <c r="I14" s="22"/>
      <c r="J14" s="16"/>
      <c r="K14" s="16"/>
      <c r="L14" s="16"/>
      <c r="M14" s="16"/>
      <c r="N14" s="16"/>
    </row>
    <row r="15" spans="1:18">
      <c r="A15" s="19"/>
      <c r="B15" s="15">
        <v>0</v>
      </c>
      <c r="C15" s="15">
        <v>0</v>
      </c>
      <c r="D15" s="15">
        <v>0</v>
      </c>
      <c r="E15" s="15">
        <v>0</v>
      </c>
      <c r="F15" s="15">
        <v>0</v>
      </c>
      <c r="G15" s="15">
        <f t="shared" si="3"/>
        <v>0</v>
      </c>
      <c r="I15" s="22"/>
      <c r="J15" s="16"/>
      <c r="K15" s="16"/>
      <c r="L15" s="16"/>
      <c r="M15" s="16"/>
      <c r="N15" s="16"/>
    </row>
    <row r="16" spans="1:18" s="10" customFormat="1">
      <c r="A16" s="24" t="s">
        <v>20</v>
      </c>
      <c r="B16" s="25">
        <f>B17+B18+B19+B22+B23+B26</f>
        <v>2802070255.9999995</v>
      </c>
      <c r="C16" s="25">
        <f>C17+C18+C19+C22+C23+C26</f>
        <v>1618083424.51</v>
      </c>
      <c r="D16" s="25">
        <f t="shared" ref="D16:G16" si="5">D17+D18+D19+D22+D23+D26</f>
        <v>4420153680.5099993</v>
      </c>
      <c r="E16" s="25">
        <f t="shared" si="5"/>
        <v>4388898908.8699999</v>
      </c>
      <c r="F16" s="25">
        <f t="shared" si="5"/>
        <v>4388898908.8699999</v>
      </c>
      <c r="G16" s="25">
        <f t="shared" si="5"/>
        <v>31254771.639999866</v>
      </c>
      <c r="I16" s="26"/>
      <c r="J16" s="11"/>
      <c r="K16" s="11"/>
      <c r="L16" s="11"/>
      <c r="M16" s="11"/>
      <c r="N16" s="11"/>
    </row>
    <row r="17" spans="1:14">
      <c r="A17" s="12" t="s">
        <v>10</v>
      </c>
      <c r="B17" s="15">
        <v>0</v>
      </c>
      <c r="C17" s="15">
        <v>0</v>
      </c>
      <c r="D17" s="15">
        <f>+B17+C17</f>
        <v>0</v>
      </c>
      <c r="E17" s="15">
        <v>0</v>
      </c>
      <c r="F17" s="15">
        <f>+E17</f>
        <v>0</v>
      </c>
      <c r="G17" s="15">
        <f>D17-E17</f>
        <v>0</v>
      </c>
      <c r="I17" s="21"/>
      <c r="J17" s="21"/>
      <c r="K17" s="21"/>
      <c r="L17" s="21"/>
      <c r="M17" s="21"/>
      <c r="N17" s="21"/>
    </row>
    <row r="18" spans="1:14">
      <c r="A18" s="12" t="s">
        <v>11</v>
      </c>
      <c r="B18" s="15">
        <v>0</v>
      </c>
      <c r="C18" s="15">
        <v>0</v>
      </c>
      <c r="D18" s="15">
        <f>+C18+B18</f>
        <v>0</v>
      </c>
      <c r="E18" s="15">
        <v>0</v>
      </c>
      <c r="F18" s="15">
        <f>+E18</f>
        <v>0</v>
      </c>
      <c r="G18" s="15">
        <f t="shared" ref="G18" si="6">D18-E18</f>
        <v>0</v>
      </c>
      <c r="I18" s="27"/>
    </row>
    <row r="19" spans="1:14">
      <c r="A19" s="19" t="s">
        <v>12</v>
      </c>
      <c r="B19" s="15">
        <f>SUM(B20:B21)</f>
        <v>2802070255.9999995</v>
      </c>
      <c r="C19" s="15">
        <f t="shared" ref="C19:G19" si="7">SUM(C20:C21)</f>
        <v>1618083424.51</v>
      </c>
      <c r="D19" s="13">
        <f t="shared" ref="D19" si="8">+B19+C19</f>
        <v>4420153680.5099993</v>
      </c>
      <c r="E19" s="15">
        <f t="shared" si="7"/>
        <v>4388898908.8699999</v>
      </c>
      <c r="F19" s="15">
        <f t="shared" si="7"/>
        <v>4388898908.8699999</v>
      </c>
      <c r="G19" s="15">
        <f t="shared" si="7"/>
        <v>31254771.639999866</v>
      </c>
      <c r="I19" s="28"/>
      <c r="L19" s="29"/>
    </row>
    <row r="20" spans="1:14">
      <c r="A20" s="20" t="s">
        <v>13</v>
      </c>
      <c r="B20" s="15">
        <v>317008539.9172684</v>
      </c>
      <c r="C20" s="15">
        <v>260926123.84</v>
      </c>
      <c r="D20" s="15">
        <f t="shared" ref="D20:D21" si="9">+C20+B20</f>
        <v>577934663.75726843</v>
      </c>
      <c r="E20" s="15">
        <v>577934663.75726843</v>
      </c>
      <c r="F20" s="15">
        <v>577934663.75726843</v>
      </c>
      <c r="G20" s="15">
        <f t="shared" ref="G20:G26" si="10">D20-E20</f>
        <v>0</v>
      </c>
      <c r="I20" s="28"/>
    </row>
    <row r="21" spans="1:14">
      <c r="A21" s="20" t="s">
        <v>14</v>
      </c>
      <c r="B21" s="15">
        <v>2485061716.0827312</v>
      </c>
      <c r="C21" s="15">
        <f>1357157316.49-15.82</f>
        <v>1357157300.6700001</v>
      </c>
      <c r="D21" s="15">
        <f t="shared" si="9"/>
        <v>3842219016.7527313</v>
      </c>
      <c r="E21" s="15">
        <v>3810964245.1127315</v>
      </c>
      <c r="F21" s="15">
        <v>3810964245.1127315</v>
      </c>
      <c r="G21" s="15">
        <f t="shared" si="10"/>
        <v>31254771.639999866</v>
      </c>
      <c r="I21" s="28"/>
    </row>
    <row r="22" spans="1:14">
      <c r="A22" s="19" t="s">
        <v>15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15">
        <f t="shared" si="10"/>
        <v>0</v>
      </c>
    </row>
    <row r="23" spans="1:14" ht="20.399999999999999">
      <c r="A23" s="19" t="s">
        <v>16</v>
      </c>
      <c r="B23" s="15">
        <f>SUM(B24:B25)</f>
        <v>0</v>
      </c>
      <c r="C23" s="15">
        <f t="shared" ref="C23:F23" si="11">SUM(C24:C25)</f>
        <v>0</v>
      </c>
      <c r="D23" s="15">
        <f t="shared" si="11"/>
        <v>0</v>
      </c>
      <c r="E23" s="15">
        <f t="shared" si="11"/>
        <v>0</v>
      </c>
      <c r="F23" s="15">
        <f t="shared" si="11"/>
        <v>0</v>
      </c>
      <c r="G23" s="15">
        <f t="shared" si="10"/>
        <v>0</v>
      </c>
    </row>
    <row r="24" spans="1:14">
      <c r="A24" s="20" t="s">
        <v>17</v>
      </c>
      <c r="B24" s="15">
        <v>0</v>
      </c>
      <c r="C24" s="15">
        <v>0</v>
      </c>
      <c r="D24" s="15">
        <v>0</v>
      </c>
      <c r="E24" s="15">
        <v>0</v>
      </c>
      <c r="F24" s="15">
        <v>0</v>
      </c>
      <c r="G24" s="15">
        <f t="shared" si="10"/>
        <v>0</v>
      </c>
    </row>
    <row r="25" spans="1:14">
      <c r="A25" s="20" t="s">
        <v>18</v>
      </c>
      <c r="B25" s="15">
        <v>0</v>
      </c>
      <c r="C25" s="15">
        <v>0</v>
      </c>
      <c r="D25" s="15">
        <v>0</v>
      </c>
      <c r="E25" s="15">
        <v>0</v>
      </c>
      <c r="F25" s="15">
        <v>0</v>
      </c>
      <c r="G25" s="15">
        <f t="shared" si="10"/>
        <v>0</v>
      </c>
    </row>
    <row r="26" spans="1:14">
      <c r="A26" s="19" t="s">
        <v>19</v>
      </c>
      <c r="B26" s="15">
        <v>0</v>
      </c>
      <c r="C26" s="15">
        <v>0</v>
      </c>
      <c r="D26" s="15">
        <v>0</v>
      </c>
      <c r="E26" s="15">
        <v>0</v>
      </c>
      <c r="F26" s="15">
        <v>0</v>
      </c>
      <c r="G26" s="15">
        <f t="shared" si="10"/>
        <v>0</v>
      </c>
    </row>
    <row r="27" spans="1:14">
      <c r="A27" s="30" t="s">
        <v>21</v>
      </c>
      <c r="B27" s="25">
        <f>B4+B16</f>
        <v>5419200242.8999996</v>
      </c>
      <c r="C27" s="25">
        <f t="shared" ref="C27:G27" si="12">C4+C16</f>
        <v>1870398753.3899999</v>
      </c>
      <c r="D27" s="25">
        <f t="shared" si="12"/>
        <v>7289598996.29</v>
      </c>
      <c r="E27" s="25">
        <f t="shared" si="12"/>
        <v>7251789866.25</v>
      </c>
      <c r="F27" s="25">
        <f t="shared" si="12"/>
        <v>7251789866.25</v>
      </c>
      <c r="G27" s="25">
        <f t="shared" si="12"/>
        <v>37809130.039999962</v>
      </c>
    </row>
    <row r="28" spans="1:14">
      <c r="A28" s="31"/>
      <c r="B28" s="32"/>
      <c r="C28" s="33"/>
      <c r="D28" s="33"/>
      <c r="E28" s="34"/>
      <c r="F28" s="33"/>
      <c r="G28" s="35"/>
    </row>
    <row r="30" spans="1:14">
      <c r="B30" s="29"/>
      <c r="C30" s="29"/>
      <c r="D30" s="29"/>
      <c r="E30" s="29"/>
      <c r="F30" s="29"/>
      <c r="G30" s="29"/>
    </row>
  </sheetData>
  <mergeCells count="2">
    <mergeCell ref="A1:G1"/>
    <mergeCell ref="B2:F2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F6d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2020-01-31T20:21:24Z</cp:lastPrinted>
  <dcterms:created xsi:type="dcterms:W3CDTF">2020-01-31T20:10:43Z</dcterms:created>
  <dcterms:modified xsi:type="dcterms:W3CDTF">2020-01-31T23:04:30Z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