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1E8260CE-2780-49AD-AF64-4EF664A09E60}" xr6:coauthVersionLast="36" xr6:coauthVersionMax="36" xr10:uidLastSave="{00000000-0000-0000-0000-000000000000}"/>
  <bookViews>
    <workbookView xWindow="0" yWindow="0" windowWidth="28800" windowHeight="11505" xr2:uid="{3DB3F643-6751-4502-AEEC-134EDA86D858}"/>
  </bookViews>
  <sheets>
    <sheet name="Formato 6 a)" sheetId="1" r:id="rId1"/>
  </sheets>
  <externalReferences>
    <externalReference r:id="rId2"/>
  </externalReferences>
  <definedNames>
    <definedName name="ANIO">'[1]Info General'!$D$20</definedName>
    <definedName name="_xlnm.Print_Area" localSheetId="0">'Formato 6 a)'!$A$1:$G$176</definedName>
    <definedName name="ENTE_PUBLICO_A">'[1]Info General'!$C$7</definedName>
    <definedName name="PERIODO_INFORME">'[1]Info General'!$C$14</definedName>
    <definedName name="_xlnm.Print_Titles" localSheetId="0">'Formato 6 a)'!$1:$8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D137" i="1" s="1"/>
  <c r="D140" i="1"/>
  <c r="G140" i="1" s="1"/>
  <c r="D139" i="1"/>
  <c r="G139" i="1" s="1"/>
  <c r="G138" i="1"/>
  <c r="D138" i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D123" i="1" s="1"/>
  <c r="D128" i="1"/>
  <c r="G128" i="1" s="1"/>
  <c r="D127" i="1"/>
  <c r="G127" i="1" s="1"/>
  <c r="G126" i="1"/>
  <c r="D126" i="1"/>
  <c r="D125" i="1"/>
  <c r="G125" i="1" s="1"/>
  <c r="D124" i="1"/>
  <c r="G124" i="1" s="1"/>
  <c r="F123" i="1"/>
  <c r="E123" i="1"/>
  <c r="C123" i="1"/>
  <c r="B123" i="1"/>
  <c r="D122" i="1"/>
  <c r="G122" i="1" s="1"/>
  <c r="D121" i="1"/>
  <c r="G121" i="1" s="1"/>
  <c r="G120" i="1"/>
  <c r="D120" i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G113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G108" i="1"/>
  <c r="D108" i="1"/>
  <c r="D107" i="1"/>
  <c r="G107" i="1" s="1"/>
  <c r="G106" i="1"/>
  <c r="D106" i="1"/>
  <c r="D105" i="1"/>
  <c r="G105" i="1" s="1"/>
  <c r="D104" i="1"/>
  <c r="G104" i="1" s="1"/>
  <c r="G103" i="1" s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D98" i="1"/>
  <c r="G98" i="1" s="1"/>
  <c r="G97" i="1"/>
  <c r="D97" i="1"/>
  <c r="D96" i="1"/>
  <c r="G96" i="1" s="1"/>
  <c r="D95" i="1"/>
  <c r="G95" i="1" s="1"/>
  <c r="G93" i="1" s="1"/>
  <c r="G94" i="1"/>
  <c r="D94" i="1"/>
  <c r="F93" i="1"/>
  <c r="E93" i="1"/>
  <c r="C93" i="1"/>
  <c r="B93" i="1"/>
  <c r="D92" i="1"/>
  <c r="G92" i="1" s="1"/>
  <c r="G91" i="1"/>
  <c r="D91" i="1"/>
  <c r="D90" i="1"/>
  <c r="G90" i="1" s="1"/>
  <c r="D89" i="1"/>
  <c r="G89" i="1" s="1"/>
  <c r="G88" i="1"/>
  <c r="D88" i="1"/>
  <c r="D87" i="1"/>
  <c r="G87" i="1" s="1"/>
  <c r="G86" i="1"/>
  <c r="G85" i="1" s="1"/>
  <c r="D86" i="1"/>
  <c r="F85" i="1"/>
  <c r="E85" i="1"/>
  <c r="C85" i="1"/>
  <c r="C84" i="1" s="1"/>
  <c r="B85" i="1"/>
  <c r="B84" i="1" s="1"/>
  <c r="F84" i="1"/>
  <c r="E84" i="1"/>
  <c r="D82" i="1"/>
  <c r="G82" i="1" s="1"/>
  <c r="G81" i="1"/>
  <c r="D81" i="1"/>
  <c r="D80" i="1"/>
  <c r="G80" i="1" s="1"/>
  <c r="D79" i="1"/>
  <c r="G79" i="1" s="1"/>
  <c r="D78" i="1"/>
  <c r="G78" i="1" s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D72" i="1"/>
  <c r="G72" i="1" s="1"/>
  <c r="F71" i="1"/>
  <c r="E71" i="1"/>
  <c r="E9" i="1" s="1"/>
  <c r="E159" i="1" s="1"/>
  <c r="D71" i="1"/>
  <c r="C71" i="1"/>
  <c r="B71" i="1"/>
  <c r="D70" i="1"/>
  <c r="G70" i="1" s="1"/>
  <c r="G69" i="1"/>
  <c r="D69" i="1"/>
  <c r="D68" i="1"/>
  <c r="G68" i="1" s="1"/>
  <c r="D67" i="1"/>
  <c r="G67" i="1" s="1"/>
  <c r="D66" i="1"/>
  <c r="G66" i="1" s="1"/>
  <c r="D65" i="1"/>
  <c r="G65" i="1" s="1"/>
  <c r="D64" i="1"/>
  <c r="D62" i="1" s="1"/>
  <c r="G63" i="1"/>
  <c r="D63" i="1"/>
  <c r="F62" i="1"/>
  <c r="E62" i="1"/>
  <c r="C62" i="1"/>
  <c r="B62" i="1"/>
  <c r="D61" i="1"/>
  <c r="G61" i="1" s="1"/>
  <c r="D60" i="1"/>
  <c r="G60" i="1" s="1"/>
  <c r="D59" i="1"/>
  <c r="D58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8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G28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D18" i="1" s="1"/>
  <c r="F18" i="1"/>
  <c r="F9" i="1" s="1"/>
  <c r="F159" i="1" s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E10" i="1"/>
  <c r="C10" i="1"/>
  <c r="B10" i="1"/>
  <c r="C9" i="1"/>
  <c r="B9" i="1"/>
  <c r="C159" i="1" l="1"/>
  <c r="B159" i="1"/>
  <c r="G48" i="1"/>
  <c r="G133" i="1"/>
  <c r="G10" i="1"/>
  <c r="D9" i="1"/>
  <c r="G71" i="1"/>
  <c r="G129" i="1"/>
  <c r="G123" i="1" s="1"/>
  <c r="G141" i="1"/>
  <c r="G137" i="1" s="1"/>
  <c r="G64" i="1"/>
  <c r="G62" i="1" s="1"/>
  <c r="D103" i="1"/>
  <c r="G39" i="1"/>
  <c r="G38" i="1" s="1"/>
  <c r="G59" i="1"/>
  <c r="G58" i="1" s="1"/>
  <c r="G135" i="1"/>
  <c r="G76" i="1"/>
  <c r="G75" i="1" s="1"/>
  <c r="G12" i="1"/>
  <c r="G19" i="1"/>
  <c r="G18" i="1" s="1"/>
  <c r="D28" i="1"/>
  <c r="D48" i="1"/>
  <c r="D85" i="1"/>
  <c r="D150" i="1"/>
  <c r="G147" i="1"/>
  <c r="G146" i="1" s="1"/>
  <c r="D93" i="1"/>
  <c r="D113" i="1"/>
  <c r="G84" i="1" l="1"/>
  <c r="D84" i="1"/>
  <c r="D159" i="1" s="1"/>
  <c r="G9" i="1"/>
  <c r="G159" i="1" l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<sst xmlns="http://schemas.openxmlformats.org/spreadsheetml/2006/main" count="286" uniqueCount="213">
  <si>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</si>
  <si>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Instituto de Salud Pública del Estado de Guanajuato</t>
  </si>
  <si>
    <t>Estado Analítico del Ejercicio del Presupuesto de Egresos Detallado - LDF</t>
  </si>
  <si>
    <t xml:space="preserve">Clasificación por Objeto del Gasto (Capítulo y Concepto) </t>
  </si>
  <si>
    <t>del 01 de Enero al 31 de Diciembre de 2025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</si>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</sst>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indent="3"/>
    </xf>
    <xf numFmtId="164" fontId="2" fillId="3" borderId="8" xfId="1" applyNumberFormat="1" applyFont="1" applyFill="1" applyBorder="1" applyAlignment="1" applyProtection="1">
      <alignment vertical="center"/>
      <protection locked="0"/>
    </xf>
    <xf numFmtId="164" fontId="2" fillId="3" borderId="9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4" fontId="0" fillId="3" borderId="8" xfId="1" applyNumberFormat="1" applyFont="1" applyFill="1" applyBorder="1" applyAlignment="1" applyProtection="1">
      <alignment vertical="center"/>
      <protection locked="0"/>
    </xf>
    <xf numFmtId="164" fontId="0" fillId="3" borderId="9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0" fillId="3" borderId="7" xfId="0" applyFill="1" applyBorder="1" applyAlignment="1">
      <alignment horizontal="left" vertical="center" indent="3"/>
    </xf>
    <xf numFmtId="164" fontId="0" fillId="3" borderId="8" xfId="1" applyNumberFormat="1" applyFont="1" applyFill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2" fillId="3" borderId="7" xfId="0" applyFont="1" applyFill="1" applyBorder="1" applyAlignment="1">
      <alignment horizontal="left" indent="3"/>
    </xf>
    <xf numFmtId="0" fontId="0" fillId="0" borderId="18" xfId="0" applyBorder="1" applyAlignment="1">
      <alignment vertical="center"/>
    </xf>
    <xf numFmtId="43" fontId="0" fillId="0" borderId="19" xfId="1" applyFont="1" applyBorder="1"/>
    <xf numFmtId="43" fontId="0" fillId="0" borderId="20" xfId="1" applyFont="1" applyBorder="1"/>
    <xf numFmtId="0" fontId="0" fillId="0" borderId="0" xfId="0" applyFont="1"/>
    <xf numFmtId="164" fontId="0" fillId="0" borderId="0" xfId="0" applyNumberFormat="1"/>
  </cellXfs>
  <cellStyles count="3">
    <cellStyle name="Millares" xfId="1" builtinId="3"/>
    <cellStyle name="Normal" xfId="0" builtinId="0"/>
    <cellStyle name="Normal 3" xfId="2" xr:uid="{AFFBBEA0-04D3-48FF-B7A8-E66D830BC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92AD-14D7-49F7-8CA4-FF6983285BE0}">
  <dimension ref="A1:H167"/>
  <sheetViews>
    <sheetView showGridLines="0" tabSelected="1" zoomScale="60" zoomScaleNormal="60" workbookViewId="0">
      <pane xSplit="1" topLeftCell="B1" activePane="topRight" state="frozen"/>
      <selection pane="topRight" activeCell="A165" sqref="A165"/>
    </sheetView>
  </sheetViews>
  <sheetFormatPr baseColWidth="10" defaultRowHeight="15"/>
  <cols>
    <col min="1" max="1" width="102.140625" customWidth="1"/>
    <col min="2" max="5" width="21" customWidth="1"/>
    <col min="6" max="6" width="20.85546875" customWidth="1"/>
    <col min="7" max="7" width="18.85546875" customWidth="1"/>
  </cols>
  <sheetData>
    <row r="1" spans="1:8" ht="48.75" customHeight="1" thickBot="1">
      <c r="A1" s="1" t="s">
        <v>0</v>
      </c>
      <c r="B1" s="2"/>
      <c r="C1" s="2"/>
      <c r="D1" s="2"/>
      <c r="E1" s="2"/>
      <c r="F1" s="2"/>
      <c r="G1" s="3"/>
    </row>
    <row r="2" spans="1:8">
      <c r="A2" s="4" t="s">
        <v>1</v>
      </c>
      <c r="B2" s="5"/>
      <c r="C2" s="5"/>
      <c r="D2" s="5"/>
      <c r="E2" s="5"/>
      <c r="F2" s="5"/>
      <c r="G2" s="6"/>
    </row>
    <row r="3" spans="1:8">
      <c r="A3" s="7" t="s">
        <v>2</v>
      </c>
      <c r="B3" s="8"/>
      <c r="C3" s="8"/>
      <c r="D3" s="8"/>
      <c r="E3" s="8"/>
      <c r="F3" s="8"/>
      <c r="G3" s="9"/>
    </row>
    <row r="4" spans="1:8">
      <c r="A4" s="7" t="s">
        <v>3</v>
      </c>
      <c r="B4" s="8"/>
      <c r="C4" s="8"/>
      <c r="D4" s="8"/>
      <c r="E4" s="8"/>
      <c r="F4" s="8"/>
      <c r="G4" s="9"/>
    </row>
    <row r="5" spans="1:8">
      <c r="A5" s="10" t="s">
        <v>4</v>
      </c>
      <c r="B5" s="11"/>
      <c r="C5" s="11"/>
      <c r="D5" s="11"/>
      <c r="E5" s="11"/>
      <c r="F5" s="11"/>
      <c r="G5" s="12"/>
    </row>
    <row r="6" spans="1:8" ht="15.75" thickBot="1">
      <c r="A6" s="7" t="s">
        <v>5</v>
      </c>
      <c r="B6" s="8"/>
      <c r="C6" s="8"/>
      <c r="D6" s="8"/>
      <c r="E6" s="8"/>
      <c r="F6" s="8"/>
      <c r="G6" s="9"/>
    </row>
    <row r="7" spans="1:8">
      <c r="A7" s="13" t="s">
        <v>6</v>
      </c>
      <c r="B7" s="14" t="s">
        <v>7</v>
      </c>
      <c r="C7" s="15"/>
      <c r="D7" s="15"/>
      <c r="E7" s="15"/>
      <c r="F7" s="15"/>
      <c r="G7" s="16" t="s">
        <v>8</v>
      </c>
    </row>
    <row r="8" spans="1:8" ht="30.75" thickBot="1">
      <c r="A8" s="17"/>
      <c r="B8" s="18" t="s">
        <v>9</v>
      </c>
      <c r="C8" s="19" t="s">
        <v>10</v>
      </c>
      <c r="D8" s="19" t="s">
        <v>11</v>
      </c>
      <c r="E8" s="19" t="s">
        <v>12</v>
      </c>
      <c r="F8" s="19" t="s">
        <v>13</v>
      </c>
      <c r="G8" s="20"/>
    </row>
    <row r="9" spans="1:8">
      <c r="A9" s="21" t="s">
        <v>14</v>
      </c>
      <c r="B9" s="22">
        <f t="shared" ref="B9:G9" si="0">B10+B18+B187+B28+B38+B48+B58+B62+B71+B75</f>
        <v>8987068339.5099983</v>
      </c>
      <c r="C9" s="22">
        <f t="shared" si="0"/>
        <v>1951517633.4499996</v>
      </c>
      <c r="D9" s="22">
        <f t="shared" si="0"/>
        <v>10938585972.960001</v>
      </c>
      <c r="E9" s="22">
        <f t="shared" si="0"/>
        <v>10566137814.700001</v>
      </c>
      <c r="F9" s="22">
        <f t="shared" si="0"/>
        <v>10319531088.059999</v>
      </c>
      <c r="G9" s="23">
        <f t="shared" si="0"/>
        <v>372448158.25999987</v>
      </c>
    </row>
    <row r="10" spans="1:8">
      <c r="A10" s="24" t="s">
        <v>15</v>
      </c>
      <c r="B10" s="25">
        <f>SUM(B11:B17)</f>
        <v>4487543595.5299997</v>
      </c>
      <c r="C10" s="25">
        <f t="shared" ref="C10:G10" si="1">SUM(C11:C17)</f>
        <v>-2564416.4499999974</v>
      </c>
      <c r="D10" s="25">
        <f t="shared" si="1"/>
        <v>4484979179.0799999</v>
      </c>
      <c r="E10" s="25">
        <f t="shared" si="1"/>
        <v>4481754114.3900003</v>
      </c>
      <c r="F10" s="25">
        <f t="shared" si="1"/>
        <v>4481206281.0200005</v>
      </c>
      <c r="G10" s="26">
        <f t="shared" si="1"/>
        <v>3225064.6900001764</v>
      </c>
    </row>
    <row r="11" spans="1:8">
      <c r="A11" s="27" t="s">
        <v>16</v>
      </c>
      <c r="B11" s="28">
        <v>1129120932</v>
      </c>
      <c r="C11" s="28">
        <v>22768741.960000001</v>
      </c>
      <c r="D11" s="25">
        <f>B11+C11</f>
        <v>1151889673.96</v>
      </c>
      <c r="E11" s="28">
        <v>1151889673.96</v>
      </c>
      <c r="F11" s="28">
        <v>1151889673.96</v>
      </c>
      <c r="G11" s="26">
        <f>D11-E11</f>
        <v>0</v>
      </c>
      <c r="H11" s="29" t="s">
        <v>17</v>
      </c>
    </row>
    <row r="12" spans="1:8">
      <c r="A12" s="27" t="s">
        <v>18</v>
      </c>
      <c r="B12" s="28">
        <v>1042561768.48</v>
      </c>
      <c r="C12" s="28">
        <v>-390473596.08999997</v>
      </c>
      <c r="D12" s="25">
        <f t="shared" ref="D12:D17" si="2">B12+C12</f>
        <v>652088172.3900001</v>
      </c>
      <c r="E12" s="28">
        <v>650531767.39999998</v>
      </c>
      <c r="F12" s="28">
        <v>650531767.39999998</v>
      </c>
      <c r="G12" s="26">
        <f t="shared" ref="G12:G17" si="3">D12-E12</f>
        <v>1556404.9900001287</v>
      </c>
      <c r="H12" s="29" t="s">
        <v>19</v>
      </c>
    </row>
    <row r="13" spans="1:8">
      <c r="A13" s="27" t="s">
        <v>20</v>
      </c>
      <c r="B13" s="28">
        <v>722554707.53999996</v>
      </c>
      <c r="C13" s="28">
        <v>295560801.67000002</v>
      </c>
      <c r="D13" s="25">
        <f t="shared" si="2"/>
        <v>1018115509.21</v>
      </c>
      <c r="E13" s="28">
        <v>1016446983.99</v>
      </c>
      <c r="F13" s="28">
        <v>1015899150.62</v>
      </c>
      <c r="G13" s="26">
        <f t="shared" si="3"/>
        <v>1668525.2200000286</v>
      </c>
      <c r="H13" s="29" t="s">
        <v>21</v>
      </c>
    </row>
    <row r="14" spans="1:8">
      <c r="A14" s="27" t="s">
        <v>22</v>
      </c>
      <c r="B14" s="28">
        <v>316462724</v>
      </c>
      <c r="C14" s="28">
        <v>152462935.31999999</v>
      </c>
      <c r="D14" s="25">
        <f t="shared" si="2"/>
        <v>468925659.31999999</v>
      </c>
      <c r="E14" s="28">
        <v>468925524.83999997</v>
      </c>
      <c r="F14" s="28">
        <v>468925524.83999997</v>
      </c>
      <c r="G14" s="26">
        <f t="shared" si="3"/>
        <v>134.48000001907349</v>
      </c>
      <c r="H14" s="29" t="s">
        <v>23</v>
      </c>
    </row>
    <row r="15" spans="1:8">
      <c r="A15" s="27" t="s">
        <v>24</v>
      </c>
      <c r="B15" s="28">
        <v>1024204665.51</v>
      </c>
      <c r="C15" s="28">
        <v>75778382.950000003</v>
      </c>
      <c r="D15" s="25">
        <f t="shared" si="2"/>
        <v>1099983048.46</v>
      </c>
      <c r="E15" s="28">
        <v>1099983048.46</v>
      </c>
      <c r="F15" s="28">
        <v>1099983048.46</v>
      </c>
      <c r="G15" s="26">
        <f t="shared" si="3"/>
        <v>0</v>
      </c>
      <c r="H15" s="29" t="s">
        <v>25</v>
      </c>
    </row>
    <row r="16" spans="1:8">
      <c r="A16" s="27" t="s">
        <v>26</v>
      </c>
      <c r="B16" s="28">
        <v>169629836</v>
      </c>
      <c r="C16" s="28">
        <v>-169629836</v>
      </c>
      <c r="D16" s="25">
        <f t="shared" si="2"/>
        <v>0</v>
      </c>
      <c r="E16" s="28">
        <v>0</v>
      </c>
      <c r="F16" s="28">
        <v>0</v>
      </c>
      <c r="G16" s="26">
        <f t="shared" si="3"/>
        <v>0</v>
      </c>
      <c r="H16" s="29" t="s">
        <v>27</v>
      </c>
    </row>
    <row r="17" spans="1:8">
      <c r="A17" s="27" t="s">
        <v>28</v>
      </c>
      <c r="B17" s="28">
        <v>83008962</v>
      </c>
      <c r="C17" s="28">
        <v>10968153.74</v>
      </c>
      <c r="D17" s="25">
        <f t="shared" si="2"/>
        <v>93977115.739999995</v>
      </c>
      <c r="E17" s="28">
        <v>93977115.739999995</v>
      </c>
      <c r="F17" s="28">
        <v>93977115.739999995</v>
      </c>
      <c r="G17" s="26">
        <f t="shared" si="3"/>
        <v>0</v>
      </c>
      <c r="H17" s="29" t="s">
        <v>29</v>
      </c>
    </row>
    <row r="18" spans="1:8">
      <c r="A18" s="24" t="s">
        <v>30</v>
      </c>
      <c r="B18" s="22">
        <f>SUM(B19:B27)</f>
        <v>2025111937.8499999</v>
      </c>
      <c r="C18" s="22">
        <f t="shared" ref="C18:G18" si="4">SUM(C19:C27)</f>
        <v>1133542037.9799998</v>
      </c>
      <c r="D18" s="22">
        <f t="shared" si="4"/>
        <v>3158653975.8299999</v>
      </c>
      <c r="E18" s="22">
        <f t="shared" si="4"/>
        <v>2998805362.2400002</v>
      </c>
      <c r="F18" s="22">
        <f t="shared" si="4"/>
        <v>2933481770.1099997</v>
      </c>
      <c r="G18" s="23">
        <f t="shared" si="4"/>
        <v>159848613.58999985</v>
      </c>
    </row>
    <row r="19" spans="1:8">
      <c r="A19" s="27" t="s">
        <v>31</v>
      </c>
      <c r="B19" s="28">
        <v>67668033</v>
      </c>
      <c r="C19" s="28">
        <v>6496323.7800000003</v>
      </c>
      <c r="D19" s="25">
        <f t="shared" ref="D19:D27" si="5">B19+C19</f>
        <v>74164356.780000001</v>
      </c>
      <c r="E19" s="28">
        <v>73002897.090000004</v>
      </c>
      <c r="F19" s="28">
        <v>69619694.099999994</v>
      </c>
      <c r="G19" s="26">
        <f t="shared" ref="G19:G27" si="6">D19-E19</f>
        <v>1161459.6899999976</v>
      </c>
      <c r="H19" s="29" t="s">
        <v>32</v>
      </c>
    </row>
    <row r="20" spans="1:8">
      <c r="A20" s="27" t="s">
        <v>33</v>
      </c>
      <c r="B20" s="28">
        <v>88145215</v>
      </c>
      <c r="C20" s="28">
        <v>3218864.48</v>
      </c>
      <c r="D20" s="25">
        <f t="shared" si="5"/>
        <v>91364079.480000004</v>
      </c>
      <c r="E20" s="28">
        <v>88094918.310000002</v>
      </c>
      <c r="F20" s="28">
        <v>87089643.579999998</v>
      </c>
      <c r="G20" s="26">
        <f t="shared" si="6"/>
        <v>3269161.1700000018</v>
      </c>
      <c r="H20" s="29" t="s">
        <v>34</v>
      </c>
    </row>
    <row r="21" spans="1:8">
      <c r="A21" s="27" t="s">
        <v>35</v>
      </c>
      <c r="B21" s="28">
        <v>23000</v>
      </c>
      <c r="C21" s="28">
        <v>11670</v>
      </c>
      <c r="D21" s="25">
        <f t="shared" si="5"/>
        <v>34670</v>
      </c>
      <c r="E21" s="28">
        <v>32922.400000000001</v>
      </c>
      <c r="F21" s="28">
        <v>32922.400000000001</v>
      </c>
      <c r="G21" s="26">
        <f t="shared" si="6"/>
        <v>1747.5999999999985</v>
      </c>
      <c r="H21" s="29" t="s">
        <v>36</v>
      </c>
    </row>
    <row r="22" spans="1:8">
      <c r="A22" s="27" t="s">
        <v>37</v>
      </c>
      <c r="B22" s="28">
        <v>9329223</v>
      </c>
      <c r="C22" s="28">
        <v>-1685207.49</v>
      </c>
      <c r="D22" s="25">
        <f t="shared" si="5"/>
        <v>7644015.5099999998</v>
      </c>
      <c r="E22" s="28">
        <v>7534156.96</v>
      </c>
      <c r="F22" s="28">
        <v>7385778.3600000003</v>
      </c>
      <c r="G22" s="26">
        <f t="shared" si="6"/>
        <v>109858.54999999981</v>
      </c>
      <c r="H22" s="29" t="s">
        <v>38</v>
      </c>
    </row>
    <row r="23" spans="1:8">
      <c r="A23" s="27" t="s">
        <v>39</v>
      </c>
      <c r="B23" s="28">
        <v>1684437254.8499999</v>
      </c>
      <c r="C23" s="28">
        <v>1125555732.3599999</v>
      </c>
      <c r="D23" s="25">
        <f t="shared" si="5"/>
        <v>2809992987.21</v>
      </c>
      <c r="E23" s="28">
        <v>2660774214.5500002</v>
      </c>
      <c r="F23" s="28">
        <v>2604512871.71</v>
      </c>
      <c r="G23" s="26">
        <f t="shared" si="6"/>
        <v>149218772.65999985</v>
      </c>
      <c r="H23" s="29" t="s">
        <v>40</v>
      </c>
    </row>
    <row r="24" spans="1:8">
      <c r="A24" s="27" t="s">
        <v>41</v>
      </c>
      <c r="B24" s="28">
        <v>69811474</v>
      </c>
      <c r="C24" s="28">
        <v>-646446.1</v>
      </c>
      <c r="D24" s="25">
        <f t="shared" si="5"/>
        <v>69165027.900000006</v>
      </c>
      <c r="E24" s="28">
        <v>63434898.659999996</v>
      </c>
      <c r="F24" s="28">
        <v>59159502.490000002</v>
      </c>
      <c r="G24" s="26">
        <f t="shared" si="6"/>
        <v>5730129.2400000095</v>
      </c>
      <c r="H24" s="29" t="s">
        <v>42</v>
      </c>
    </row>
    <row r="25" spans="1:8">
      <c r="A25" s="27" t="s">
        <v>43</v>
      </c>
      <c r="B25" s="28">
        <v>56645226</v>
      </c>
      <c r="C25" s="28">
        <v>19845993.120000001</v>
      </c>
      <c r="D25" s="25">
        <f t="shared" si="5"/>
        <v>76491219.120000005</v>
      </c>
      <c r="E25" s="28">
        <v>76457459.780000001</v>
      </c>
      <c r="F25" s="28">
        <v>76314222.980000004</v>
      </c>
      <c r="G25" s="26">
        <f t="shared" si="6"/>
        <v>33759.340000003576</v>
      </c>
      <c r="H25" s="29" t="s">
        <v>44</v>
      </c>
    </row>
    <row r="26" spans="1:8">
      <c r="A26" s="27" t="s">
        <v>45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6">
        <f t="shared" si="6"/>
        <v>0</v>
      </c>
      <c r="H26" s="29" t="s">
        <v>46</v>
      </c>
    </row>
    <row r="27" spans="1:8">
      <c r="A27" s="27" t="s">
        <v>47</v>
      </c>
      <c r="B27" s="28">
        <v>49052512</v>
      </c>
      <c r="C27" s="28">
        <v>-19254892.170000002</v>
      </c>
      <c r="D27" s="25">
        <f t="shared" si="5"/>
        <v>29797619.829999998</v>
      </c>
      <c r="E27" s="28">
        <v>29473894.489999998</v>
      </c>
      <c r="F27" s="28">
        <v>29367134.489999998</v>
      </c>
      <c r="G27" s="26">
        <f t="shared" si="6"/>
        <v>323725.33999999985</v>
      </c>
      <c r="H27" s="29" t="s">
        <v>48</v>
      </c>
    </row>
    <row r="28" spans="1:8">
      <c r="A28" s="24" t="s">
        <v>49</v>
      </c>
      <c r="B28" s="22">
        <f>SUM(B29:B37)</f>
        <v>2467412806.1300001</v>
      </c>
      <c r="C28" s="22">
        <f t="shared" ref="C28:G28" si="7">SUM(C29:C37)</f>
        <v>533678828.13999999</v>
      </c>
      <c r="D28" s="22">
        <f t="shared" si="7"/>
        <v>3001091634.27</v>
      </c>
      <c r="E28" s="22">
        <f t="shared" si="7"/>
        <v>2903851451.0100002</v>
      </c>
      <c r="F28" s="22">
        <f t="shared" si="7"/>
        <v>2723369652.2799997</v>
      </c>
      <c r="G28" s="23">
        <f t="shared" si="7"/>
        <v>97240183.259999812</v>
      </c>
    </row>
    <row r="29" spans="1:8">
      <c r="A29" s="27" t="s">
        <v>50</v>
      </c>
      <c r="B29" s="28">
        <v>161343241</v>
      </c>
      <c r="C29" s="28">
        <v>12642538.41</v>
      </c>
      <c r="D29" s="25">
        <f t="shared" ref="D29:D37" si="8">B29+C29</f>
        <v>173985779.41</v>
      </c>
      <c r="E29" s="28">
        <v>144674257.24000001</v>
      </c>
      <c r="F29" s="28">
        <v>144623981.24000001</v>
      </c>
      <c r="G29" s="26">
        <f t="shared" ref="G29:G37" si="9">D29-E29</f>
        <v>29311522.169999987</v>
      </c>
      <c r="H29" s="29" t="s">
        <v>51</v>
      </c>
    </row>
    <row r="30" spans="1:8">
      <c r="A30" s="27" t="s">
        <v>52</v>
      </c>
      <c r="B30" s="28">
        <v>22764540</v>
      </c>
      <c r="C30" s="28">
        <v>-7023879.8499999996</v>
      </c>
      <c r="D30" s="25">
        <f t="shared" si="8"/>
        <v>15740660.15</v>
      </c>
      <c r="E30" s="28">
        <v>15408886.33</v>
      </c>
      <c r="F30" s="28">
        <v>15408886.33</v>
      </c>
      <c r="G30" s="26">
        <f t="shared" si="9"/>
        <v>331773.8200000003</v>
      </c>
      <c r="H30" s="29" t="s">
        <v>53</v>
      </c>
    </row>
    <row r="31" spans="1:8">
      <c r="A31" s="27" t="s">
        <v>54</v>
      </c>
      <c r="B31" s="28">
        <v>1185280694.3199999</v>
      </c>
      <c r="C31" s="28">
        <v>375328557.54000002</v>
      </c>
      <c r="D31" s="25">
        <f t="shared" si="8"/>
        <v>1560609251.8599999</v>
      </c>
      <c r="E31" s="28">
        <v>1509900539.3900001</v>
      </c>
      <c r="F31" s="28">
        <v>1414781814</v>
      </c>
      <c r="G31" s="26">
        <f t="shared" si="9"/>
        <v>50708712.46999979</v>
      </c>
      <c r="H31" s="29" t="s">
        <v>55</v>
      </c>
    </row>
    <row r="32" spans="1:8">
      <c r="A32" s="27" t="s">
        <v>56</v>
      </c>
      <c r="B32" s="28">
        <v>26174666</v>
      </c>
      <c r="C32" s="28">
        <v>75050.47</v>
      </c>
      <c r="D32" s="25">
        <f t="shared" si="8"/>
        <v>26249716.469999999</v>
      </c>
      <c r="E32" s="28">
        <v>24470629.5</v>
      </c>
      <c r="F32" s="28">
        <v>24445837.379999999</v>
      </c>
      <c r="G32" s="26">
        <f t="shared" si="9"/>
        <v>1779086.9699999988</v>
      </c>
      <c r="H32" s="29" t="s">
        <v>57</v>
      </c>
    </row>
    <row r="33" spans="1:8">
      <c r="A33" s="27" t="s">
        <v>58</v>
      </c>
      <c r="B33" s="28">
        <v>701814298</v>
      </c>
      <c r="C33" s="28">
        <v>-64417924.210000001</v>
      </c>
      <c r="D33" s="25">
        <f t="shared" si="8"/>
        <v>637396373.78999996</v>
      </c>
      <c r="E33" s="28">
        <v>628054450.40999997</v>
      </c>
      <c r="F33" s="28">
        <v>586154967.03999996</v>
      </c>
      <c r="G33" s="26">
        <f t="shared" si="9"/>
        <v>9341923.3799999952</v>
      </c>
      <c r="H33" s="29" t="s">
        <v>59</v>
      </c>
    </row>
    <row r="34" spans="1:8">
      <c r="A34" s="27" t="s">
        <v>60</v>
      </c>
      <c r="B34" s="28">
        <v>6900000</v>
      </c>
      <c r="C34" s="28">
        <v>64522398.399999999</v>
      </c>
      <c r="D34" s="25">
        <f t="shared" si="8"/>
        <v>71422398.400000006</v>
      </c>
      <c r="E34" s="28">
        <v>67815829.010000005</v>
      </c>
      <c r="F34" s="28">
        <v>64336484.450000003</v>
      </c>
      <c r="G34" s="26">
        <f t="shared" si="9"/>
        <v>3606569.3900000006</v>
      </c>
      <c r="H34" s="29" t="s">
        <v>61</v>
      </c>
    </row>
    <row r="35" spans="1:8">
      <c r="A35" s="27" t="s">
        <v>62</v>
      </c>
      <c r="B35" s="28">
        <v>2063266</v>
      </c>
      <c r="C35" s="28">
        <v>1119259.06</v>
      </c>
      <c r="D35" s="25">
        <f t="shared" si="8"/>
        <v>3182525.06</v>
      </c>
      <c r="E35" s="28">
        <v>2248320.65</v>
      </c>
      <c r="F35" s="28">
        <v>2240131.9</v>
      </c>
      <c r="G35" s="26">
        <f t="shared" si="9"/>
        <v>934204.41000000015</v>
      </c>
      <c r="H35" s="29" t="s">
        <v>63</v>
      </c>
    </row>
    <row r="36" spans="1:8">
      <c r="A36" s="27" t="s">
        <v>64</v>
      </c>
      <c r="B36" s="28">
        <v>642268</v>
      </c>
      <c r="C36" s="28">
        <v>2334321.5299999998</v>
      </c>
      <c r="D36" s="25">
        <f t="shared" si="8"/>
        <v>2976589.53</v>
      </c>
      <c r="E36" s="28">
        <v>2869439.33</v>
      </c>
      <c r="F36" s="28">
        <v>2148882.79</v>
      </c>
      <c r="G36" s="26">
        <f t="shared" si="9"/>
        <v>107150.19999999972</v>
      </c>
      <c r="H36" s="29" t="s">
        <v>65</v>
      </c>
    </row>
    <row r="37" spans="1:8">
      <c r="A37" s="27" t="s">
        <v>66</v>
      </c>
      <c r="B37" s="28">
        <v>360429832.81</v>
      </c>
      <c r="C37" s="28">
        <v>149098506.78999999</v>
      </c>
      <c r="D37" s="25">
        <f t="shared" si="8"/>
        <v>509528339.60000002</v>
      </c>
      <c r="E37" s="28">
        <v>508409099.14999998</v>
      </c>
      <c r="F37" s="28">
        <v>469228667.14999998</v>
      </c>
      <c r="G37" s="26">
        <f t="shared" si="9"/>
        <v>1119240.4500000477</v>
      </c>
      <c r="H37" s="29" t="s">
        <v>67</v>
      </c>
    </row>
    <row r="38" spans="1:8">
      <c r="A38" s="24" t="s">
        <v>68</v>
      </c>
      <c r="B38" s="22">
        <f>SUM(B39:B47)</f>
        <v>0</v>
      </c>
      <c r="C38" s="22">
        <f t="shared" ref="C38:G38" si="10">SUM(C39:C47)</f>
        <v>78503501</v>
      </c>
      <c r="D38" s="22">
        <f t="shared" si="10"/>
        <v>78503501</v>
      </c>
      <c r="E38" s="22">
        <f t="shared" si="10"/>
        <v>0</v>
      </c>
      <c r="F38" s="22">
        <f t="shared" si="10"/>
        <v>0</v>
      </c>
      <c r="G38" s="23">
        <f t="shared" si="10"/>
        <v>78503501</v>
      </c>
    </row>
    <row r="39" spans="1:8">
      <c r="A39" s="27" t="s">
        <v>69</v>
      </c>
      <c r="B39" s="25">
        <v>0</v>
      </c>
      <c r="C39" s="25">
        <v>0</v>
      </c>
      <c r="D39" s="25">
        <f t="shared" ref="D39:D47" si="11">B39+C39</f>
        <v>0</v>
      </c>
      <c r="E39" s="25">
        <v>0</v>
      </c>
      <c r="F39" s="25">
        <v>0</v>
      </c>
      <c r="G39" s="26">
        <f t="shared" ref="G39:G47" si="12">D39-E39</f>
        <v>0</v>
      </c>
      <c r="H39" s="29" t="s">
        <v>70</v>
      </c>
    </row>
    <row r="40" spans="1:8">
      <c r="A40" s="27" t="s">
        <v>71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6">
        <f t="shared" si="12"/>
        <v>0</v>
      </c>
      <c r="H40" s="29" t="s">
        <v>72</v>
      </c>
    </row>
    <row r="41" spans="1:8">
      <c r="A41" s="27" t="s">
        <v>73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6">
        <f t="shared" si="12"/>
        <v>0</v>
      </c>
      <c r="H41" s="29" t="s">
        <v>74</v>
      </c>
    </row>
    <row r="42" spans="1:8">
      <c r="A42" s="27" t="s">
        <v>75</v>
      </c>
      <c r="B42" s="28">
        <v>0</v>
      </c>
      <c r="C42" s="28">
        <v>78503501</v>
      </c>
      <c r="D42" s="25">
        <f t="shared" si="11"/>
        <v>78503501</v>
      </c>
      <c r="E42" s="28">
        <v>0</v>
      </c>
      <c r="F42" s="28">
        <v>0</v>
      </c>
      <c r="G42" s="26">
        <f t="shared" si="12"/>
        <v>78503501</v>
      </c>
      <c r="H42" s="29" t="s">
        <v>76</v>
      </c>
    </row>
    <row r="43" spans="1:8">
      <c r="A43" s="27" t="s">
        <v>77</v>
      </c>
      <c r="B43" s="25">
        <v>0</v>
      </c>
      <c r="C43" s="25">
        <v>0</v>
      </c>
      <c r="D43" s="25">
        <f t="shared" si="11"/>
        <v>0</v>
      </c>
      <c r="E43" s="25">
        <v>0</v>
      </c>
      <c r="F43" s="25">
        <v>0</v>
      </c>
      <c r="G43" s="26">
        <f t="shared" si="12"/>
        <v>0</v>
      </c>
      <c r="H43" s="29" t="s">
        <v>78</v>
      </c>
    </row>
    <row r="44" spans="1:8">
      <c r="A44" s="27" t="s">
        <v>79</v>
      </c>
      <c r="B44" s="25">
        <v>0</v>
      </c>
      <c r="C44" s="25">
        <v>0</v>
      </c>
      <c r="D44" s="25">
        <f t="shared" si="11"/>
        <v>0</v>
      </c>
      <c r="E44" s="25">
        <v>0</v>
      </c>
      <c r="F44" s="25">
        <v>0</v>
      </c>
      <c r="G44" s="26">
        <f t="shared" si="12"/>
        <v>0</v>
      </c>
      <c r="H44" s="29" t="s">
        <v>80</v>
      </c>
    </row>
    <row r="45" spans="1:8">
      <c r="A45" s="27" t="s">
        <v>81</v>
      </c>
      <c r="B45" s="25">
        <v>0</v>
      </c>
      <c r="C45" s="25">
        <v>0</v>
      </c>
      <c r="D45" s="25">
        <f t="shared" si="11"/>
        <v>0</v>
      </c>
      <c r="E45" s="25">
        <v>0</v>
      </c>
      <c r="F45" s="25">
        <v>0</v>
      </c>
      <c r="G45" s="26">
        <f t="shared" si="12"/>
        <v>0</v>
      </c>
      <c r="H45" s="30"/>
    </row>
    <row r="46" spans="1:8">
      <c r="A46" s="27" t="s">
        <v>82</v>
      </c>
      <c r="B46" s="25">
        <v>0</v>
      </c>
      <c r="C46" s="25">
        <v>0</v>
      </c>
      <c r="D46" s="25">
        <f t="shared" si="11"/>
        <v>0</v>
      </c>
      <c r="E46" s="25">
        <v>0</v>
      </c>
      <c r="F46" s="25">
        <v>0</v>
      </c>
      <c r="G46" s="26">
        <f t="shared" si="12"/>
        <v>0</v>
      </c>
      <c r="H46" s="30"/>
    </row>
    <row r="47" spans="1:8">
      <c r="A47" s="27" t="s">
        <v>83</v>
      </c>
      <c r="B47" s="25">
        <v>0</v>
      </c>
      <c r="C47" s="25">
        <v>0</v>
      </c>
      <c r="D47" s="25">
        <f t="shared" si="11"/>
        <v>0</v>
      </c>
      <c r="E47" s="25">
        <v>0</v>
      </c>
      <c r="F47" s="25">
        <v>0</v>
      </c>
      <c r="G47" s="26">
        <f t="shared" si="12"/>
        <v>0</v>
      </c>
      <c r="H47" s="29" t="s">
        <v>84</v>
      </c>
    </row>
    <row r="48" spans="1:8">
      <c r="A48" s="24" t="s">
        <v>85</v>
      </c>
      <c r="B48" s="22">
        <f>SUM(B49:B57)</f>
        <v>7000000</v>
      </c>
      <c r="C48" s="22">
        <f t="shared" ref="C48:G48" si="13">SUM(C49:C57)</f>
        <v>56521568.339999996</v>
      </c>
      <c r="D48" s="22">
        <f t="shared" si="13"/>
        <v>63521568.340000004</v>
      </c>
      <c r="E48" s="22">
        <f t="shared" si="13"/>
        <v>59176575.149999999</v>
      </c>
      <c r="F48" s="22">
        <f t="shared" si="13"/>
        <v>58923072.739999995</v>
      </c>
      <c r="G48" s="23">
        <f t="shared" si="13"/>
        <v>4344993.1900000023</v>
      </c>
    </row>
    <row r="49" spans="1:8">
      <c r="A49" s="27" t="s">
        <v>86</v>
      </c>
      <c r="B49" s="28">
        <v>0</v>
      </c>
      <c r="C49" s="28">
        <v>5133842.2</v>
      </c>
      <c r="D49" s="25">
        <f t="shared" ref="D49:D61" si="14">B49+C49</f>
        <v>5133842.2</v>
      </c>
      <c r="E49" s="28">
        <v>1840576.85</v>
      </c>
      <c r="F49" s="28">
        <v>1808966.85</v>
      </c>
      <c r="G49" s="26">
        <f t="shared" ref="G49:G57" si="15">D49-E49</f>
        <v>3293265.35</v>
      </c>
      <c r="H49" s="29" t="s">
        <v>87</v>
      </c>
    </row>
    <row r="50" spans="1:8">
      <c r="A50" s="27" t="s">
        <v>88</v>
      </c>
      <c r="B50" s="28">
        <v>0</v>
      </c>
      <c r="C50" s="28">
        <v>3086371.1</v>
      </c>
      <c r="D50" s="25">
        <f t="shared" si="14"/>
        <v>3086371.1</v>
      </c>
      <c r="E50" s="28">
        <v>3046273.93</v>
      </c>
      <c r="F50" s="28">
        <v>3046273.93</v>
      </c>
      <c r="G50" s="26">
        <f t="shared" si="15"/>
        <v>40097.169999999925</v>
      </c>
      <c r="H50" s="29" t="s">
        <v>89</v>
      </c>
    </row>
    <row r="51" spans="1:8">
      <c r="A51" s="27" t="s">
        <v>90</v>
      </c>
      <c r="B51" s="28">
        <v>7000000</v>
      </c>
      <c r="C51" s="28">
        <v>14996656.99</v>
      </c>
      <c r="D51" s="25">
        <f t="shared" si="14"/>
        <v>21996656.990000002</v>
      </c>
      <c r="E51" s="28">
        <v>21339180.68</v>
      </c>
      <c r="F51" s="28">
        <v>21117288.27</v>
      </c>
      <c r="G51" s="26">
        <f t="shared" si="15"/>
        <v>657476.31000000238</v>
      </c>
      <c r="H51" s="29" t="s">
        <v>91</v>
      </c>
    </row>
    <row r="52" spans="1:8">
      <c r="A52" s="27" t="s">
        <v>92</v>
      </c>
      <c r="B52" s="28">
        <v>0</v>
      </c>
      <c r="C52" s="28">
        <v>32733228</v>
      </c>
      <c r="D52" s="25">
        <f t="shared" si="14"/>
        <v>32733228</v>
      </c>
      <c r="E52" s="28">
        <v>32733228</v>
      </c>
      <c r="F52" s="28">
        <v>32733228</v>
      </c>
      <c r="G52" s="26">
        <f t="shared" si="15"/>
        <v>0</v>
      </c>
      <c r="H52" s="29" t="s">
        <v>93</v>
      </c>
    </row>
    <row r="53" spans="1:8">
      <c r="A53" s="27" t="s">
        <v>94</v>
      </c>
      <c r="B53" s="25">
        <v>0</v>
      </c>
      <c r="C53" s="25">
        <v>0</v>
      </c>
      <c r="D53" s="25">
        <f t="shared" si="14"/>
        <v>0</v>
      </c>
      <c r="E53" s="25">
        <v>0</v>
      </c>
      <c r="F53" s="25">
        <v>0</v>
      </c>
      <c r="G53" s="26">
        <f t="shared" si="15"/>
        <v>0</v>
      </c>
      <c r="H53" s="29" t="s">
        <v>95</v>
      </c>
    </row>
    <row r="54" spans="1:8">
      <c r="A54" s="27" t="s">
        <v>96</v>
      </c>
      <c r="B54" s="28">
        <v>0</v>
      </c>
      <c r="C54" s="28">
        <v>571470.05000000005</v>
      </c>
      <c r="D54" s="25">
        <f t="shared" si="14"/>
        <v>571470.05000000005</v>
      </c>
      <c r="E54" s="28">
        <v>217315.69</v>
      </c>
      <c r="F54" s="28">
        <v>217315.69</v>
      </c>
      <c r="G54" s="26">
        <f t="shared" si="15"/>
        <v>354154.36000000004</v>
      </c>
      <c r="H54" s="29" t="s">
        <v>97</v>
      </c>
    </row>
    <row r="55" spans="1:8">
      <c r="A55" s="27" t="s">
        <v>98</v>
      </c>
      <c r="B55" s="25">
        <v>0</v>
      </c>
      <c r="C55" s="25">
        <v>0</v>
      </c>
      <c r="D55" s="25">
        <f t="shared" si="14"/>
        <v>0</v>
      </c>
      <c r="E55" s="25">
        <v>0</v>
      </c>
      <c r="F55" s="25">
        <v>0</v>
      </c>
      <c r="G55" s="26">
        <f t="shared" si="15"/>
        <v>0</v>
      </c>
      <c r="H55" s="29" t="s">
        <v>99</v>
      </c>
    </row>
    <row r="56" spans="1:8">
      <c r="A56" s="27" t="s">
        <v>100</v>
      </c>
      <c r="B56" s="25">
        <v>0</v>
      </c>
      <c r="C56" s="25">
        <v>0</v>
      </c>
      <c r="D56" s="25">
        <f t="shared" si="14"/>
        <v>0</v>
      </c>
      <c r="E56" s="25">
        <v>0</v>
      </c>
      <c r="F56" s="25">
        <v>0</v>
      </c>
      <c r="G56" s="26">
        <f t="shared" si="15"/>
        <v>0</v>
      </c>
      <c r="H56" s="29" t="s">
        <v>101</v>
      </c>
    </row>
    <row r="57" spans="1:8">
      <c r="A57" s="27" t="s">
        <v>102</v>
      </c>
      <c r="B57" s="25">
        <v>0</v>
      </c>
      <c r="C57" s="25">
        <v>0</v>
      </c>
      <c r="D57" s="25">
        <f t="shared" si="14"/>
        <v>0</v>
      </c>
      <c r="E57" s="25">
        <v>0</v>
      </c>
      <c r="F57" s="25">
        <v>0</v>
      </c>
      <c r="G57" s="26">
        <f t="shared" si="15"/>
        <v>0</v>
      </c>
      <c r="H57" s="29" t="s">
        <v>103</v>
      </c>
    </row>
    <row r="58" spans="1:8">
      <c r="A58" s="24" t="s">
        <v>104</v>
      </c>
      <c r="B58" s="25">
        <f>SUM(B59:B61)</f>
        <v>0</v>
      </c>
      <c r="C58" s="25">
        <f t="shared" ref="C58:G58" si="16">SUM(C59:C61)</f>
        <v>151836114.44</v>
      </c>
      <c r="D58" s="25">
        <f t="shared" si="16"/>
        <v>151836114.44</v>
      </c>
      <c r="E58" s="25">
        <f t="shared" si="16"/>
        <v>122550311.91</v>
      </c>
      <c r="F58" s="25">
        <f t="shared" si="16"/>
        <v>122550311.91</v>
      </c>
      <c r="G58" s="23">
        <f t="shared" si="16"/>
        <v>29285802.530000001</v>
      </c>
    </row>
    <row r="59" spans="1:8">
      <c r="A59" s="27" t="s">
        <v>105</v>
      </c>
      <c r="B59" s="25">
        <v>0</v>
      </c>
      <c r="C59" s="25">
        <v>0</v>
      </c>
      <c r="D59" s="25">
        <f t="shared" si="14"/>
        <v>0</v>
      </c>
      <c r="E59" s="25">
        <v>0</v>
      </c>
      <c r="F59" s="25">
        <v>0</v>
      </c>
      <c r="G59" s="26">
        <f t="shared" ref="G59:G61" si="17">D59-E59</f>
        <v>0</v>
      </c>
      <c r="H59" s="29" t="s">
        <v>106</v>
      </c>
    </row>
    <row r="60" spans="1:8">
      <c r="A60" s="27" t="s">
        <v>107</v>
      </c>
      <c r="B60" s="28">
        <v>0</v>
      </c>
      <c r="C60" s="28">
        <v>151836114.44</v>
      </c>
      <c r="D60" s="25">
        <f t="shared" si="14"/>
        <v>151836114.44</v>
      </c>
      <c r="E60" s="28">
        <v>122550311.91</v>
      </c>
      <c r="F60" s="28">
        <v>122550311.91</v>
      </c>
      <c r="G60" s="26">
        <f t="shared" si="17"/>
        <v>29285802.530000001</v>
      </c>
      <c r="H60" s="29" t="s">
        <v>108</v>
      </c>
    </row>
    <row r="61" spans="1:8">
      <c r="A61" s="27" t="s">
        <v>109</v>
      </c>
      <c r="B61" s="25">
        <v>0</v>
      </c>
      <c r="C61" s="25">
        <v>0</v>
      </c>
      <c r="D61" s="25">
        <f t="shared" si="14"/>
        <v>0</v>
      </c>
      <c r="E61" s="25">
        <v>0</v>
      </c>
      <c r="F61" s="25">
        <v>0</v>
      </c>
      <c r="G61" s="26">
        <f t="shared" si="17"/>
        <v>0</v>
      </c>
      <c r="H61" s="29" t="s">
        <v>110</v>
      </c>
    </row>
    <row r="62" spans="1:8">
      <c r="A62" s="24" t="s">
        <v>111</v>
      </c>
      <c r="B62" s="25">
        <f>SUM(B63:B67,B69:B70)</f>
        <v>0</v>
      </c>
      <c r="C62" s="25">
        <f t="shared" ref="C62:G62" si="18">SUM(C63:C67,C69:C70)</f>
        <v>0</v>
      </c>
      <c r="D62" s="25">
        <f t="shared" si="18"/>
        <v>0</v>
      </c>
      <c r="E62" s="25">
        <f t="shared" si="18"/>
        <v>0</v>
      </c>
      <c r="F62" s="25">
        <f t="shared" si="18"/>
        <v>0</v>
      </c>
      <c r="G62" s="26">
        <f t="shared" si="18"/>
        <v>0</v>
      </c>
    </row>
    <row r="63" spans="1:8">
      <c r="A63" s="27" t="s">
        <v>112</v>
      </c>
      <c r="B63" s="25">
        <v>0</v>
      </c>
      <c r="C63" s="25">
        <v>0</v>
      </c>
      <c r="D63" s="25">
        <f t="shared" ref="D63:D82" si="19">B63+C63</f>
        <v>0</v>
      </c>
      <c r="E63" s="25">
        <v>0</v>
      </c>
      <c r="F63" s="25">
        <v>0</v>
      </c>
      <c r="G63" s="26">
        <f t="shared" ref="G63:G70" si="20">D63-E63</f>
        <v>0</v>
      </c>
      <c r="H63" s="29" t="s">
        <v>113</v>
      </c>
    </row>
    <row r="64" spans="1:8">
      <c r="A64" s="27" t="s">
        <v>114</v>
      </c>
      <c r="B64" s="25">
        <v>0</v>
      </c>
      <c r="C64" s="25">
        <v>0</v>
      </c>
      <c r="D64" s="25">
        <f t="shared" si="19"/>
        <v>0</v>
      </c>
      <c r="E64" s="25">
        <v>0</v>
      </c>
      <c r="F64" s="25">
        <v>0</v>
      </c>
      <c r="G64" s="26">
        <f t="shared" si="20"/>
        <v>0</v>
      </c>
      <c r="H64" s="29" t="s">
        <v>115</v>
      </c>
    </row>
    <row r="65" spans="1:8">
      <c r="A65" s="27" t="s">
        <v>116</v>
      </c>
      <c r="B65" s="25">
        <v>0</v>
      </c>
      <c r="C65" s="25">
        <v>0</v>
      </c>
      <c r="D65" s="25">
        <f t="shared" si="19"/>
        <v>0</v>
      </c>
      <c r="E65" s="25">
        <v>0</v>
      </c>
      <c r="F65" s="25">
        <v>0</v>
      </c>
      <c r="G65" s="26">
        <f t="shared" si="20"/>
        <v>0</v>
      </c>
      <c r="H65" s="29" t="s">
        <v>117</v>
      </c>
    </row>
    <row r="66" spans="1:8">
      <c r="A66" s="27" t="s">
        <v>118</v>
      </c>
      <c r="B66" s="25">
        <v>0</v>
      </c>
      <c r="C66" s="25">
        <v>0</v>
      </c>
      <c r="D66" s="25">
        <f t="shared" si="19"/>
        <v>0</v>
      </c>
      <c r="E66" s="25">
        <v>0</v>
      </c>
      <c r="F66" s="25">
        <v>0</v>
      </c>
      <c r="G66" s="26">
        <f t="shared" si="20"/>
        <v>0</v>
      </c>
      <c r="H66" s="29" t="s">
        <v>119</v>
      </c>
    </row>
    <row r="67" spans="1:8">
      <c r="A67" s="27" t="s">
        <v>120</v>
      </c>
      <c r="B67" s="25">
        <v>0</v>
      </c>
      <c r="C67" s="25">
        <v>0</v>
      </c>
      <c r="D67" s="25">
        <f t="shared" si="19"/>
        <v>0</v>
      </c>
      <c r="E67" s="25">
        <v>0</v>
      </c>
      <c r="F67" s="25">
        <v>0</v>
      </c>
      <c r="G67" s="26">
        <f t="shared" si="20"/>
        <v>0</v>
      </c>
      <c r="H67" s="29" t="s">
        <v>121</v>
      </c>
    </row>
    <row r="68" spans="1:8">
      <c r="A68" s="27" t="s">
        <v>122</v>
      </c>
      <c r="B68" s="25">
        <v>0</v>
      </c>
      <c r="C68" s="25">
        <v>0</v>
      </c>
      <c r="D68" s="25">
        <f t="shared" si="19"/>
        <v>0</v>
      </c>
      <c r="E68" s="25">
        <v>0</v>
      </c>
      <c r="F68" s="25">
        <v>0</v>
      </c>
      <c r="G68" s="26">
        <f t="shared" si="20"/>
        <v>0</v>
      </c>
      <c r="H68" s="29"/>
    </row>
    <row r="69" spans="1:8">
      <c r="A69" s="27" t="s">
        <v>123</v>
      </c>
      <c r="B69" s="25">
        <v>0</v>
      </c>
      <c r="C69" s="25">
        <v>0</v>
      </c>
      <c r="D69" s="25">
        <f t="shared" si="19"/>
        <v>0</v>
      </c>
      <c r="E69" s="25">
        <v>0</v>
      </c>
      <c r="F69" s="25">
        <v>0</v>
      </c>
      <c r="G69" s="26">
        <f t="shared" si="20"/>
        <v>0</v>
      </c>
      <c r="H69" s="29" t="s">
        <v>124</v>
      </c>
    </row>
    <row r="70" spans="1:8">
      <c r="A70" s="27" t="s">
        <v>125</v>
      </c>
      <c r="B70" s="25">
        <v>0</v>
      </c>
      <c r="C70" s="25">
        <v>0</v>
      </c>
      <c r="D70" s="25">
        <f t="shared" si="19"/>
        <v>0</v>
      </c>
      <c r="E70" s="25">
        <v>0</v>
      </c>
      <c r="F70" s="25">
        <v>0</v>
      </c>
      <c r="G70" s="26">
        <f t="shared" si="20"/>
        <v>0</v>
      </c>
      <c r="H70" s="29" t="s">
        <v>126</v>
      </c>
    </row>
    <row r="71" spans="1:8">
      <c r="A71" s="24" t="s">
        <v>127</v>
      </c>
      <c r="B71" s="22">
        <f>SUM(B72:B74)</f>
        <v>0</v>
      </c>
      <c r="C71" s="22">
        <f t="shared" ref="C71:G71" si="21">SUM(C72:C74)</f>
        <v>0</v>
      </c>
      <c r="D71" s="22">
        <f t="shared" si="21"/>
        <v>0</v>
      </c>
      <c r="E71" s="22">
        <f t="shared" si="21"/>
        <v>0</v>
      </c>
      <c r="F71" s="22">
        <f t="shared" si="21"/>
        <v>0</v>
      </c>
      <c r="G71" s="23">
        <f t="shared" si="21"/>
        <v>0</v>
      </c>
    </row>
    <row r="72" spans="1:8">
      <c r="A72" s="27" t="s">
        <v>128</v>
      </c>
      <c r="B72" s="22">
        <v>0</v>
      </c>
      <c r="C72" s="22">
        <v>0</v>
      </c>
      <c r="D72" s="22">
        <f t="shared" si="19"/>
        <v>0</v>
      </c>
      <c r="E72" s="22">
        <v>0</v>
      </c>
      <c r="F72" s="22">
        <v>0</v>
      </c>
      <c r="G72" s="23">
        <f t="shared" ref="G72:G74" si="22">D72-E72</f>
        <v>0</v>
      </c>
      <c r="H72" s="29" t="s">
        <v>129</v>
      </c>
    </row>
    <row r="73" spans="1:8">
      <c r="A73" s="27" t="s">
        <v>130</v>
      </c>
      <c r="B73" s="25">
        <v>0</v>
      </c>
      <c r="C73" s="25">
        <v>0</v>
      </c>
      <c r="D73" s="25">
        <f t="shared" si="19"/>
        <v>0</v>
      </c>
      <c r="E73" s="25">
        <v>0</v>
      </c>
      <c r="F73" s="25">
        <v>0</v>
      </c>
      <c r="G73" s="26">
        <f t="shared" si="22"/>
        <v>0</v>
      </c>
      <c r="H73" s="29" t="s">
        <v>131</v>
      </c>
    </row>
    <row r="74" spans="1:8">
      <c r="A74" s="27" t="s">
        <v>132</v>
      </c>
      <c r="B74" s="25">
        <v>0</v>
      </c>
      <c r="C74" s="25">
        <v>0</v>
      </c>
      <c r="D74" s="25">
        <f t="shared" si="19"/>
        <v>0</v>
      </c>
      <c r="E74" s="25">
        <v>0</v>
      </c>
      <c r="F74" s="25">
        <v>0</v>
      </c>
      <c r="G74" s="26">
        <f t="shared" si="22"/>
        <v>0</v>
      </c>
      <c r="H74" s="29" t="s">
        <v>133</v>
      </c>
    </row>
    <row r="75" spans="1:8">
      <c r="A75" s="24" t="s">
        <v>134</v>
      </c>
      <c r="B75" s="22">
        <f>SUM(B76:B82)</f>
        <v>0</v>
      </c>
      <c r="C75" s="22">
        <f t="shared" ref="C75:G75" si="23">SUM(C76:C82)</f>
        <v>0</v>
      </c>
      <c r="D75" s="22">
        <f t="shared" si="23"/>
        <v>0</v>
      </c>
      <c r="E75" s="22">
        <f t="shared" si="23"/>
        <v>0</v>
      </c>
      <c r="F75" s="22">
        <f t="shared" si="23"/>
        <v>0</v>
      </c>
      <c r="G75" s="23">
        <f t="shared" si="23"/>
        <v>0</v>
      </c>
    </row>
    <row r="76" spans="1:8">
      <c r="A76" s="27" t="s">
        <v>135</v>
      </c>
      <c r="B76" s="25">
        <v>0</v>
      </c>
      <c r="C76" s="25">
        <v>0</v>
      </c>
      <c r="D76" s="25">
        <f t="shared" si="19"/>
        <v>0</v>
      </c>
      <c r="E76" s="25">
        <v>0</v>
      </c>
      <c r="F76" s="25">
        <v>0</v>
      </c>
      <c r="G76" s="26">
        <f t="shared" ref="G76:G82" si="24">D76-E76</f>
        <v>0</v>
      </c>
      <c r="H76" s="29" t="s">
        <v>136</v>
      </c>
    </row>
    <row r="77" spans="1:8">
      <c r="A77" s="27" t="s">
        <v>137</v>
      </c>
      <c r="B77" s="25">
        <v>0</v>
      </c>
      <c r="C77" s="25">
        <v>0</v>
      </c>
      <c r="D77" s="25">
        <f t="shared" si="19"/>
        <v>0</v>
      </c>
      <c r="E77" s="25">
        <v>0</v>
      </c>
      <c r="F77" s="25">
        <v>0</v>
      </c>
      <c r="G77" s="26">
        <f t="shared" si="24"/>
        <v>0</v>
      </c>
      <c r="H77" s="29" t="s">
        <v>138</v>
      </c>
    </row>
    <row r="78" spans="1:8">
      <c r="A78" s="27" t="s">
        <v>139</v>
      </c>
      <c r="B78" s="25">
        <v>0</v>
      </c>
      <c r="C78" s="25">
        <v>0</v>
      </c>
      <c r="D78" s="25">
        <f t="shared" si="19"/>
        <v>0</v>
      </c>
      <c r="E78" s="25">
        <v>0</v>
      </c>
      <c r="F78" s="25">
        <v>0</v>
      </c>
      <c r="G78" s="26">
        <f t="shared" si="24"/>
        <v>0</v>
      </c>
      <c r="H78" s="29" t="s">
        <v>140</v>
      </c>
    </row>
    <row r="79" spans="1:8">
      <c r="A79" s="27" t="s">
        <v>141</v>
      </c>
      <c r="B79" s="25">
        <v>0</v>
      </c>
      <c r="C79" s="25">
        <v>0</v>
      </c>
      <c r="D79" s="25">
        <f t="shared" si="19"/>
        <v>0</v>
      </c>
      <c r="E79" s="25">
        <v>0</v>
      </c>
      <c r="F79" s="25">
        <v>0</v>
      </c>
      <c r="G79" s="26">
        <f t="shared" si="24"/>
        <v>0</v>
      </c>
      <c r="H79" s="29" t="s">
        <v>142</v>
      </c>
    </row>
    <row r="80" spans="1:8">
      <c r="A80" s="27" t="s">
        <v>143</v>
      </c>
      <c r="B80" s="25">
        <v>0</v>
      </c>
      <c r="C80" s="25">
        <v>0</v>
      </c>
      <c r="D80" s="25">
        <f t="shared" si="19"/>
        <v>0</v>
      </c>
      <c r="E80" s="25">
        <v>0</v>
      </c>
      <c r="F80" s="25">
        <v>0</v>
      </c>
      <c r="G80" s="26">
        <f t="shared" si="24"/>
        <v>0</v>
      </c>
      <c r="H80" s="29" t="s">
        <v>144</v>
      </c>
    </row>
    <row r="81" spans="1:8">
      <c r="A81" s="27" t="s">
        <v>145</v>
      </c>
      <c r="B81" s="25">
        <v>0</v>
      </c>
      <c r="C81" s="25">
        <v>0</v>
      </c>
      <c r="D81" s="25">
        <f t="shared" si="19"/>
        <v>0</v>
      </c>
      <c r="E81" s="25">
        <v>0</v>
      </c>
      <c r="F81" s="25">
        <v>0</v>
      </c>
      <c r="G81" s="26">
        <f t="shared" si="24"/>
        <v>0</v>
      </c>
      <c r="H81" s="29" t="s">
        <v>146</v>
      </c>
    </row>
    <row r="82" spans="1:8">
      <c r="A82" s="27" t="s">
        <v>147</v>
      </c>
      <c r="B82" s="25">
        <v>0</v>
      </c>
      <c r="C82" s="25">
        <v>0</v>
      </c>
      <c r="D82" s="25">
        <f t="shared" si="19"/>
        <v>0</v>
      </c>
      <c r="E82" s="25">
        <v>0</v>
      </c>
      <c r="F82" s="25">
        <v>0</v>
      </c>
      <c r="G82" s="26">
        <f t="shared" si="24"/>
        <v>0</v>
      </c>
      <c r="H82" s="29" t="s">
        <v>148</v>
      </c>
    </row>
    <row r="83" spans="1:8">
      <c r="A83" s="31"/>
      <c r="B83" s="32"/>
      <c r="C83" s="32"/>
      <c r="D83" s="32"/>
      <c r="E83" s="32"/>
      <c r="F83" s="32"/>
      <c r="G83" s="33"/>
    </row>
    <row r="84" spans="1:8">
      <c r="A84" s="21" t="s">
        <v>149</v>
      </c>
      <c r="B84" s="22">
        <f>B85+B93+B103+B113+B123+B133+B137+B146+B150</f>
        <v>9348943142</v>
      </c>
      <c r="C84" s="22">
        <f t="shared" ref="C84:G84" si="25">C85+C93+C103+C113+C123+C133+C137+C146+C150</f>
        <v>201300468.6400001</v>
      </c>
      <c r="D84" s="22">
        <f t="shared" si="25"/>
        <v>9550243610.6400013</v>
      </c>
      <c r="E84" s="22">
        <f t="shared" si="25"/>
        <v>9429666631.3000011</v>
      </c>
      <c r="F84" s="22">
        <f t="shared" si="25"/>
        <v>9423581135.3999996</v>
      </c>
      <c r="G84" s="23">
        <f t="shared" si="25"/>
        <v>120576979.33999985</v>
      </c>
    </row>
    <row r="85" spans="1:8">
      <c r="A85" s="24" t="s">
        <v>15</v>
      </c>
      <c r="B85" s="22">
        <f>SUM(B86:B92)</f>
        <v>5915521600</v>
      </c>
      <c r="C85" s="22">
        <f t="shared" ref="C85:G85" si="26">SUM(C86:C92)</f>
        <v>322666888.95000011</v>
      </c>
      <c r="D85" s="22">
        <f t="shared" si="26"/>
        <v>6238188488.9500008</v>
      </c>
      <c r="E85" s="22">
        <f t="shared" si="26"/>
        <v>6235418470.7200012</v>
      </c>
      <c r="F85" s="22">
        <f t="shared" si="26"/>
        <v>6229524160.3500004</v>
      </c>
      <c r="G85" s="23">
        <f t="shared" si="26"/>
        <v>2770018.2300000191</v>
      </c>
    </row>
    <row r="86" spans="1:8">
      <c r="A86" s="27" t="s">
        <v>16</v>
      </c>
      <c r="B86" s="28">
        <v>1741279011</v>
      </c>
      <c r="C86" s="28">
        <v>55494650.82</v>
      </c>
      <c r="D86" s="25">
        <f t="shared" ref="D86:D92" si="27">B86+C86</f>
        <v>1796773661.8199999</v>
      </c>
      <c r="E86" s="28">
        <v>1796773661.8199999</v>
      </c>
      <c r="F86" s="28">
        <v>1796773661.8199999</v>
      </c>
      <c r="G86" s="26">
        <f t="shared" ref="G86:G92" si="28">D86-E86</f>
        <v>0</v>
      </c>
      <c r="H86" s="29" t="s">
        <v>150</v>
      </c>
    </row>
    <row r="87" spans="1:8">
      <c r="A87" s="27" t="s">
        <v>18</v>
      </c>
      <c r="B87" s="28">
        <v>161763287</v>
      </c>
      <c r="C87" s="28">
        <v>587518709.37</v>
      </c>
      <c r="D87" s="25">
        <f t="shared" si="27"/>
        <v>749281996.37</v>
      </c>
      <c r="E87" s="28">
        <v>746511978.13999999</v>
      </c>
      <c r="F87" s="28">
        <v>746511978.13999999</v>
      </c>
      <c r="G87" s="26">
        <f t="shared" si="28"/>
        <v>2770018.2300000191</v>
      </c>
      <c r="H87" s="29" t="s">
        <v>151</v>
      </c>
    </row>
    <row r="88" spans="1:8">
      <c r="A88" s="27" t="s">
        <v>20</v>
      </c>
      <c r="B88" s="28">
        <v>1633217696</v>
      </c>
      <c r="C88" s="28">
        <v>-287791155.52999997</v>
      </c>
      <c r="D88" s="25">
        <f t="shared" si="27"/>
        <v>1345426540.47</v>
      </c>
      <c r="E88" s="28">
        <v>1345426540.47</v>
      </c>
      <c r="F88" s="28">
        <v>1345426540.47</v>
      </c>
      <c r="G88" s="26">
        <f t="shared" si="28"/>
        <v>0</v>
      </c>
      <c r="H88" s="29" t="s">
        <v>152</v>
      </c>
    </row>
    <row r="89" spans="1:8">
      <c r="A89" s="27" t="s">
        <v>22</v>
      </c>
      <c r="B89" s="28">
        <v>456258206</v>
      </c>
      <c r="C89" s="28">
        <v>19194931.600000001</v>
      </c>
      <c r="D89" s="25">
        <f t="shared" si="27"/>
        <v>475453137.60000002</v>
      </c>
      <c r="E89" s="28">
        <v>475453137.60000002</v>
      </c>
      <c r="F89" s="28">
        <v>469558827.23000002</v>
      </c>
      <c r="G89" s="26">
        <f t="shared" si="28"/>
        <v>0</v>
      </c>
      <c r="H89" s="29" t="s">
        <v>153</v>
      </c>
    </row>
    <row r="90" spans="1:8">
      <c r="A90" s="27" t="s">
        <v>24</v>
      </c>
      <c r="B90" s="28">
        <v>1655916630</v>
      </c>
      <c r="C90" s="28">
        <v>96120006.599999994</v>
      </c>
      <c r="D90" s="25">
        <f t="shared" si="27"/>
        <v>1752036636.5999999</v>
      </c>
      <c r="E90" s="28">
        <v>1752036636.5999999</v>
      </c>
      <c r="F90" s="28">
        <v>1752036636.5999999</v>
      </c>
      <c r="G90" s="26">
        <f t="shared" si="28"/>
        <v>0</v>
      </c>
      <c r="H90" s="29" t="s">
        <v>154</v>
      </c>
    </row>
    <row r="91" spans="1:8">
      <c r="A91" s="27" t="s">
        <v>26</v>
      </c>
      <c r="B91" s="28">
        <v>161075264</v>
      </c>
      <c r="C91" s="28">
        <v>-161075264</v>
      </c>
      <c r="D91" s="25">
        <f t="shared" si="27"/>
        <v>0</v>
      </c>
      <c r="E91" s="28">
        <v>0</v>
      </c>
      <c r="F91" s="28">
        <v>0</v>
      </c>
      <c r="G91" s="26">
        <f t="shared" si="28"/>
        <v>0</v>
      </c>
      <c r="H91" s="29" t="s">
        <v>155</v>
      </c>
    </row>
    <row r="92" spans="1:8">
      <c r="A92" s="27" t="s">
        <v>28</v>
      </c>
      <c r="B92" s="28">
        <v>106011506</v>
      </c>
      <c r="C92" s="28">
        <v>13205010.09</v>
      </c>
      <c r="D92" s="25">
        <f t="shared" si="27"/>
        <v>119216516.09</v>
      </c>
      <c r="E92" s="28">
        <v>119216516.09</v>
      </c>
      <c r="F92" s="28">
        <v>119216516.09</v>
      </c>
      <c r="G92" s="26">
        <f t="shared" si="28"/>
        <v>0</v>
      </c>
      <c r="H92" s="29" t="s">
        <v>156</v>
      </c>
    </row>
    <row r="93" spans="1:8">
      <c r="A93" s="24" t="s">
        <v>30</v>
      </c>
      <c r="B93" s="22">
        <f>SUM(B94:B102)</f>
        <v>2020887584</v>
      </c>
      <c r="C93" s="22">
        <f t="shared" ref="C93:G93" si="29">SUM(C94:C102)</f>
        <v>30459961.230000008</v>
      </c>
      <c r="D93" s="22">
        <f t="shared" si="29"/>
        <v>2051347545.2299995</v>
      </c>
      <c r="E93" s="22">
        <f t="shared" si="29"/>
        <v>1972916331.4599998</v>
      </c>
      <c r="F93" s="22">
        <f t="shared" si="29"/>
        <v>1972916331.4599998</v>
      </c>
      <c r="G93" s="23">
        <f t="shared" si="29"/>
        <v>78431213.769999877</v>
      </c>
    </row>
    <row r="94" spans="1:8">
      <c r="A94" s="27" t="s">
        <v>31</v>
      </c>
      <c r="B94" s="28">
        <v>70498890</v>
      </c>
      <c r="C94" s="28">
        <v>-115508.59</v>
      </c>
      <c r="D94" s="25">
        <f t="shared" ref="D94:D102" si="30">B94+C94</f>
        <v>70383381.409999996</v>
      </c>
      <c r="E94" s="28">
        <v>57641891.450000003</v>
      </c>
      <c r="F94" s="28">
        <v>57641891.450000003</v>
      </c>
      <c r="G94" s="26">
        <f t="shared" ref="G94:G102" si="31">D94-E94</f>
        <v>12741489.959999993</v>
      </c>
      <c r="H94" s="29" t="s">
        <v>157</v>
      </c>
    </row>
    <row r="95" spans="1:8">
      <c r="A95" s="27" t="s">
        <v>33</v>
      </c>
      <c r="B95" s="28">
        <v>46148439</v>
      </c>
      <c r="C95" s="28">
        <v>17278246.02</v>
      </c>
      <c r="D95" s="25">
        <f t="shared" si="30"/>
        <v>63426685.019999996</v>
      </c>
      <c r="E95" s="28">
        <v>63406780.020000003</v>
      </c>
      <c r="F95" s="28">
        <v>63406780.020000003</v>
      </c>
      <c r="G95" s="26">
        <f t="shared" si="31"/>
        <v>19904.999999992549</v>
      </c>
      <c r="H95" s="29" t="s">
        <v>158</v>
      </c>
    </row>
    <row r="96" spans="1:8">
      <c r="A96" s="27" t="s">
        <v>35</v>
      </c>
      <c r="B96" s="28">
        <v>0</v>
      </c>
      <c r="C96" s="28">
        <v>0</v>
      </c>
      <c r="D96" s="25">
        <f t="shared" si="30"/>
        <v>0</v>
      </c>
      <c r="E96" s="28">
        <v>0</v>
      </c>
      <c r="F96" s="28">
        <v>0</v>
      </c>
      <c r="G96" s="26">
        <f t="shared" si="31"/>
        <v>0</v>
      </c>
      <c r="H96" s="29" t="s">
        <v>159</v>
      </c>
    </row>
    <row r="97" spans="1:8">
      <c r="A97" s="27" t="s">
        <v>37</v>
      </c>
      <c r="B97" s="28">
        <v>535921</v>
      </c>
      <c r="C97" s="28">
        <v>-79088.289999999994</v>
      </c>
      <c r="D97" s="25">
        <f t="shared" si="30"/>
        <v>456832.71</v>
      </c>
      <c r="E97" s="28">
        <v>183832.71</v>
      </c>
      <c r="F97" s="28">
        <v>183832.71</v>
      </c>
      <c r="G97" s="26">
        <f t="shared" si="31"/>
        <v>273000</v>
      </c>
      <c r="H97" s="29" t="s">
        <v>160</v>
      </c>
    </row>
    <row r="98" spans="1:8">
      <c r="A98" s="34" t="s">
        <v>39</v>
      </c>
      <c r="B98" s="28">
        <v>1880620853</v>
      </c>
      <c r="C98" s="28">
        <v>27611844.120000001</v>
      </c>
      <c r="D98" s="25">
        <f t="shared" si="30"/>
        <v>1908232697.1199999</v>
      </c>
      <c r="E98" s="28">
        <v>1847313119.76</v>
      </c>
      <c r="F98" s="28">
        <v>1847313119.76</v>
      </c>
      <c r="G98" s="26">
        <f t="shared" si="31"/>
        <v>60919577.359999895</v>
      </c>
      <c r="H98" s="29" t="s">
        <v>161</v>
      </c>
    </row>
    <row r="99" spans="1:8">
      <c r="A99" s="27" t="s">
        <v>41</v>
      </c>
      <c r="B99" s="28">
        <v>9421524</v>
      </c>
      <c r="C99" s="28">
        <v>-4979073.01</v>
      </c>
      <c r="D99" s="25">
        <f t="shared" si="30"/>
        <v>4442450.99</v>
      </c>
      <c r="E99" s="28">
        <v>2260719.54</v>
      </c>
      <c r="F99" s="28">
        <v>2260719.54</v>
      </c>
      <c r="G99" s="26">
        <f t="shared" si="31"/>
        <v>2181731.4500000002</v>
      </c>
      <c r="H99" s="29" t="s">
        <v>162</v>
      </c>
    </row>
    <row r="100" spans="1:8">
      <c r="A100" s="27" t="s">
        <v>43</v>
      </c>
      <c r="B100" s="28">
        <v>12558681</v>
      </c>
      <c r="C100" s="28">
        <v>-10070447.140000001</v>
      </c>
      <c r="D100" s="25">
        <f t="shared" si="30"/>
        <v>2488233.8599999994</v>
      </c>
      <c r="E100" s="28">
        <v>352723.86</v>
      </c>
      <c r="F100" s="28">
        <v>352723.86</v>
      </c>
      <c r="G100" s="26">
        <f t="shared" si="31"/>
        <v>2135509.9999999995</v>
      </c>
      <c r="H100" s="29" t="s">
        <v>163</v>
      </c>
    </row>
    <row r="101" spans="1:8">
      <c r="A101" s="27" t="s">
        <v>45</v>
      </c>
      <c r="B101" s="25">
        <v>0</v>
      </c>
      <c r="C101" s="25">
        <v>0</v>
      </c>
      <c r="D101" s="25">
        <f t="shared" si="30"/>
        <v>0</v>
      </c>
      <c r="E101" s="25">
        <v>0</v>
      </c>
      <c r="F101" s="25">
        <v>0</v>
      </c>
      <c r="G101" s="26">
        <f t="shared" si="31"/>
        <v>0</v>
      </c>
      <c r="H101" s="29" t="s">
        <v>164</v>
      </c>
    </row>
    <row r="102" spans="1:8">
      <c r="A102" s="27" t="s">
        <v>47</v>
      </c>
      <c r="B102" s="28">
        <v>1103276</v>
      </c>
      <c r="C102" s="28">
        <v>813988.12</v>
      </c>
      <c r="D102" s="25">
        <f t="shared" si="30"/>
        <v>1917264.12</v>
      </c>
      <c r="E102" s="28">
        <v>1757264.12</v>
      </c>
      <c r="F102" s="28">
        <v>1757264.12</v>
      </c>
      <c r="G102" s="26">
        <f t="shared" si="31"/>
        <v>160000</v>
      </c>
      <c r="H102" s="29" t="s">
        <v>165</v>
      </c>
    </row>
    <row r="103" spans="1:8">
      <c r="A103" s="24" t="s">
        <v>49</v>
      </c>
      <c r="B103" s="22">
        <f>SUM(B104:B112)</f>
        <v>1410669801</v>
      </c>
      <c r="C103" s="22">
        <f t="shared" ref="C103:G103" si="32">SUM(C104:C112)</f>
        <v>-174673208.99000004</v>
      </c>
      <c r="D103" s="22">
        <f t="shared" si="32"/>
        <v>1235996592.01</v>
      </c>
      <c r="E103" s="22">
        <f t="shared" si="32"/>
        <v>1213099537.8900001</v>
      </c>
      <c r="F103" s="22">
        <f t="shared" si="32"/>
        <v>1212908352.3600001</v>
      </c>
      <c r="G103" s="23">
        <f t="shared" si="32"/>
        <v>22897054.119999953</v>
      </c>
    </row>
    <row r="104" spans="1:8">
      <c r="A104" s="27" t="s">
        <v>50</v>
      </c>
      <c r="B104" s="28">
        <v>12958052</v>
      </c>
      <c r="C104" s="28">
        <v>-4002839.92</v>
      </c>
      <c r="D104" s="25">
        <f t="shared" ref="D104:D112" si="33">B104+C104</f>
        <v>8955212.0800000001</v>
      </c>
      <c r="E104" s="28">
        <v>8955212.0800000001</v>
      </c>
      <c r="F104" s="28">
        <v>8955212.0800000001</v>
      </c>
      <c r="G104" s="26">
        <f t="shared" ref="G104:G112" si="34">D104-E104</f>
        <v>0</v>
      </c>
      <c r="H104" s="29" t="s">
        <v>166</v>
      </c>
    </row>
    <row r="105" spans="1:8">
      <c r="A105" s="27" t="s">
        <v>52</v>
      </c>
      <c r="B105" s="28">
        <v>6017460</v>
      </c>
      <c r="C105" s="28">
        <v>-563123.39</v>
      </c>
      <c r="D105" s="25">
        <f t="shared" si="33"/>
        <v>5454336.6100000003</v>
      </c>
      <c r="E105" s="28">
        <v>4454336.6100000003</v>
      </c>
      <c r="F105" s="28">
        <v>4454336.6100000003</v>
      </c>
      <c r="G105" s="26">
        <f t="shared" si="34"/>
        <v>1000000</v>
      </c>
      <c r="H105" s="29" t="s">
        <v>167</v>
      </c>
    </row>
    <row r="106" spans="1:8">
      <c r="A106" s="27" t="s">
        <v>54</v>
      </c>
      <c r="B106" s="28">
        <v>700455758</v>
      </c>
      <c r="C106" s="28">
        <v>-189879984.30000001</v>
      </c>
      <c r="D106" s="25">
        <f t="shared" si="33"/>
        <v>510575773.69999999</v>
      </c>
      <c r="E106" s="28">
        <v>500662810.57999998</v>
      </c>
      <c r="F106" s="28">
        <v>500472499.55000001</v>
      </c>
      <c r="G106" s="26">
        <f t="shared" si="34"/>
        <v>9912963.1200000048</v>
      </c>
      <c r="H106" s="29" t="s">
        <v>168</v>
      </c>
    </row>
    <row r="107" spans="1:8">
      <c r="A107" s="27" t="s">
        <v>56</v>
      </c>
      <c r="B107" s="28">
        <v>2822500</v>
      </c>
      <c r="C107" s="28">
        <v>-1817822.8</v>
      </c>
      <c r="D107" s="25">
        <f t="shared" si="33"/>
        <v>1004677.2</v>
      </c>
      <c r="E107" s="28">
        <v>1004677.2</v>
      </c>
      <c r="F107" s="28">
        <v>1004677.2</v>
      </c>
      <c r="G107" s="26">
        <f t="shared" si="34"/>
        <v>0</v>
      </c>
      <c r="H107" s="29" t="s">
        <v>169</v>
      </c>
    </row>
    <row r="108" spans="1:8">
      <c r="A108" s="27" t="s">
        <v>58</v>
      </c>
      <c r="B108" s="28">
        <v>680575339</v>
      </c>
      <c r="C108" s="28">
        <v>5681848.6500000004</v>
      </c>
      <c r="D108" s="25">
        <f t="shared" si="33"/>
        <v>686257187.64999998</v>
      </c>
      <c r="E108" s="28">
        <v>684148345.22000003</v>
      </c>
      <c r="F108" s="28">
        <v>684148345.22000003</v>
      </c>
      <c r="G108" s="26">
        <f t="shared" si="34"/>
        <v>2108842.4299999475</v>
      </c>
      <c r="H108" s="29" t="s">
        <v>170</v>
      </c>
    </row>
    <row r="109" spans="1:8">
      <c r="A109" s="27" t="s">
        <v>60</v>
      </c>
      <c r="B109" s="28">
        <v>0</v>
      </c>
      <c r="C109" s="28">
        <v>16061110.82</v>
      </c>
      <c r="D109" s="25">
        <f t="shared" si="33"/>
        <v>16061110.82</v>
      </c>
      <c r="E109" s="28">
        <v>7286694.8200000003</v>
      </c>
      <c r="F109" s="28">
        <v>7286694.8200000003</v>
      </c>
      <c r="G109" s="26">
        <f t="shared" si="34"/>
        <v>8774416</v>
      </c>
      <c r="H109" s="29" t="s">
        <v>171</v>
      </c>
    </row>
    <row r="110" spans="1:8">
      <c r="A110" s="27" t="s">
        <v>62</v>
      </c>
      <c r="B110" s="28">
        <v>1911306</v>
      </c>
      <c r="C110" s="28">
        <v>492191.81</v>
      </c>
      <c r="D110" s="25">
        <f t="shared" si="33"/>
        <v>2403497.81</v>
      </c>
      <c r="E110" s="28">
        <v>1302665.24</v>
      </c>
      <c r="F110" s="28">
        <v>1301790.74</v>
      </c>
      <c r="G110" s="26">
        <f t="shared" si="34"/>
        <v>1100832.57</v>
      </c>
      <c r="H110" s="29" t="s">
        <v>172</v>
      </c>
    </row>
    <row r="111" spans="1:8">
      <c r="A111" s="27" t="s">
        <v>64</v>
      </c>
      <c r="B111" s="28">
        <v>5929386</v>
      </c>
      <c r="C111" s="28">
        <v>-644589.86</v>
      </c>
      <c r="D111" s="25">
        <f t="shared" si="33"/>
        <v>5284796.1399999997</v>
      </c>
      <c r="E111" s="28">
        <v>5284796.1399999997</v>
      </c>
      <c r="F111" s="28">
        <v>5284796.1399999997</v>
      </c>
      <c r="G111" s="26">
        <f t="shared" si="34"/>
        <v>0</v>
      </c>
      <c r="H111" s="29" t="s">
        <v>173</v>
      </c>
    </row>
    <row r="112" spans="1:8">
      <c r="A112" s="27" t="s">
        <v>66</v>
      </c>
      <c r="B112" s="25">
        <v>0</v>
      </c>
      <c r="C112" s="25">
        <v>0</v>
      </c>
      <c r="D112" s="25">
        <f t="shared" si="33"/>
        <v>0</v>
      </c>
      <c r="E112" s="25">
        <v>0</v>
      </c>
      <c r="F112" s="25">
        <v>0</v>
      </c>
      <c r="G112" s="26">
        <f t="shared" si="34"/>
        <v>0</v>
      </c>
      <c r="H112" s="29" t="s">
        <v>174</v>
      </c>
    </row>
    <row r="113" spans="1:8">
      <c r="A113" s="24" t="s">
        <v>68</v>
      </c>
      <c r="B113" s="22">
        <f>SUM(B114:B122)</f>
        <v>1864157</v>
      </c>
      <c r="C113" s="22">
        <f t="shared" ref="C113:G113" si="35">SUM(C114:C122)</f>
        <v>-309157</v>
      </c>
      <c r="D113" s="22">
        <f t="shared" si="35"/>
        <v>1555000</v>
      </c>
      <c r="E113" s="22">
        <f t="shared" si="35"/>
        <v>1555000</v>
      </c>
      <c r="F113" s="22">
        <f t="shared" si="35"/>
        <v>1555000</v>
      </c>
      <c r="G113" s="23">
        <f t="shared" si="35"/>
        <v>0</v>
      </c>
    </row>
    <row r="114" spans="1:8">
      <c r="A114" s="27" t="s">
        <v>69</v>
      </c>
      <c r="B114" s="25">
        <v>0</v>
      </c>
      <c r="C114" s="25">
        <v>0</v>
      </c>
      <c r="D114" s="25">
        <f t="shared" ref="D114:D122" si="36">B114+C114</f>
        <v>0</v>
      </c>
      <c r="E114" s="25">
        <v>0</v>
      </c>
      <c r="F114" s="25">
        <v>0</v>
      </c>
      <c r="G114" s="26">
        <f t="shared" ref="G114:G122" si="37">D114-E114</f>
        <v>0</v>
      </c>
      <c r="H114" s="29" t="s">
        <v>175</v>
      </c>
    </row>
    <row r="115" spans="1:8">
      <c r="A115" s="27" t="s">
        <v>71</v>
      </c>
      <c r="B115" s="25">
        <v>0</v>
      </c>
      <c r="C115" s="25">
        <v>0</v>
      </c>
      <c r="D115" s="25">
        <f t="shared" si="36"/>
        <v>0</v>
      </c>
      <c r="E115" s="25">
        <v>0</v>
      </c>
      <c r="F115" s="25">
        <v>0</v>
      </c>
      <c r="G115" s="26">
        <f t="shared" si="37"/>
        <v>0</v>
      </c>
      <c r="H115" s="29" t="s">
        <v>176</v>
      </c>
    </row>
    <row r="116" spans="1:8">
      <c r="A116" s="27" t="s">
        <v>73</v>
      </c>
      <c r="B116" s="28">
        <v>390000</v>
      </c>
      <c r="C116" s="28">
        <v>-150000</v>
      </c>
      <c r="D116" s="25">
        <f t="shared" si="36"/>
        <v>240000</v>
      </c>
      <c r="E116" s="28">
        <v>240000</v>
      </c>
      <c r="F116" s="28">
        <v>240000</v>
      </c>
      <c r="G116" s="26">
        <f t="shared" si="37"/>
        <v>0</v>
      </c>
      <c r="H116" s="29" t="s">
        <v>177</v>
      </c>
    </row>
    <row r="117" spans="1:8">
      <c r="A117" s="27" t="s">
        <v>75</v>
      </c>
      <c r="B117" s="28">
        <v>1474157</v>
      </c>
      <c r="C117" s="28">
        <v>-159157</v>
      </c>
      <c r="D117" s="25">
        <f t="shared" si="36"/>
        <v>1315000</v>
      </c>
      <c r="E117" s="28">
        <v>1315000</v>
      </c>
      <c r="F117" s="28">
        <v>1315000</v>
      </c>
      <c r="G117" s="26">
        <f t="shared" si="37"/>
        <v>0</v>
      </c>
      <c r="H117" s="29" t="s">
        <v>178</v>
      </c>
    </row>
    <row r="118" spans="1:8">
      <c r="A118" s="27" t="s">
        <v>77</v>
      </c>
      <c r="B118" s="25">
        <v>0</v>
      </c>
      <c r="C118" s="25">
        <v>0</v>
      </c>
      <c r="D118" s="25">
        <f t="shared" si="36"/>
        <v>0</v>
      </c>
      <c r="E118" s="25">
        <v>0</v>
      </c>
      <c r="F118" s="25">
        <v>0</v>
      </c>
      <c r="G118" s="26">
        <f t="shared" si="37"/>
        <v>0</v>
      </c>
      <c r="H118" s="29" t="s">
        <v>179</v>
      </c>
    </row>
    <row r="119" spans="1:8">
      <c r="A119" s="27" t="s">
        <v>79</v>
      </c>
      <c r="B119" s="25">
        <v>0</v>
      </c>
      <c r="C119" s="25">
        <v>0</v>
      </c>
      <c r="D119" s="25">
        <f t="shared" si="36"/>
        <v>0</v>
      </c>
      <c r="E119" s="25">
        <v>0</v>
      </c>
      <c r="F119" s="25">
        <v>0</v>
      </c>
      <c r="G119" s="26">
        <f t="shared" si="37"/>
        <v>0</v>
      </c>
      <c r="H119" s="29" t="s">
        <v>180</v>
      </c>
    </row>
    <row r="120" spans="1:8">
      <c r="A120" s="27" t="s">
        <v>81</v>
      </c>
      <c r="B120" s="25">
        <v>0</v>
      </c>
      <c r="C120" s="25">
        <v>0</v>
      </c>
      <c r="D120" s="25">
        <f t="shared" si="36"/>
        <v>0</v>
      </c>
      <c r="E120" s="25">
        <v>0</v>
      </c>
      <c r="F120" s="25">
        <v>0</v>
      </c>
      <c r="G120" s="26">
        <f t="shared" si="37"/>
        <v>0</v>
      </c>
      <c r="H120" s="30"/>
    </row>
    <row r="121" spans="1:8">
      <c r="A121" s="27" t="s">
        <v>82</v>
      </c>
      <c r="B121" s="25">
        <v>0</v>
      </c>
      <c r="C121" s="25">
        <v>0</v>
      </c>
      <c r="D121" s="25">
        <f t="shared" si="36"/>
        <v>0</v>
      </c>
      <c r="E121" s="25">
        <v>0</v>
      </c>
      <c r="F121" s="25">
        <v>0</v>
      </c>
      <c r="G121" s="26">
        <f t="shared" si="37"/>
        <v>0</v>
      </c>
      <c r="H121" s="30"/>
    </row>
    <row r="122" spans="1:8">
      <c r="A122" s="27" t="s">
        <v>83</v>
      </c>
      <c r="B122" s="25">
        <v>0</v>
      </c>
      <c r="C122" s="25">
        <v>0</v>
      </c>
      <c r="D122" s="25">
        <f t="shared" si="36"/>
        <v>0</v>
      </c>
      <c r="E122" s="25">
        <v>0</v>
      </c>
      <c r="F122" s="25">
        <v>0</v>
      </c>
      <c r="G122" s="26">
        <f t="shared" si="37"/>
        <v>0</v>
      </c>
      <c r="H122" s="29" t="s">
        <v>181</v>
      </c>
    </row>
    <row r="123" spans="1:8">
      <c r="A123" s="24" t="s">
        <v>85</v>
      </c>
      <c r="B123" s="22">
        <f>SUM(B124:B132)</f>
        <v>0</v>
      </c>
      <c r="C123" s="22">
        <f t="shared" ref="C123:G123" si="38">SUM(C124:C132)</f>
        <v>23155984.450000003</v>
      </c>
      <c r="D123" s="22">
        <f t="shared" si="38"/>
        <v>23155984.450000003</v>
      </c>
      <c r="E123" s="22">
        <f t="shared" si="38"/>
        <v>6677291.2299999995</v>
      </c>
      <c r="F123" s="22">
        <f t="shared" si="38"/>
        <v>6677291.2299999995</v>
      </c>
      <c r="G123" s="23">
        <f t="shared" si="38"/>
        <v>16478693.220000001</v>
      </c>
    </row>
    <row r="124" spans="1:8">
      <c r="A124" s="27" t="s">
        <v>86</v>
      </c>
      <c r="B124" s="28">
        <v>0</v>
      </c>
      <c r="C124" s="28">
        <v>7559648.2199999997</v>
      </c>
      <c r="D124" s="25">
        <f t="shared" ref="D124:D132" si="39">B124+C124</f>
        <v>7559648.2199999997</v>
      </c>
      <c r="E124" s="28">
        <v>1384198.22</v>
      </c>
      <c r="F124" s="28">
        <v>1384198.22</v>
      </c>
      <c r="G124" s="26">
        <f t="shared" ref="G124:G132" si="40">D124-E124</f>
        <v>6175450</v>
      </c>
      <c r="H124" s="29" t="s">
        <v>182</v>
      </c>
    </row>
    <row r="125" spans="1:8">
      <c r="A125" s="27" t="s">
        <v>88</v>
      </c>
      <c r="B125" s="28">
        <v>0</v>
      </c>
      <c r="C125" s="28">
        <v>162500</v>
      </c>
      <c r="D125" s="25">
        <f t="shared" si="39"/>
        <v>162500</v>
      </c>
      <c r="E125" s="28">
        <v>0</v>
      </c>
      <c r="F125" s="28">
        <v>0</v>
      </c>
      <c r="G125" s="26">
        <f t="shared" si="40"/>
        <v>162500</v>
      </c>
      <c r="H125" s="29" t="s">
        <v>183</v>
      </c>
    </row>
    <row r="126" spans="1:8">
      <c r="A126" s="27" t="s">
        <v>90</v>
      </c>
      <c r="B126" s="28">
        <v>0</v>
      </c>
      <c r="C126" s="28">
        <v>10181810.880000001</v>
      </c>
      <c r="D126" s="25">
        <f t="shared" si="39"/>
        <v>10181810.880000001</v>
      </c>
      <c r="E126" s="28">
        <v>5293093.01</v>
      </c>
      <c r="F126" s="28">
        <v>5293093.01</v>
      </c>
      <c r="G126" s="26">
        <f t="shared" si="40"/>
        <v>4888717.870000001</v>
      </c>
      <c r="H126" s="29" t="s">
        <v>184</v>
      </c>
    </row>
    <row r="127" spans="1:8">
      <c r="A127" s="27" t="s">
        <v>92</v>
      </c>
      <c r="B127" s="28">
        <v>0</v>
      </c>
      <c r="C127" s="28">
        <v>4990000</v>
      </c>
      <c r="D127" s="25">
        <f t="shared" si="39"/>
        <v>4990000</v>
      </c>
      <c r="E127" s="28">
        <v>0</v>
      </c>
      <c r="F127" s="28">
        <v>0</v>
      </c>
      <c r="G127" s="26">
        <f t="shared" si="40"/>
        <v>4990000</v>
      </c>
      <c r="H127" s="29" t="s">
        <v>185</v>
      </c>
    </row>
    <row r="128" spans="1:8">
      <c r="A128" s="27" t="s">
        <v>94</v>
      </c>
      <c r="B128" s="25">
        <v>0</v>
      </c>
      <c r="C128" s="25">
        <v>0</v>
      </c>
      <c r="D128" s="25">
        <f t="shared" si="39"/>
        <v>0</v>
      </c>
      <c r="E128" s="25">
        <v>0</v>
      </c>
      <c r="F128" s="25">
        <v>0</v>
      </c>
      <c r="G128" s="26">
        <f t="shared" si="40"/>
        <v>0</v>
      </c>
      <c r="H128" s="29" t="s">
        <v>186</v>
      </c>
    </row>
    <row r="129" spans="1:8">
      <c r="A129" s="27" t="s">
        <v>96</v>
      </c>
      <c r="B129" s="28">
        <v>0</v>
      </c>
      <c r="C129" s="28">
        <v>234825.35</v>
      </c>
      <c r="D129" s="25">
        <f t="shared" si="39"/>
        <v>234825.35</v>
      </c>
      <c r="E129" s="28">
        <v>0</v>
      </c>
      <c r="F129" s="28">
        <v>0</v>
      </c>
      <c r="G129" s="26">
        <f t="shared" si="40"/>
        <v>234825.35</v>
      </c>
      <c r="H129" s="29" t="s">
        <v>187</v>
      </c>
    </row>
    <row r="130" spans="1:8">
      <c r="A130" s="27" t="s">
        <v>98</v>
      </c>
      <c r="B130" s="25">
        <v>0</v>
      </c>
      <c r="C130" s="25">
        <v>0</v>
      </c>
      <c r="D130" s="25">
        <f t="shared" si="39"/>
        <v>0</v>
      </c>
      <c r="E130" s="25">
        <v>0</v>
      </c>
      <c r="F130" s="25">
        <v>0</v>
      </c>
      <c r="G130" s="26">
        <f t="shared" si="40"/>
        <v>0</v>
      </c>
      <c r="H130" s="29" t="s">
        <v>188</v>
      </c>
    </row>
    <row r="131" spans="1:8">
      <c r="A131" s="27" t="s">
        <v>100</v>
      </c>
      <c r="B131" s="25">
        <v>0</v>
      </c>
      <c r="C131" s="25">
        <v>0</v>
      </c>
      <c r="D131" s="25">
        <f t="shared" si="39"/>
        <v>0</v>
      </c>
      <c r="E131" s="25">
        <v>0</v>
      </c>
      <c r="F131" s="25">
        <v>0</v>
      </c>
      <c r="G131" s="26">
        <f t="shared" si="40"/>
        <v>0</v>
      </c>
      <c r="H131" s="29" t="s">
        <v>189</v>
      </c>
    </row>
    <row r="132" spans="1:8">
      <c r="A132" s="27" t="s">
        <v>102</v>
      </c>
      <c r="B132" s="28">
        <v>0</v>
      </c>
      <c r="C132" s="28">
        <v>27200</v>
      </c>
      <c r="D132" s="25">
        <f t="shared" si="39"/>
        <v>27200</v>
      </c>
      <c r="E132" s="28">
        <v>0</v>
      </c>
      <c r="F132" s="28">
        <v>0</v>
      </c>
      <c r="G132" s="26">
        <f t="shared" si="40"/>
        <v>27200</v>
      </c>
      <c r="H132" s="29" t="s">
        <v>190</v>
      </c>
    </row>
    <row r="133" spans="1:8">
      <c r="A133" s="24" t="s">
        <v>104</v>
      </c>
      <c r="B133" s="22">
        <f>SUM(B134:B136)</f>
        <v>0</v>
      </c>
      <c r="C133" s="22">
        <f t="shared" ref="C133:G133" si="41">SUM(C134:C136)</f>
        <v>0</v>
      </c>
      <c r="D133" s="22">
        <f t="shared" si="41"/>
        <v>0</v>
      </c>
      <c r="E133" s="22">
        <f t="shared" si="41"/>
        <v>0</v>
      </c>
      <c r="F133" s="22">
        <f t="shared" si="41"/>
        <v>0</v>
      </c>
      <c r="G133" s="23">
        <f t="shared" si="41"/>
        <v>0</v>
      </c>
    </row>
    <row r="134" spans="1:8">
      <c r="A134" s="27" t="s">
        <v>105</v>
      </c>
      <c r="B134" s="25">
        <v>0</v>
      </c>
      <c r="C134" s="25">
        <v>0</v>
      </c>
      <c r="D134" s="25">
        <f t="shared" ref="D134:D157" si="42">B134+C134</f>
        <v>0</v>
      </c>
      <c r="E134" s="25">
        <v>0</v>
      </c>
      <c r="F134" s="25">
        <v>0</v>
      </c>
      <c r="G134" s="26">
        <f t="shared" ref="G134:G136" si="43">D134-E134</f>
        <v>0</v>
      </c>
      <c r="H134" s="29" t="s">
        <v>191</v>
      </c>
    </row>
    <row r="135" spans="1:8">
      <c r="A135" s="27" t="s">
        <v>107</v>
      </c>
      <c r="B135" s="25">
        <v>0</v>
      </c>
      <c r="C135" s="25">
        <v>0</v>
      </c>
      <c r="D135" s="25">
        <f t="shared" si="42"/>
        <v>0</v>
      </c>
      <c r="E135" s="25">
        <v>0</v>
      </c>
      <c r="F135" s="25">
        <v>0</v>
      </c>
      <c r="G135" s="26">
        <f t="shared" si="43"/>
        <v>0</v>
      </c>
      <c r="H135" s="29" t="s">
        <v>192</v>
      </c>
    </row>
    <row r="136" spans="1:8">
      <c r="A136" s="27" t="s">
        <v>109</v>
      </c>
      <c r="B136" s="25">
        <v>0</v>
      </c>
      <c r="C136" s="25">
        <v>0</v>
      </c>
      <c r="D136" s="25">
        <f t="shared" si="42"/>
        <v>0</v>
      </c>
      <c r="E136" s="25">
        <v>0</v>
      </c>
      <c r="F136" s="25">
        <v>0</v>
      </c>
      <c r="G136" s="26">
        <f t="shared" si="43"/>
        <v>0</v>
      </c>
      <c r="H136" s="29" t="s">
        <v>193</v>
      </c>
    </row>
    <row r="137" spans="1:8">
      <c r="A137" s="24" t="s">
        <v>111</v>
      </c>
      <c r="B137" s="22">
        <f>SUM(B138:B142,B144:B145)</f>
        <v>0</v>
      </c>
      <c r="C137" s="22">
        <f t="shared" ref="C137:G137" si="44">SUM(C138:C142,C144:C145)</f>
        <v>0</v>
      </c>
      <c r="D137" s="22">
        <f t="shared" si="44"/>
        <v>0</v>
      </c>
      <c r="E137" s="22">
        <f t="shared" si="44"/>
        <v>0</v>
      </c>
      <c r="F137" s="22">
        <f t="shared" si="44"/>
        <v>0</v>
      </c>
      <c r="G137" s="23">
        <f t="shared" si="44"/>
        <v>0</v>
      </c>
    </row>
    <row r="138" spans="1:8">
      <c r="A138" s="27" t="s">
        <v>112</v>
      </c>
      <c r="B138" s="25">
        <v>0</v>
      </c>
      <c r="C138" s="25">
        <v>0</v>
      </c>
      <c r="D138" s="25">
        <f t="shared" si="42"/>
        <v>0</v>
      </c>
      <c r="E138" s="25">
        <v>0</v>
      </c>
      <c r="F138" s="25">
        <v>0</v>
      </c>
      <c r="G138" s="26">
        <f t="shared" ref="G138:G145" si="45">D138-E138</f>
        <v>0</v>
      </c>
      <c r="H138" s="29" t="s">
        <v>194</v>
      </c>
    </row>
    <row r="139" spans="1:8">
      <c r="A139" s="27" t="s">
        <v>114</v>
      </c>
      <c r="B139" s="25">
        <v>0</v>
      </c>
      <c r="C139" s="25">
        <v>0</v>
      </c>
      <c r="D139" s="25">
        <f t="shared" si="42"/>
        <v>0</v>
      </c>
      <c r="E139" s="25">
        <v>0</v>
      </c>
      <c r="F139" s="25">
        <v>0</v>
      </c>
      <c r="G139" s="26">
        <f t="shared" si="45"/>
        <v>0</v>
      </c>
      <c r="H139" s="29" t="s">
        <v>195</v>
      </c>
    </row>
    <row r="140" spans="1:8">
      <c r="A140" s="27" t="s">
        <v>116</v>
      </c>
      <c r="B140" s="25">
        <v>0</v>
      </c>
      <c r="C140" s="25">
        <v>0</v>
      </c>
      <c r="D140" s="25">
        <f t="shared" si="42"/>
        <v>0</v>
      </c>
      <c r="E140" s="25">
        <v>0</v>
      </c>
      <c r="F140" s="25">
        <v>0</v>
      </c>
      <c r="G140" s="26">
        <f t="shared" si="45"/>
        <v>0</v>
      </c>
      <c r="H140" s="29" t="s">
        <v>196</v>
      </c>
    </row>
    <row r="141" spans="1:8">
      <c r="A141" s="27" t="s">
        <v>118</v>
      </c>
      <c r="B141" s="25">
        <v>0</v>
      </c>
      <c r="C141" s="25">
        <v>0</v>
      </c>
      <c r="D141" s="25">
        <f t="shared" si="42"/>
        <v>0</v>
      </c>
      <c r="E141" s="25">
        <v>0</v>
      </c>
      <c r="F141" s="25">
        <v>0</v>
      </c>
      <c r="G141" s="26">
        <f t="shared" si="45"/>
        <v>0</v>
      </c>
      <c r="H141" s="29" t="s">
        <v>197</v>
      </c>
    </row>
    <row r="142" spans="1:8">
      <c r="A142" s="27" t="s">
        <v>120</v>
      </c>
      <c r="B142" s="25">
        <v>0</v>
      </c>
      <c r="C142" s="25">
        <v>0</v>
      </c>
      <c r="D142" s="25">
        <f t="shared" si="42"/>
        <v>0</v>
      </c>
      <c r="E142" s="25">
        <v>0</v>
      </c>
      <c r="F142" s="25">
        <v>0</v>
      </c>
      <c r="G142" s="26">
        <f t="shared" si="45"/>
        <v>0</v>
      </c>
      <c r="H142" s="29" t="s">
        <v>198</v>
      </c>
    </row>
    <row r="143" spans="1:8">
      <c r="A143" s="27" t="s">
        <v>122</v>
      </c>
      <c r="B143" s="25">
        <v>0</v>
      </c>
      <c r="C143" s="25">
        <v>0</v>
      </c>
      <c r="D143" s="25">
        <f t="shared" si="42"/>
        <v>0</v>
      </c>
      <c r="E143" s="25">
        <v>0</v>
      </c>
      <c r="F143" s="25">
        <v>0</v>
      </c>
      <c r="G143" s="26">
        <f t="shared" si="45"/>
        <v>0</v>
      </c>
      <c r="H143" s="29"/>
    </row>
    <row r="144" spans="1:8">
      <c r="A144" s="27" t="s">
        <v>123</v>
      </c>
      <c r="B144" s="25">
        <v>0</v>
      </c>
      <c r="C144" s="25">
        <v>0</v>
      </c>
      <c r="D144" s="25">
        <f t="shared" si="42"/>
        <v>0</v>
      </c>
      <c r="E144" s="25">
        <v>0</v>
      </c>
      <c r="F144" s="25">
        <v>0</v>
      </c>
      <c r="G144" s="26">
        <f t="shared" si="45"/>
        <v>0</v>
      </c>
      <c r="H144" s="29" t="s">
        <v>199</v>
      </c>
    </row>
    <row r="145" spans="1:8">
      <c r="A145" s="27" t="s">
        <v>125</v>
      </c>
      <c r="B145" s="25">
        <v>0</v>
      </c>
      <c r="C145" s="25">
        <v>0</v>
      </c>
      <c r="D145" s="25">
        <f t="shared" si="42"/>
        <v>0</v>
      </c>
      <c r="E145" s="25">
        <v>0</v>
      </c>
      <c r="F145" s="25">
        <v>0</v>
      </c>
      <c r="G145" s="26">
        <f t="shared" si="45"/>
        <v>0</v>
      </c>
      <c r="H145" s="29" t="s">
        <v>200</v>
      </c>
    </row>
    <row r="146" spans="1:8">
      <c r="A146" s="24" t="s">
        <v>127</v>
      </c>
      <c r="B146" s="22">
        <f>SUM(B147:B149)</f>
        <v>0</v>
      </c>
      <c r="C146" s="22">
        <f t="shared" ref="C146:G146" si="46">SUM(C147:C149)</f>
        <v>0</v>
      </c>
      <c r="D146" s="22">
        <f t="shared" si="46"/>
        <v>0</v>
      </c>
      <c r="E146" s="22">
        <f t="shared" si="46"/>
        <v>0</v>
      </c>
      <c r="F146" s="22">
        <f t="shared" si="46"/>
        <v>0</v>
      </c>
      <c r="G146" s="23">
        <f t="shared" si="46"/>
        <v>0</v>
      </c>
    </row>
    <row r="147" spans="1:8">
      <c r="A147" s="27" t="s">
        <v>128</v>
      </c>
      <c r="B147" s="25">
        <v>0</v>
      </c>
      <c r="C147" s="25">
        <v>0</v>
      </c>
      <c r="D147" s="25">
        <f t="shared" si="42"/>
        <v>0</v>
      </c>
      <c r="E147" s="25">
        <v>0</v>
      </c>
      <c r="F147" s="25">
        <v>0</v>
      </c>
      <c r="G147" s="26">
        <f t="shared" ref="G147:G149" si="47">D147-E147</f>
        <v>0</v>
      </c>
      <c r="H147" s="29" t="s">
        <v>201</v>
      </c>
    </row>
    <row r="148" spans="1:8">
      <c r="A148" s="27" t="s">
        <v>130</v>
      </c>
      <c r="B148" s="25">
        <v>0</v>
      </c>
      <c r="C148" s="25">
        <v>0</v>
      </c>
      <c r="D148" s="25">
        <f t="shared" si="42"/>
        <v>0</v>
      </c>
      <c r="E148" s="25">
        <v>0</v>
      </c>
      <c r="F148" s="25">
        <v>0</v>
      </c>
      <c r="G148" s="26">
        <f t="shared" si="47"/>
        <v>0</v>
      </c>
      <c r="H148" s="29" t="s">
        <v>202</v>
      </c>
    </row>
    <row r="149" spans="1:8">
      <c r="A149" s="27" t="s">
        <v>132</v>
      </c>
      <c r="B149" s="25">
        <v>0</v>
      </c>
      <c r="C149" s="25">
        <v>0</v>
      </c>
      <c r="D149" s="25">
        <f t="shared" si="42"/>
        <v>0</v>
      </c>
      <c r="E149" s="25">
        <v>0</v>
      </c>
      <c r="F149" s="25">
        <v>0</v>
      </c>
      <c r="G149" s="26">
        <f t="shared" si="47"/>
        <v>0</v>
      </c>
      <c r="H149" s="29" t="s">
        <v>203</v>
      </c>
    </row>
    <row r="150" spans="1:8">
      <c r="A150" s="24" t="s">
        <v>134</v>
      </c>
      <c r="B150" s="22">
        <f>SUM(B151:B157)</f>
        <v>0</v>
      </c>
      <c r="C150" s="22">
        <f t="shared" ref="C150:G150" si="48">SUM(C151:C157)</f>
        <v>0</v>
      </c>
      <c r="D150" s="22">
        <f t="shared" si="48"/>
        <v>0</v>
      </c>
      <c r="E150" s="22">
        <f t="shared" si="48"/>
        <v>0</v>
      </c>
      <c r="F150" s="22">
        <f t="shared" si="48"/>
        <v>0</v>
      </c>
      <c r="G150" s="23">
        <f t="shared" si="48"/>
        <v>0</v>
      </c>
    </row>
    <row r="151" spans="1:8">
      <c r="A151" s="27" t="s">
        <v>135</v>
      </c>
      <c r="B151" s="25">
        <v>0</v>
      </c>
      <c r="C151" s="25">
        <v>0</v>
      </c>
      <c r="D151" s="25">
        <f t="shared" si="42"/>
        <v>0</v>
      </c>
      <c r="E151" s="25">
        <v>0</v>
      </c>
      <c r="F151" s="25">
        <v>0</v>
      </c>
      <c r="G151" s="26">
        <f t="shared" ref="G151:G157" si="49">D151-E151</f>
        <v>0</v>
      </c>
      <c r="H151" s="29" t="s">
        <v>204</v>
      </c>
    </row>
    <row r="152" spans="1:8">
      <c r="A152" s="27" t="s">
        <v>137</v>
      </c>
      <c r="B152" s="25">
        <v>0</v>
      </c>
      <c r="C152" s="25">
        <v>0</v>
      </c>
      <c r="D152" s="25">
        <f t="shared" si="42"/>
        <v>0</v>
      </c>
      <c r="E152" s="25">
        <v>0</v>
      </c>
      <c r="F152" s="25">
        <v>0</v>
      </c>
      <c r="G152" s="26">
        <f t="shared" si="49"/>
        <v>0</v>
      </c>
      <c r="H152" s="29" t="s">
        <v>205</v>
      </c>
    </row>
    <row r="153" spans="1:8">
      <c r="A153" s="27" t="s">
        <v>139</v>
      </c>
      <c r="B153" s="25">
        <v>0</v>
      </c>
      <c r="C153" s="25">
        <v>0</v>
      </c>
      <c r="D153" s="25">
        <f t="shared" si="42"/>
        <v>0</v>
      </c>
      <c r="E153" s="25">
        <v>0</v>
      </c>
      <c r="F153" s="25">
        <v>0</v>
      </c>
      <c r="G153" s="26">
        <f t="shared" si="49"/>
        <v>0</v>
      </c>
      <c r="H153" s="29" t="s">
        <v>206</v>
      </c>
    </row>
    <row r="154" spans="1:8">
      <c r="A154" s="34" t="s">
        <v>141</v>
      </c>
      <c r="B154" s="25">
        <v>0</v>
      </c>
      <c r="C154" s="25">
        <v>0</v>
      </c>
      <c r="D154" s="25">
        <f t="shared" si="42"/>
        <v>0</v>
      </c>
      <c r="E154" s="25">
        <v>0</v>
      </c>
      <c r="F154" s="25">
        <v>0</v>
      </c>
      <c r="G154" s="26">
        <f t="shared" si="49"/>
        <v>0</v>
      </c>
      <c r="H154" s="29" t="s">
        <v>207</v>
      </c>
    </row>
    <row r="155" spans="1:8">
      <c r="A155" s="27" t="s">
        <v>143</v>
      </c>
      <c r="B155" s="25">
        <v>0</v>
      </c>
      <c r="C155" s="25">
        <v>0</v>
      </c>
      <c r="D155" s="25">
        <f t="shared" si="42"/>
        <v>0</v>
      </c>
      <c r="E155" s="25">
        <v>0</v>
      </c>
      <c r="F155" s="25">
        <v>0</v>
      </c>
      <c r="G155" s="26">
        <f t="shared" si="49"/>
        <v>0</v>
      </c>
      <c r="H155" s="29" t="s">
        <v>208</v>
      </c>
    </row>
    <row r="156" spans="1:8">
      <c r="A156" s="27" t="s">
        <v>145</v>
      </c>
      <c r="B156" s="25">
        <v>0</v>
      </c>
      <c r="C156" s="25">
        <v>0</v>
      </c>
      <c r="D156" s="25">
        <f t="shared" si="42"/>
        <v>0</v>
      </c>
      <c r="E156" s="25">
        <v>0</v>
      </c>
      <c r="F156" s="25">
        <v>0</v>
      </c>
      <c r="G156" s="26">
        <f t="shared" si="49"/>
        <v>0</v>
      </c>
      <c r="H156" s="29" t="s">
        <v>209</v>
      </c>
    </row>
    <row r="157" spans="1:8">
      <c r="A157" s="27" t="s">
        <v>147</v>
      </c>
      <c r="B157" s="25">
        <v>0</v>
      </c>
      <c r="C157" s="25">
        <v>0</v>
      </c>
      <c r="D157" s="25">
        <f t="shared" si="42"/>
        <v>0</v>
      </c>
      <c r="E157" s="25">
        <v>0</v>
      </c>
      <c r="F157" s="25">
        <v>0</v>
      </c>
      <c r="G157" s="26">
        <f t="shared" si="49"/>
        <v>0</v>
      </c>
      <c r="H157" s="29" t="s">
        <v>210</v>
      </c>
    </row>
    <row r="158" spans="1:8">
      <c r="A158" s="35"/>
      <c r="B158" s="32"/>
      <c r="C158" s="32"/>
      <c r="D158" s="32"/>
      <c r="E158" s="32"/>
      <c r="F158" s="32"/>
      <c r="G158" s="33"/>
    </row>
    <row r="159" spans="1:8">
      <c r="A159" s="36" t="s">
        <v>211</v>
      </c>
      <c r="B159" s="22">
        <f>B9+B84</f>
        <v>18336011481.509998</v>
      </c>
      <c r="C159" s="22">
        <f t="shared" ref="C159:G159" si="50">C9+C84</f>
        <v>2152818102.0899997</v>
      </c>
      <c r="D159" s="22">
        <f t="shared" si="50"/>
        <v>20488829583.600002</v>
      </c>
      <c r="E159" s="22">
        <f t="shared" si="50"/>
        <v>19995804446</v>
      </c>
      <c r="F159" s="22">
        <f t="shared" si="50"/>
        <v>19743112223.459999</v>
      </c>
      <c r="G159" s="23">
        <f t="shared" si="50"/>
        <v>493025137.59999973</v>
      </c>
    </row>
    <row r="160" spans="1:8" ht="15.75" thickBot="1">
      <c r="A160" s="37"/>
      <c r="B160" s="38"/>
      <c r="C160" s="38"/>
      <c r="D160" s="38"/>
      <c r="E160" s="38"/>
      <c r="F160" s="38"/>
      <c r="G160" s="39"/>
    </row>
    <row r="161" spans="1:7">
      <c r="A161" s="40" t="s">
        <v>212</v>
      </c>
    </row>
    <row r="162" spans="1:7">
      <c r="B162" s="41"/>
      <c r="C162" s="41"/>
      <c r="D162" s="41"/>
      <c r="E162" s="41"/>
      <c r="F162" s="41"/>
      <c r="G162" s="41"/>
    </row>
    <row r="163" spans="1:7">
      <c r="B163" s="41"/>
      <c r="C163" s="41"/>
      <c r="D163" s="41"/>
      <c r="E163" s="41"/>
      <c r="F163" s="41"/>
      <c r="G163" s="41"/>
    </row>
    <row r="164" spans="1:7">
      <c r="B164" s="41"/>
      <c r="C164" s="41"/>
      <c r="D164" s="41"/>
      <c r="E164" s="41"/>
      <c r="F164" s="41"/>
      <c r="G164" s="41"/>
    </row>
    <row r="165" spans="1:7">
      <c r="B165" s="41"/>
      <c r="C165" s="41"/>
      <c r="D165" s="41"/>
      <c r="E165" s="41"/>
      <c r="F165" s="41"/>
      <c r="G165" s="41"/>
    </row>
    <row r="166" spans="1:7">
      <c r="B166" s="41"/>
      <c r="C166" s="41"/>
      <c r="D166" s="41"/>
      <c r="E166" s="41"/>
      <c r="F166" s="41"/>
      <c r="G166" s="41"/>
    </row>
    <row r="167" spans="1:7">
      <c r="B167" s="41"/>
      <c r="C167" s="41"/>
      <c r="D167" s="41"/>
      <c r="E167" s="41"/>
      <c r="F167" s="41"/>
      <c r="G167" s="4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39370078740157483" right="0.39370078740157483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2026-01-30T16:38:54Z</cp:lastPrinted>
  <dcterms:created xsi:type="dcterms:W3CDTF">2026-01-30T16:37:48Z</dcterms:created>
  <dcterms:modified xsi:type="dcterms:W3CDTF">2026-01-30T16:38:59Z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