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FORMATOS\"/>
    </mc:Choice>
  </mc:AlternateContent>
  <xr:revisionPtr revIDLastSave="0" documentId="13_ncr:1_{F60CB7C0-CED3-480A-9BFB-EBED5BBDEEB3}" xr6:coauthVersionLast="36" xr6:coauthVersionMax="36" xr10:uidLastSave="{00000000-0000-0000-0000-000000000000}"/>
  <bookViews>
    <workbookView xWindow="0" yWindow="0" windowWidth="30720" windowHeight="13380" xr2:uid="{17056065-7A65-4AB4-B10F-13A589CB653F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F6a!$A$1:$G$167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D147" i="1"/>
  <c r="G147" i="1" s="1"/>
  <c r="G146" i="1" s="1"/>
  <c r="F146" i="1"/>
  <c r="E146" i="1"/>
  <c r="D146" i="1"/>
  <c r="C146" i="1"/>
  <c r="B146" i="1"/>
  <c r="D145" i="1"/>
  <c r="D137" i="1" s="1"/>
  <c r="G137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F137" i="1"/>
  <c r="E137" i="1"/>
  <c r="C137" i="1"/>
  <c r="B137" i="1"/>
  <c r="G136" i="1"/>
  <c r="D135" i="1"/>
  <c r="G135" i="1" s="1"/>
  <c r="D134" i="1"/>
  <c r="G134" i="1" s="1"/>
  <c r="E133" i="1"/>
  <c r="D133" i="1"/>
  <c r="G133" i="1" s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G113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G103" i="1" s="1"/>
  <c r="F103" i="1"/>
  <c r="E103" i="1"/>
  <c r="D103" i="1"/>
  <c r="C103" i="1"/>
  <c r="B103" i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D85" i="1" s="1"/>
  <c r="F85" i="1"/>
  <c r="E85" i="1"/>
  <c r="C85" i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G75" i="1" s="1"/>
  <c r="F75" i="1"/>
  <c r="E75" i="1"/>
  <c r="C75" i="1"/>
  <c r="B75" i="1"/>
  <c r="G74" i="1"/>
  <c r="D73" i="1"/>
  <c r="G73" i="1" s="1"/>
  <c r="D72" i="1"/>
  <c r="D71" i="1" s="1"/>
  <c r="F71" i="1"/>
  <c r="E71" i="1"/>
  <c r="D70" i="1"/>
  <c r="G70" i="1" s="1"/>
  <c r="G69" i="1"/>
  <c r="G68" i="1"/>
  <c r="G67" i="1"/>
  <c r="G66" i="1"/>
  <c r="G65" i="1"/>
  <c r="G64" i="1"/>
  <c r="G63" i="1"/>
  <c r="F62" i="1"/>
  <c r="E62" i="1"/>
  <c r="C62" i="1"/>
  <c r="B62" i="1"/>
  <c r="G61" i="1"/>
  <c r="D60" i="1"/>
  <c r="D58" i="1" s="1"/>
  <c r="G59" i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D50" i="1"/>
  <c r="G50" i="1" s="1"/>
  <c r="D49" i="1"/>
  <c r="G49" i="1" s="1"/>
  <c r="F48" i="1"/>
  <c r="E48" i="1"/>
  <c r="C48" i="1"/>
  <c r="B48" i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G36" i="1" s="1"/>
  <c r="D35" i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F9" i="1" s="1"/>
  <c r="E10" i="1"/>
  <c r="E9" i="1" s="1"/>
  <c r="C10" i="1"/>
  <c r="B10" i="1"/>
  <c r="G62" i="1" l="1"/>
  <c r="B9" i="1"/>
  <c r="C9" i="1"/>
  <c r="F84" i="1"/>
  <c r="D62" i="1"/>
  <c r="D28" i="1"/>
  <c r="G150" i="1"/>
  <c r="D48" i="1"/>
  <c r="F159" i="1"/>
  <c r="D38" i="1"/>
  <c r="D18" i="1"/>
  <c r="E84" i="1"/>
  <c r="E159" i="1" s="1"/>
  <c r="B84" i="1"/>
  <c r="C84" i="1"/>
  <c r="D10" i="1"/>
  <c r="G123" i="1"/>
  <c r="G93" i="1"/>
  <c r="G18" i="1"/>
  <c r="G35" i="1"/>
  <c r="G28" i="1" s="1"/>
  <c r="G51" i="1"/>
  <c r="G48" i="1" s="1"/>
  <c r="G86" i="1"/>
  <c r="G85" i="1" s="1"/>
  <c r="G60" i="1"/>
  <c r="G58" i="1" s="1"/>
  <c r="D113" i="1"/>
  <c r="D75" i="1"/>
  <c r="D93" i="1"/>
  <c r="D150" i="1"/>
  <c r="G43" i="1"/>
  <c r="G38" i="1" s="1"/>
  <c r="G145" i="1"/>
  <c r="G72" i="1"/>
  <c r="G71" i="1" s="1"/>
  <c r="D123" i="1"/>
  <c r="B159" i="1" l="1"/>
  <c r="D9" i="1"/>
  <c r="G84" i="1"/>
  <c r="D84" i="1"/>
  <c r="D159" i="1" s="1"/>
  <c r="C159" i="1"/>
  <c r="G9" i="1"/>
  <c r="G159" i="1" s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<sst xmlns="http://schemas.openxmlformats.org/spreadsheetml/2006/main" count="285" uniqueCount="212">
  <si>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</si>
  <si>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</si>
  <si>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</si>
  <si>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</si>
  <si>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Diciembre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</si>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</sst>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.00_ ;[Red]\-#,##0.00\ "/>
    <numFmt numFmtId="166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3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3" fontId="0" fillId="3" borderId="2" xfId="1" applyNumberFormat="1" applyFont="1" applyFill="1" applyBorder="1" applyAlignment="1" applyProtection="1">
      <alignment vertical="center"/>
      <protection locked="0"/>
    </xf>
    <xf numFmtId="3" fontId="1" fillId="0" borderId="2" xfId="2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3" applyFont="1" applyBorder="1" applyAlignment="1">
      <alignment horizontal="left" vertical="top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6" fillId="0" borderId="5" xfId="3" applyFont="1" applyBorder="1" applyAlignment="1">
      <alignment horizontal="left" vertical="top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3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165" fontId="0" fillId="0" borderId="0" xfId="0" applyNumberFormat="1" applyAlignment="1">
      <alignment vertical="top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166" fontId="0" fillId="0" borderId="0" xfId="0" applyNumberFormat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illares 16" xfId="2" xr:uid="{787415CE-4F0D-479F-8F86-022E57E14F73}"/>
    <cellStyle name="Normal" xfId="0" builtinId="0"/>
    <cellStyle name="Normal 3" xfId="3" xr:uid="{ECAF82B0-73E6-476B-A46A-AEE2F8D1E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73D3-A71A-4C08-9594-B68897F62817}">
  <dimension ref="A1:H165"/>
  <sheetViews>
    <sheetView showGridLines="0" tabSelected="1" zoomScale="80" zoomScaleNormal="80" workbookViewId="0">
      <pane xSplit="1" topLeftCell="B1" activePane="topRight" state="frozen"/>
      <selection pane="topRight" sqref="A1:G1"/>
    </sheetView>
  </sheetViews>
  <sheetFormatPr baseColWidth="10" defaultRowHeight="15"/>
  <cols>
    <col min="1" max="1" width="104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26" t="s">
        <v>0</v>
      </c>
      <c r="B1" s="27"/>
      <c r="C1" s="27"/>
      <c r="D1" s="27"/>
      <c r="E1" s="27"/>
      <c r="F1" s="27"/>
      <c r="G1" s="27"/>
    </row>
    <row r="2" spans="1:8">
      <c r="A2" s="28" t="s">
        <v>1</v>
      </c>
      <c r="B2" s="28"/>
      <c r="C2" s="28"/>
      <c r="D2" s="28"/>
      <c r="E2" s="28"/>
      <c r="F2" s="28"/>
      <c r="G2" s="28"/>
    </row>
    <row r="3" spans="1:8">
      <c r="A3" s="29" t="s">
        <v>2</v>
      </c>
      <c r="B3" s="29"/>
      <c r="C3" s="29"/>
      <c r="D3" s="29"/>
      <c r="E3" s="29"/>
      <c r="F3" s="29"/>
      <c r="G3" s="29"/>
    </row>
    <row r="4" spans="1:8">
      <c r="A4" s="29" t="s">
        <v>3</v>
      </c>
      <c r="B4" s="29"/>
      <c r="C4" s="29"/>
      <c r="D4" s="29"/>
      <c r="E4" s="29"/>
      <c r="F4" s="29"/>
      <c r="G4" s="29"/>
    </row>
    <row r="5" spans="1:8">
      <c r="A5" s="30" t="s">
        <v>4</v>
      </c>
      <c r="B5" s="30"/>
      <c r="C5" s="30"/>
      <c r="D5" s="30"/>
      <c r="E5" s="30"/>
      <c r="F5" s="30"/>
      <c r="G5" s="30"/>
    </row>
    <row r="6" spans="1:8">
      <c r="A6" s="31" t="s">
        <v>5</v>
      </c>
      <c r="B6" s="31"/>
      <c r="C6" s="31"/>
      <c r="D6" s="31"/>
      <c r="E6" s="31"/>
      <c r="F6" s="31"/>
      <c r="G6" s="31"/>
    </row>
    <row r="7" spans="1:8">
      <c r="A7" s="24" t="s">
        <v>6</v>
      </c>
      <c r="B7" s="24" t="s">
        <v>7</v>
      </c>
      <c r="C7" s="24"/>
      <c r="D7" s="24"/>
      <c r="E7" s="24"/>
      <c r="F7" s="24"/>
      <c r="G7" s="25" t="s">
        <v>8</v>
      </c>
    </row>
    <row r="8" spans="1:8" ht="30">
      <c r="A8" s="24"/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24"/>
    </row>
    <row r="9" spans="1:8">
      <c r="A9" s="2" t="s">
        <v>14</v>
      </c>
      <c r="B9" s="3">
        <f t="shared" ref="B9:G9" si="0">B10+B18+B171+B28+B38+B48+B58+B62+B71+B75</f>
        <v>7153973938.9700003</v>
      </c>
      <c r="C9" s="3">
        <f t="shared" si="0"/>
        <v>751662982.59000003</v>
      </c>
      <c r="D9" s="3">
        <f t="shared" si="0"/>
        <v>7905636921.5599995</v>
      </c>
      <c r="E9" s="3">
        <f t="shared" si="0"/>
        <v>7559004724.79</v>
      </c>
      <c r="F9" s="3">
        <f t="shared" si="0"/>
        <v>7462247758.5500002</v>
      </c>
      <c r="G9" s="3">
        <f t="shared" si="0"/>
        <v>346632196.77000004</v>
      </c>
    </row>
    <row r="10" spans="1:8">
      <c r="A10" s="4" t="s">
        <v>15</v>
      </c>
      <c r="B10" s="5">
        <f>SUM(B11:B17)</f>
        <v>3791187061.48</v>
      </c>
      <c r="C10" s="5">
        <f t="shared" ref="C10:G10" si="1">SUM(C11:C17)</f>
        <v>91620960.51000002</v>
      </c>
      <c r="D10" s="5">
        <f t="shared" si="1"/>
        <v>3882808021.9900002</v>
      </c>
      <c r="E10" s="6">
        <f t="shared" si="1"/>
        <v>3879645671.6400003</v>
      </c>
      <c r="F10" s="6">
        <f t="shared" si="1"/>
        <v>3879335728.2000003</v>
      </c>
      <c r="G10" s="5">
        <f t="shared" si="1"/>
        <v>3162350.3499999046</v>
      </c>
    </row>
    <row r="11" spans="1:8">
      <c r="A11" s="7" t="s">
        <v>16</v>
      </c>
      <c r="B11" s="8">
        <v>506129084</v>
      </c>
      <c r="C11" s="8">
        <v>284589386.57999998</v>
      </c>
      <c r="D11" s="5">
        <f>B11+C11</f>
        <v>790718470.57999992</v>
      </c>
      <c r="E11" s="6">
        <v>790718470.58000004</v>
      </c>
      <c r="F11" s="6">
        <v>790718470.58000004</v>
      </c>
      <c r="G11" s="5">
        <f>D11-E11</f>
        <v>0</v>
      </c>
      <c r="H11" s="9" t="s">
        <v>17</v>
      </c>
    </row>
    <row r="12" spans="1:8">
      <c r="A12" s="7" t="s">
        <v>18</v>
      </c>
      <c r="B12" s="8">
        <v>1627366643.52</v>
      </c>
      <c r="C12" s="8">
        <v>-201721394.91999999</v>
      </c>
      <c r="D12" s="5">
        <f t="shared" ref="D12:D17" si="2">B12+C12</f>
        <v>1425645248.5999999</v>
      </c>
      <c r="E12" s="6">
        <v>1425500123.45</v>
      </c>
      <c r="F12" s="6">
        <v>1425500123.45</v>
      </c>
      <c r="G12" s="5">
        <f t="shared" ref="G12:G17" si="3">D12-E12</f>
        <v>145125.14999985695</v>
      </c>
      <c r="H12" s="9" t="s">
        <v>19</v>
      </c>
    </row>
    <row r="13" spans="1:8">
      <c r="A13" s="7" t="s">
        <v>20</v>
      </c>
      <c r="B13" s="8">
        <v>696344721.96000004</v>
      </c>
      <c r="C13" s="8">
        <v>-26592602.969999999</v>
      </c>
      <c r="D13" s="5">
        <f t="shared" si="2"/>
        <v>669752118.99000001</v>
      </c>
      <c r="E13" s="6">
        <v>666734893.78999996</v>
      </c>
      <c r="F13" s="6">
        <v>666424950.35000002</v>
      </c>
      <c r="G13" s="5">
        <f t="shared" si="3"/>
        <v>3017225.2000000477</v>
      </c>
      <c r="H13" s="9" t="s">
        <v>21</v>
      </c>
    </row>
    <row r="14" spans="1:8">
      <c r="A14" s="7" t="s">
        <v>22</v>
      </c>
      <c r="B14" s="8">
        <v>189516980</v>
      </c>
      <c r="C14" s="8">
        <v>26544775.690000001</v>
      </c>
      <c r="D14" s="5">
        <f t="shared" si="2"/>
        <v>216061755.69</v>
      </c>
      <c r="E14" s="6">
        <v>216061755.69</v>
      </c>
      <c r="F14" s="6">
        <v>216061755.69</v>
      </c>
      <c r="G14" s="5">
        <f t="shared" si="3"/>
        <v>0</v>
      </c>
      <c r="H14" s="9" t="s">
        <v>23</v>
      </c>
    </row>
    <row r="15" spans="1:8">
      <c r="A15" s="7" t="s">
        <v>24</v>
      </c>
      <c r="B15" s="8">
        <v>437195954</v>
      </c>
      <c r="C15" s="8">
        <v>295896197.04000002</v>
      </c>
      <c r="D15" s="5">
        <f t="shared" si="2"/>
        <v>733092151.03999996</v>
      </c>
      <c r="E15" s="6">
        <v>733092151.03999996</v>
      </c>
      <c r="F15" s="6">
        <v>733092151.03999996</v>
      </c>
      <c r="G15" s="5">
        <f t="shared" si="3"/>
        <v>0</v>
      </c>
      <c r="H15" s="9" t="s">
        <v>25</v>
      </c>
    </row>
    <row r="16" spans="1:8">
      <c r="A16" s="7" t="s">
        <v>26</v>
      </c>
      <c r="B16" s="8">
        <v>284803370</v>
      </c>
      <c r="C16" s="8">
        <v>-284803370</v>
      </c>
      <c r="D16" s="5">
        <f t="shared" si="2"/>
        <v>0</v>
      </c>
      <c r="E16" s="6">
        <v>0</v>
      </c>
      <c r="F16" s="6">
        <v>0</v>
      </c>
      <c r="G16" s="5">
        <f t="shared" si="3"/>
        <v>0</v>
      </c>
      <c r="H16" s="9" t="s">
        <v>27</v>
      </c>
    </row>
    <row r="17" spans="1:8">
      <c r="A17" s="7" t="s">
        <v>28</v>
      </c>
      <c r="B17" s="8">
        <v>49830308</v>
      </c>
      <c r="C17" s="8">
        <v>-2292030.91</v>
      </c>
      <c r="D17" s="5">
        <f t="shared" si="2"/>
        <v>47538277.090000004</v>
      </c>
      <c r="E17" s="6">
        <v>47538277.090000004</v>
      </c>
      <c r="F17" s="6">
        <v>47538277.090000004</v>
      </c>
      <c r="G17" s="5">
        <f t="shared" si="3"/>
        <v>0</v>
      </c>
      <c r="H17" s="9" t="s">
        <v>29</v>
      </c>
    </row>
    <row r="18" spans="1:8">
      <c r="A18" s="4" t="s">
        <v>30</v>
      </c>
      <c r="B18" s="5">
        <f>SUM(B19:B27)</f>
        <v>1401494502.8200002</v>
      </c>
      <c r="C18" s="5">
        <f t="shared" ref="C18:G18" si="4">SUM(C19:C27)</f>
        <v>56334649.310000002</v>
      </c>
      <c r="D18" s="5">
        <f t="shared" si="4"/>
        <v>1457829152.1299999</v>
      </c>
      <c r="E18" s="6">
        <f t="shared" si="4"/>
        <v>1398294847.1099999</v>
      </c>
      <c r="F18" s="6">
        <f t="shared" si="4"/>
        <v>1332819841.3299999</v>
      </c>
      <c r="G18" s="5">
        <f t="shared" si="4"/>
        <v>59534305.020000219</v>
      </c>
    </row>
    <row r="19" spans="1:8">
      <c r="A19" s="7" t="s">
        <v>31</v>
      </c>
      <c r="B19" s="8">
        <v>54500502</v>
      </c>
      <c r="C19" s="8">
        <v>-15281586.550000001</v>
      </c>
      <c r="D19" s="5">
        <f t="shared" ref="D19:D27" si="5">B19+C19</f>
        <v>39218915.450000003</v>
      </c>
      <c r="E19" s="6">
        <v>39218915.450000003</v>
      </c>
      <c r="F19" s="6">
        <v>39211828.689999998</v>
      </c>
      <c r="G19" s="5">
        <f t="shared" ref="G19:G27" si="6">D19-E19</f>
        <v>0</v>
      </c>
      <c r="H19" s="9" t="s">
        <v>32</v>
      </c>
    </row>
    <row r="20" spans="1:8">
      <c r="A20" s="7" t="s">
        <v>33</v>
      </c>
      <c r="B20" s="8">
        <v>78985128</v>
      </c>
      <c r="C20" s="8">
        <v>6795106.0999999996</v>
      </c>
      <c r="D20" s="5">
        <f t="shared" si="5"/>
        <v>85780234.099999994</v>
      </c>
      <c r="E20" s="6">
        <v>85779173.109999999</v>
      </c>
      <c r="F20" s="6">
        <v>85779173.109999999</v>
      </c>
      <c r="G20" s="5">
        <f t="shared" si="6"/>
        <v>1060.9899999946356</v>
      </c>
      <c r="H20" s="9" t="s">
        <v>34</v>
      </c>
    </row>
    <row r="21" spans="1:8">
      <c r="A21" s="7" t="s">
        <v>35</v>
      </c>
      <c r="B21" s="8">
        <v>28635</v>
      </c>
      <c r="C21" s="8">
        <v>-28635</v>
      </c>
      <c r="D21" s="5">
        <f t="shared" si="5"/>
        <v>0</v>
      </c>
      <c r="E21" s="6">
        <v>0</v>
      </c>
      <c r="F21" s="6">
        <v>0</v>
      </c>
      <c r="G21" s="5">
        <f t="shared" si="6"/>
        <v>0</v>
      </c>
      <c r="H21" s="9" t="s">
        <v>36</v>
      </c>
    </row>
    <row r="22" spans="1:8">
      <c r="A22" s="7" t="s">
        <v>37</v>
      </c>
      <c r="B22" s="8">
        <v>8771560</v>
      </c>
      <c r="C22" s="8">
        <v>-2233369.2000000002</v>
      </c>
      <c r="D22" s="5">
        <f t="shared" si="5"/>
        <v>6538190.7999999998</v>
      </c>
      <c r="E22" s="6">
        <v>6533840.4000000004</v>
      </c>
      <c r="F22" s="6">
        <v>6517182.9000000004</v>
      </c>
      <c r="G22" s="5">
        <f t="shared" si="6"/>
        <v>4350.3999999994412</v>
      </c>
      <c r="H22" s="9" t="s">
        <v>38</v>
      </c>
    </row>
    <row r="23" spans="1:8">
      <c r="A23" s="7" t="s">
        <v>39</v>
      </c>
      <c r="B23" s="8">
        <v>1132864543.1400001</v>
      </c>
      <c r="C23" s="8">
        <v>-4470892.82</v>
      </c>
      <c r="D23" s="5">
        <f t="shared" si="5"/>
        <v>1128393650.3200002</v>
      </c>
      <c r="E23" s="6">
        <v>1118653659.0599999</v>
      </c>
      <c r="F23" s="6">
        <v>1053244794.54</v>
      </c>
      <c r="G23" s="5">
        <f t="shared" si="6"/>
        <v>9739991.2600002289</v>
      </c>
      <c r="H23" s="9" t="s">
        <v>40</v>
      </c>
    </row>
    <row r="24" spans="1:8">
      <c r="A24" s="7" t="s">
        <v>41</v>
      </c>
      <c r="B24" s="8">
        <v>55397616.68</v>
      </c>
      <c r="C24" s="8">
        <v>4957455.4400000004</v>
      </c>
      <c r="D24" s="5">
        <f t="shared" si="5"/>
        <v>60355072.119999997</v>
      </c>
      <c r="E24" s="6">
        <v>59801002.909999996</v>
      </c>
      <c r="F24" s="6">
        <v>59801002.909999996</v>
      </c>
      <c r="G24" s="5">
        <f t="shared" si="6"/>
        <v>554069.21000000089</v>
      </c>
      <c r="H24" s="9" t="s">
        <v>42</v>
      </c>
    </row>
    <row r="25" spans="1:8">
      <c r="A25" s="7" t="s">
        <v>43</v>
      </c>
      <c r="B25" s="8">
        <v>29016885</v>
      </c>
      <c r="C25" s="8">
        <v>80846565.75</v>
      </c>
      <c r="D25" s="5">
        <f t="shared" si="5"/>
        <v>109863450.75</v>
      </c>
      <c r="E25" s="6">
        <v>60635877.590000004</v>
      </c>
      <c r="F25" s="6">
        <v>60602200.590000004</v>
      </c>
      <c r="G25" s="5">
        <f t="shared" si="6"/>
        <v>49227573.159999996</v>
      </c>
      <c r="H25" s="9" t="s">
        <v>44</v>
      </c>
    </row>
    <row r="26" spans="1:8">
      <c r="A26" s="7" t="s">
        <v>45</v>
      </c>
      <c r="B26" s="10">
        <v>0</v>
      </c>
      <c r="C26" s="10">
        <v>0</v>
      </c>
      <c r="D26" s="5">
        <f t="shared" si="5"/>
        <v>0</v>
      </c>
      <c r="E26" s="6">
        <v>0</v>
      </c>
      <c r="F26" s="6">
        <v>0</v>
      </c>
      <c r="G26" s="5">
        <f t="shared" si="6"/>
        <v>0</v>
      </c>
      <c r="H26" s="9" t="s">
        <v>46</v>
      </c>
    </row>
    <row r="27" spans="1:8">
      <c r="A27" s="7" t="s">
        <v>47</v>
      </c>
      <c r="B27" s="8">
        <v>41929633</v>
      </c>
      <c r="C27" s="8">
        <v>-14249994.41</v>
      </c>
      <c r="D27" s="5">
        <f t="shared" si="5"/>
        <v>27679638.59</v>
      </c>
      <c r="E27" s="6">
        <v>27672378.59</v>
      </c>
      <c r="F27" s="6">
        <v>27663658.59</v>
      </c>
      <c r="G27" s="5">
        <f t="shared" si="6"/>
        <v>7260</v>
      </c>
      <c r="H27" s="9" t="s">
        <v>48</v>
      </c>
    </row>
    <row r="28" spans="1:8">
      <c r="A28" s="4" t="s">
        <v>49</v>
      </c>
      <c r="B28" s="5">
        <f>SUM(B29:B37)</f>
        <v>1666095874.6699998</v>
      </c>
      <c r="C28" s="5">
        <f t="shared" ref="C28:G28" si="7">SUM(C29:C37)</f>
        <v>383846063.18000001</v>
      </c>
      <c r="D28" s="5">
        <f t="shared" si="7"/>
        <v>2049941937.8499999</v>
      </c>
      <c r="E28" s="6">
        <f t="shared" si="7"/>
        <v>1983998183.3199999</v>
      </c>
      <c r="F28" s="6">
        <f t="shared" si="7"/>
        <v>1958741055.4399998</v>
      </c>
      <c r="G28" s="5">
        <f t="shared" si="7"/>
        <v>65943754.529999897</v>
      </c>
    </row>
    <row r="29" spans="1:8">
      <c r="A29" s="7" t="s">
        <v>50</v>
      </c>
      <c r="B29" s="8">
        <v>132824286</v>
      </c>
      <c r="C29" s="8">
        <v>10647105.15</v>
      </c>
      <c r="D29" s="5">
        <f t="shared" ref="D29:D47" si="8">B29+C29</f>
        <v>143471391.15000001</v>
      </c>
      <c r="E29" s="6">
        <v>135220258.25999999</v>
      </c>
      <c r="F29" s="6">
        <v>135153819.25999999</v>
      </c>
      <c r="G29" s="5">
        <f t="shared" ref="G29:G37" si="9">D29-E29</f>
        <v>8251132.8900000155</v>
      </c>
      <c r="H29" s="9" t="s">
        <v>51</v>
      </c>
    </row>
    <row r="30" spans="1:8">
      <c r="A30" s="7" t="s">
        <v>52</v>
      </c>
      <c r="B30" s="8">
        <v>8611860</v>
      </c>
      <c r="C30" s="8">
        <v>11729906.4</v>
      </c>
      <c r="D30" s="5">
        <f t="shared" si="8"/>
        <v>20341766.399999999</v>
      </c>
      <c r="E30" s="6">
        <v>8448290.2400000002</v>
      </c>
      <c r="F30" s="6">
        <v>8448290.2400000002</v>
      </c>
      <c r="G30" s="5">
        <f t="shared" si="9"/>
        <v>11893476.159999998</v>
      </c>
      <c r="H30" s="9" t="s">
        <v>53</v>
      </c>
    </row>
    <row r="31" spans="1:8">
      <c r="A31" s="7" t="s">
        <v>54</v>
      </c>
      <c r="B31" s="8">
        <v>391601909.86000001</v>
      </c>
      <c r="C31" s="8">
        <v>132179395.41</v>
      </c>
      <c r="D31" s="5">
        <f t="shared" si="8"/>
        <v>523781305.26999998</v>
      </c>
      <c r="E31" s="6">
        <v>523082384.35000002</v>
      </c>
      <c r="F31" s="6">
        <v>522407446.75</v>
      </c>
      <c r="G31" s="5">
        <f t="shared" si="9"/>
        <v>698920.91999995708</v>
      </c>
      <c r="H31" s="9" t="s">
        <v>55</v>
      </c>
    </row>
    <row r="32" spans="1:8">
      <c r="A32" s="7" t="s">
        <v>56</v>
      </c>
      <c r="B32" s="8">
        <v>469409359.70999998</v>
      </c>
      <c r="C32" s="8">
        <v>130740459.34</v>
      </c>
      <c r="D32" s="5">
        <f t="shared" si="8"/>
        <v>600149819.04999995</v>
      </c>
      <c r="E32" s="6">
        <v>595023070.23000002</v>
      </c>
      <c r="F32" s="6">
        <v>593836662.77999997</v>
      </c>
      <c r="G32" s="5">
        <f t="shared" si="9"/>
        <v>5126748.8199999332</v>
      </c>
      <c r="H32" s="9" t="s">
        <v>57</v>
      </c>
    </row>
    <row r="33" spans="1:8">
      <c r="A33" s="7" t="s">
        <v>58</v>
      </c>
      <c r="B33" s="8">
        <v>338033482</v>
      </c>
      <c r="C33" s="8">
        <v>-8281976.4699999997</v>
      </c>
      <c r="D33" s="5">
        <f t="shared" si="8"/>
        <v>329751505.52999997</v>
      </c>
      <c r="E33" s="6">
        <v>325481928.45999998</v>
      </c>
      <c r="F33" s="6">
        <v>317315083.19999999</v>
      </c>
      <c r="G33" s="5">
        <f t="shared" si="9"/>
        <v>4269577.0699999928</v>
      </c>
      <c r="H33" s="9" t="s">
        <v>59</v>
      </c>
    </row>
    <row r="34" spans="1:8">
      <c r="A34" s="7" t="s">
        <v>60</v>
      </c>
      <c r="B34" s="8">
        <v>28132011.32</v>
      </c>
      <c r="C34" s="8">
        <v>68108741.629999995</v>
      </c>
      <c r="D34" s="5">
        <f t="shared" si="8"/>
        <v>96240752.949999988</v>
      </c>
      <c r="E34" s="6">
        <v>86345960.090000004</v>
      </c>
      <c r="F34" s="6">
        <v>86345960.090000004</v>
      </c>
      <c r="G34" s="5">
        <f t="shared" si="9"/>
        <v>9894792.8599999845</v>
      </c>
      <c r="H34" s="9" t="s">
        <v>61</v>
      </c>
    </row>
    <row r="35" spans="1:8">
      <c r="A35" s="7" t="s">
        <v>62</v>
      </c>
      <c r="B35" s="8">
        <v>2232769</v>
      </c>
      <c r="C35" s="8">
        <v>2981261.91</v>
      </c>
      <c r="D35" s="5">
        <f t="shared" si="8"/>
        <v>5214030.91</v>
      </c>
      <c r="E35" s="6">
        <v>3796702.43</v>
      </c>
      <c r="F35" s="6">
        <v>3748841.1</v>
      </c>
      <c r="G35" s="5">
        <f t="shared" si="9"/>
        <v>1417328.48</v>
      </c>
      <c r="H35" s="9" t="s">
        <v>63</v>
      </c>
    </row>
    <row r="36" spans="1:8">
      <c r="A36" s="7" t="s">
        <v>64</v>
      </c>
      <c r="B36" s="8">
        <v>31790000</v>
      </c>
      <c r="C36" s="8">
        <v>23641062.710000001</v>
      </c>
      <c r="D36" s="5">
        <f t="shared" si="8"/>
        <v>55431062.710000001</v>
      </c>
      <c r="E36" s="6">
        <v>31532213.489999998</v>
      </c>
      <c r="F36" s="6">
        <v>31532213.489999998</v>
      </c>
      <c r="G36" s="5">
        <f t="shared" si="9"/>
        <v>23898849.220000003</v>
      </c>
      <c r="H36" s="9" t="s">
        <v>65</v>
      </c>
    </row>
    <row r="37" spans="1:8">
      <c r="A37" s="7" t="s">
        <v>66</v>
      </c>
      <c r="B37" s="8">
        <v>263460196.78</v>
      </c>
      <c r="C37" s="8">
        <v>12100107.1</v>
      </c>
      <c r="D37" s="5">
        <f t="shared" si="8"/>
        <v>275560303.88</v>
      </c>
      <c r="E37" s="6">
        <v>275067375.76999998</v>
      </c>
      <c r="F37" s="6">
        <v>259952738.53</v>
      </c>
      <c r="G37" s="5">
        <f t="shared" si="9"/>
        <v>492928.11000001431</v>
      </c>
      <c r="H37" s="9" t="s">
        <v>67</v>
      </c>
    </row>
    <row r="38" spans="1:8">
      <c r="A38" s="4" t="s">
        <v>68</v>
      </c>
      <c r="B38" s="5">
        <f>SUM(B39:B47)</f>
        <v>876945</v>
      </c>
      <c r="C38" s="5">
        <f t="shared" ref="C38:G38" si="10">SUM(C39:C47)</f>
        <v>77066739.010000005</v>
      </c>
      <c r="D38" s="5">
        <f t="shared" si="10"/>
        <v>77943684.010000005</v>
      </c>
      <c r="E38" s="6">
        <f t="shared" si="10"/>
        <v>59303124.009999998</v>
      </c>
      <c r="F38" s="6">
        <f t="shared" si="10"/>
        <v>59303124.009999998</v>
      </c>
      <c r="G38" s="5">
        <f t="shared" si="10"/>
        <v>18640560.000000007</v>
      </c>
    </row>
    <row r="39" spans="1:8">
      <c r="A39" s="7" t="s">
        <v>69</v>
      </c>
      <c r="B39" s="5">
        <v>0</v>
      </c>
      <c r="C39" s="5">
        <v>0</v>
      </c>
      <c r="D39" s="5">
        <f t="shared" si="8"/>
        <v>0</v>
      </c>
      <c r="E39" s="5">
        <v>0</v>
      </c>
      <c r="F39" s="5">
        <v>0</v>
      </c>
      <c r="G39" s="5">
        <f t="shared" ref="G39:G47" si="11">D39-E39</f>
        <v>0</v>
      </c>
      <c r="H39" s="9" t="s">
        <v>70</v>
      </c>
    </row>
    <row r="40" spans="1:8">
      <c r="A40" s="7" t="s">
        <v>71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11"/>
        <v>0</v>
      </c>
      <c r="H40" s="9" t="s">
        <v>72</v>
      </c>
    </row>
    <row r="41" spans="1:8">
      <c r="A41" s="7" t="s">
        <v>73</v>
      </c>
      <c r="B41" s="5">
        <v>0</v>
      </c>
      <c r="C41" s="5">
        <v>0</v>
      </c>
      <c r="D41" s="5">
        <f t="shared" si="8"/>
        <v>0</v>
      </c>
      <c r="E41" s="5">
        <v>0</v>
      </c>
      <c r="F41" s="5">
        <v>0</v>
      </c>
      <c r="G41" s="5">
        <f t="shared" si="11"/>
        <v>0</v>
      </c>
      <c r="H41" s="9" t="s">
        <v>74</v>
      </c>
    </row>
    <row r="42" spans="1:8">
      <c r="A42" s="7" t="s">
        <v>75</v>
      </c>
      <c r="B42" s="8">
        <v>876945</v>
      </c>
      <c r="C42" s="8">
        <v>77066739.010000005</v>
      </c>
      <c r="D42" s="5">
        <f t="shared" si="8"/>
        <v>77943684.010000005</v>
      </c>
      <c r="E42" s="6">
        <v>59303124.009999998</v>
      </c>
      <c r="F42" s="6">
        <v>59303124.009999998</v>
      </c>
      <c r="G42" s="5">
        <f t="shared" si="11"/>
        <v>18640560.000000007</v>
      </c>
      <c r="H42" s="9" t="s">
        <v>76</v>
      </c>
    </row>
    <row r="43" spans="1:8">
      <c r="A43" s="7" t="s">
        <v>77</v>
      </c>
      <c r="B43" s="5">
        <v>0</v>
      </c>
      <c r="C43" s="5">
        <v>0</v>
      </c>
      <c r="D43" s="5">
        <f t="shared" si="8"/>
        <v>0</v>
      </c>
      <c r="E43" s="6">
        <v>0</v>
      </c>
      <c r="F43" s="6">
        <v>0</v>
      </c>
      <c r="G43" s="5">
        <f t="shared" si="11"/>
        <v>0</v>
      </c>
      <c r="H43" s="9" t="s">
        <v>78</v>
      </c>
    </row>
    <row r="44" spans="1:8">
      <c r="A44" s="7" t="s">
        <v>79</v>
      </c>
      <c r="B44" s="5">
        <v>0</v>
      </c>
      <c r="C44" s="5">
        <v>0</v>
      </c>
      <c r="D44" s="5">
        <f t="shared" si="8"/>
        <v>0</v>
      </c>
      <c r="E44" s="6">
        <v>0</v>
      </c>
      <c r="F44" s="6">
        <v>0</v>
      </c>
      <c r="G44" s="5">
        <f t="shared" si="11"/>
        <v>0</v>
      </c>
      <c r="H44" s="9" t="s">
        <v>80</v>
      </c>
    </row>
    <row r="45" spans="1:8">
      <c r="A45" s="7" t="s">
        <v>81</v>
      </c>
      <c r="B45" s="5">
        <v>0</v>
      </c>
      <c r="C45" s="5">
        <v>0</v>
      </c>
      <c r="D45" s="5">
        <f t="shared" si="8"/>
        <v>0</v>
      </c>
      <c r="E45" s="6">
        <v>0</v>
      </c>
      <c r="F45" s="6">
        <v>0</v>
      </c>
      <c r="G45" s="5">
        <f t="shared" si="11"/>
        <v>0</v>
      </c>
      <c r="H45" s="11"/>
    </row>
    <row r="46" spans="1:8">
      <c r="A46" s="7" t="s">
        <v>82</v>
      </c>
      <c r="B46" s="5">
        <v>0</v>
      </c>
      <c r="C46" s="5">
        <v>0</v>
      </c>
      <c r="D46" s="5">
        <f t="shared" si="8"/>
        <v>0</v>
      </c>
      <c r="E46" s="6">
        <v>0</v>
      </c>
      <c r="F46" s="6">
        <v>0</v>
      </c>
      <c r="G46" s="5">
        <f t="shared" si="11"/>
        <v>0</v>
      </c>
      <c r="H46" s="11"/>
    </row>
    <row r="47" spans="1:8">
      <c r="A47" s="7" t="s">
        <v>83</v>
      </c>
      <c r="B47" s="5">
        <v>0</v>
      </c>
      <c r="C47" s="5">
        <v>0</v>
      </c>
      <c r="D47" s="5">
        <f t="shared" si="8"/>
        <v>0</v>
      </c>
      <c r="E47" s="6">
        <v>0</v>
      </c>
      <c r="F47" s="6">
        <v>0</v>
      </c>
      <c r="G47" s="5">
        <f t="shared" si="11"/>
        <v>0</v>
      </c>
      <c r="H47" s="9" t="s">
        <v>84</v>
      </c>
    </row>
    <row r="48" spans="1:8">
      <c r="A48" s="4" t="s">
        <v>85</v>
      </c>
      <c r="B48" s="5">
        <f>SUM(B49:B57)</f>
        <v>170262700</v>
      </c>
      <c r="C48" s="5">
        <f t="shared" ref="C48:G48" si="12">SUM(C49:C57)</f>
        <v>72769753.969999999</v>
      </c>
      <c r="D48" s="5">
        <f t="shared" si="12"/>
        <v>243032453.96999997</v>
      </c>
      <c r="E48" s="6">
        <f t="shared" si="12"/>
        <v>97981798.640000001</v>
      </c>
      <c r="F48" s="6">
        <f t="shared" si="12"/>
        <v>92266909.530000016</v>
      </c>
      <c r="G48" s="5">
        <f t="shared" si="12"/>
        <v>145050655.32999998</v>
      </c>
    </row>
    <row r="49" spans="1:8">
      <c r="A49" s="7" t="s">
        <v>86</v>
      </c>
      <c r="B49" s="8">
        <v>57181500</v>
      </c>
      <c r="C49" s="8">
        <v>-556833.41</v>
      </c>
      <c r="D49" s="5">
        <f t="shared" ref="D49:D57" si="13">B49+C49</f>
        <v>56624666.590000004</v>
      </c>
      <c r="E49" s="6">
        <v>44299987.75</v>
      </c>
      <c r="F49" s="6">
        <v>43966492.340000004</v>
      </c>
      <c r="G49" s="5">
        <f t="shared" ref="G49:G57" si="14">D49-E49</f>
        <v>12324678.840000004</v>
      </c>
      <c r="H49" s="9" t="s">
        <v>87</v>
      </c>
    </row>
    <row r="50" spans="1:8">
      <c r="A50" s="7" t="s">
        <v>88</v>
      </c>
      <c r="B50" s="8">
        <v>0</v>
      </c>
      <c r="C50" s="8">
        <v>457319.92</v>
      </c>
      <c r="D50" s="5">
        <f t="shared" si="13"/>
        <v>457319.92</v>
      </c>
      <c r="E50" s="6">
        <v>411850.96</v>
      </c>
      <c r="F50" s="6">
        <v>411850.96</v>
      </c>
      <c r="G50" s="5">
        <f t="shared" si="14"/>
        <v>45468.959999999963</v>
      </c>
      <c r="H50" s="9" t="s">
        <v>89</v>
      </c>
    </row>
    <row r="51" spans="1:8">
      <c r="A51" s="7" t="s">
        <v>90</v>
      </c>
      <c r="B51" s="8">
        <v>113081200</v>
      </c>
      <c r="C51" s="8">
        <v>46842345.009999998</v>
      </c>
      <c r="D51" s="5">
        <f t="shared" si="13"/>
        <v>159923545.00999999</v>
      </c>
      <c r="E51" s="6">
        <v>48341264.770000003</v>
      </c>
      <c r="F51" s="6">
        <v>43152513.969999999</v>
      </c>
      <c r="G51" s="5">
        <f t="shared" si="14"/>
        <v>111582280.23999998</v>
      </c>
      <c r="H51" s="9" t="s">
        <v>91</v>
      </c>
    </row>
    <row r="52" spans="1:8">
      <c r="A52" s="7" t="s">
        <v>92</v>
      </c>
      <c r="B52" s="10">
        <v>0</v>
      </c>
      <c r="C52" s="10">
        <v>20000000</v>
      </c>
      <c r="D52" s="5">
        <f t="shared" si="13"/>
        <v>20000000</v>
      </c>
      <c r="E52" s="6">
        <v>0</v>
      </c>
      <c r="F52" s="6">
        <v>0</v>
      </c>
      <c r="G52" s="5">
        <f t="shared" si="14"/>
        <v>20000000</v>
      </c>
      <c r="H52" s="9" t="s">
        <v>93</v>
      </c>
    </row>
    <row r="53" spans="1:8">
      <c r="A53" s="7" t="s">
        <v>94</v>
      </c>
      <c r="B53" s="10">
        <v>0</v>
      </c>
      <c r="C53" s="10">
        <v>0</v>
      </c>
      <c r="D53" s="5">
        <f t="shared" si="13"/>
        <v>0</v>
      </c>
      <c r="E53" s="6">
        <v>0</v>
      </c>
      <c r="F53" s="6">
        <v>0</v>
      </c>
      <c r="G53" s="5">
        <f t="shared" si="14"/>
        <v>0</v>
      </c>
      <c r="H53" s="9" t="s">
        <v>95</v>
      </c>
    </row>
    <row r="54" spans="1:8">
      <c r="A54" s="7" t="s">
        <v>96</v>
      </c>
      <c r="B54" s="8">
        <v>0</v>
      </c>
      <c r="C54" s="8">
        <v>6026922.4500000002</v>
      </c>
      <c r="D54" s="5">
        <f t="shared" si="13"/>
        <v>6026922.4500000002</v>
      </c>
      <c r="E54" s="6">
        <v>4928695.16</v>
      </c>
      <c r="F54" s="6">
        <v>4736052.26</v>
      </c>
      <c r="G54" s="5">
        <f t="shared" si="14"/>
        <v>1098227.29</v>
      </c>
      <c r="H54" s="9" t="s">
        <v>97</v>
      </c>
    </row>
    <row r="55" spans="1:8">
      <c r="A55" s="7" t="s">
        <v>98</v>
      </c>
      <c r="B55" s="10">
        <v>0</v>
      </c>
      <c r="C55" s="10">
        <v>0</v>
      </c>
      <c r="D55" s="5">
        <f t="shared" si="13"/>
        <v>0</v>
      </c>
      <c r="E55" s="6">
        <v>0</v>
      </c>
      <c r="F55" s="6">
        <v>0</v>
      </c>
      <c r="G55" s="5">
        <f t="shared" si="14"/>
        <v>0</v>
      </c>
      <c r="H55" s="9" t="s">
        <v>99</v>
      </c>
    </row>
    <row r="56" spans="1:8">
      <c r="A56" s="7" t="s">
        <v>100</v>
      </c>
      <c r="B56" s="10">
        <v>0</v>
      </c>
      <c r="C56" s="10">
        <v>0</v>
      </c>
      <c r="D56" s="5">
        <f t="shared" si="13"/>
        <v>0</v>
      </c>
      <c r="E56" s="6">
        <v>0</v>
      </c>
      <c r="F56" s="6">
        <v>0</v>
      </c>
      <c r="G56" s="5">
        <f t="shared" si="14"/>
        <v>0</v>
      </c>
      <c r="H56" s="9" t="s">
        <v>101</v>
      </c>
    </row>
    <row r="57" spans="1:8">
      <c r="A57" s="7" t="s">
        <v>102</v>
      </c>
      <c r="B57" s="10">
        <v>0</v>
      </c>
      <c r="C57" s="10">
        <v>0</v>
      </c>
      <c r="D57" s="5">
        <f t="shared" si="13"/>
        <v>0</v>
      </c>
      <c r="E57" s="6">
        <v>0</v>
      </c>
      <c r="F57" s="6">
        <v>0</v>
      </c>
      <c r="G57" s="5">
        <f t="shared" si="14"/>
        <v>0</v>
      </c>
      <c r="H57" s="9" t="s">
        <v>103</v>
      </c>
    </row>
    <row r="58" spans="1:8">
      <c r="A58" s="4" t="s">
        <v>104</v>
      </c>
      <c r="B58" s="5">
        <f>SUM(B59:B61)</f>
        <v>45350000</v>
      </c>
      <c r="C58" s="5">
        <f t="shared" ref="C58:G58" si="15">SUM(C59:C61)</f>
        <v>148731671.61000001</v>
      </c>
      <c r="D58" s="5">
        <f t="shared" si="15"/>
        <v>194081671.61000001</v>
      </c>
      <c r="E58" s="6">
        <f t="shared" si="15"/>
        <v>139781100.06999999</v>
      </c>
      <c r="F58" s="6">
        <f t="shared" si="15"/>
        <v>139781100.03999999</v>
      </c>
      <c r="G58" s="5">
        <f t="shared" si="15"/>
        <v>54300571.540000021</v>
      </c>
    </row>
    <row r="59" spans="1:8">
      <c r="A59" s="7" t="s">
        <v>105</v>
      </c>
      <c r="B59" s="10">
        <v>0</v>
      </c>
      <c r="C59" s="10">
        <v>0</v>
      </c>
      <c r="D59" s="5">
        <v>0</v>
      </c>
      <c r="E59" s="6">
        <v>0</v>
      </c>
      <c r="F59" s="6">
        <v>0</v>
      </c>
      <c r="G59" s="5">
        <f t="shared" ref="G59:G61" si="16">D59-E59</f>
        <v>0</v>
      </c>
      <c r="H59" s="9" t="s">
        <v>106</v>
      </c>
    </row>
    <row r="60" spans="1:8">
      <c r="A60" s="7" t="s">
        <v>107</v>
      </c>
      <c r="B60" s="8">
        <v>45350000</v>
      </c>
      <c r="C60" s="8">
        <v>148731671.61000001</v>
      </c>
      <c r="D60" s="5">
        <f t="shared" ref="D60" si="17">B60+C60</f>
        <v>194081671.61000001</v>
      </c>
      <c r="E60" s="6">
        <v>139781100.06999999</v>
      </c>
      <c r="F60" s="6">
        <v>139781100.03999999</v>
      </c>
      <c r="G60" s="5">
        <f t="shared" si="16"/>
        <v>54300571.540000021</v>
      </c>
      <c r="H60" s="9" t="s">
        <v>108</v>
      </c>
    </row>
    <row r="61" spans="1:8">
      <c r="A61" s="7" t="s">
        <v>109</v>
      </c>
      <c r="B61" s="10">
        <v>0</v>
      </c>
      <c r="C61" s="10">
        <v>0</v>
      </c>
      <c r="D61" s="5">
        <v>0</v>
      </c>
      <c r="E61" s="6">
        <v>0</v>
      </c>
      <c r="F61" s="6">
        <v>0</v>
      </c>
      <c r="G61" s="5">
        <f t="shared" si="16"/>
        <v>0</v>
      </c>
      <c r="H61" s="9" t="s">
        <v>110</v>
      </c>
    </row>
    <row r="62" spans="1:8">
      <c r="A62" s="4" t="s">
        <v>111</v>
      </c>
      <c r="B62" s="5">
        <f>SUM(B63:B67,B69:B70)</f>
        <v>78706855</v>
      </c>
      <c r="C62" s="5">
        <f t="shared" ref="C62:G62" si="18">SUM(C63:C67,C69:C70)</f>
        <v>-78706855</v>
      </c>
      <c r="D62" s="5">
        <f t="shared" si="18"/>
        <v>0</v>
      </c>
      <c r="E62" s="5">
        <f t="shared" si="18"/>
        <v>0</v>
      </c>
      <c r="F62" s="5">
        <f t="shared" si="18"/>
        <v>0</v>
      </c>
      <c r="G62" s="5">
        <f t="shared" si="18"/>
        <v>0</v>
      </c>
    </row>
    <row r="63" spans="1:8">
      <c r="A63" s="7" t="s">
        <v>112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 t="shared" ref="G63:G70" si="19">D63-E63</f>
        <v>0</v>
      </c>
      <c r="H63" s="9" t="s">
        <v>113</v>
      </c>
    </row>
    <row r="64" spans="1:8">
      <c r="A64" s="7" t="s">
        <v>114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f t="shared" si="19"/>
        <v>0</v>
      </c>
      <c r="H64" s="9" t="s">
        <v>115</v>
      </c>
    </row>
    <row r="65" spans="1:8">
      <c r="A65" s="7" t="s">
        <v>116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f t="shared" si="19"/>
        <v>0</v>
      </c>
      <c r="H65" s="9" t="s">
        <v>117</v>
      </c>
    </row>
    <row r="66" spans="1:8">
      <c r="A66" s="7" t="s">
        <v>118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f t="shared" si="19"/>
        <v>0</v>
      </c>
      <c r="H66" s="9" t="s">
        <v>119</v>
      </c>
    </row>
    <row r="67" spans="1:8">
      <c r="A67" s="7" t="s">
        <v>120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f t="shared" si="19"/>
        <v>0</v>
      </c>
      <c r="H67" s="9" t="s">
        <v>121</v>
      </c>
    </row>
    <row r="68" spans="1:8">
      <c r="A68" s="7" t="s">
        <v>122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 t="shared" si="19"/>
        <v>0</v>
      </c>
      <c r="H68" s="9"/>
    </row>
    <row r="69" spans="1:8">
      <c r="A69" s="7" t="s">
        <v>123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f t="shared" si="19"/>
        <v>0</v>
      </c>
      <c r="H69" s="9" t="s">
        <v>124</v>
      </c>
    </row>
    <row r="70" spans="1:8">
      <c r="A70" s="7" t="s">
        <v>125</v>
      </c>
      <c r="B70" s="8">
        <v>78706855</v>
      </c>
      <c r="C70" s="8">
        <v>-78706855</v>
      </c>
      <c r="D70" s="5">
        <f t="shared" ref="D70" si="20">B70+C70</f>
        <v>0</v>
      </c>
      <c r="E70" s="12">
        <v>0</v>
      </c>
      <c r="F70" s="12">
        <v>0</v>
      </c>
      <c r="G70" s="5">
        <f t="shared" si="19"/>
        <v>0</v>
      </c>
      <c r="H70" s="9" t="s">
        <v>126</v>
      </c>
    </row>
    <row r="71" spans="1:8">
      <c r="A71" s="4" t="s">
        <v>127</v>
      </c>
      <c r="B71" s="5">
        <v>0</v>
      </c>
      <c r="C71" s="5">
        <v>0</v>
      </c>
      <c r="D71" s="5">
        <f t="shared" ref="D71:G71" si="21">SUM(D72:D74)</f>
        <v>0</v>
      </c>
      <c r="E71" s="5">
        <f t="shared" si="21"/>
        <v>0</v>
      </c>
      <c r="F71" s="5">
        <f t="shared" si="21"/>
        <v>0</v>
      </c>
      <c r="G71" s="5">
        <f t="shared" si="21"/>
        <v>0</v>
      </c>
    </row>
    <row r="72" spans="1:8">
      <c r="A72" s="7" t="s">
        <v>128</v>
      </c>
      <c r="B72" s="5">
        <v>0</v>
      </c>
      <c r="C72" s="5">
        <v>0</v>
      </c>
      <c r="D72" s="5">
        <f t="shared" ref="D72:D82" si="22">B72+C72</f>
        <v>0</v>
      </c>
      <c r="E72" s="5">
        <v>0</v>
      </c>
      <c r="F72" s="5">
        <v>0</v>
      </c>
      <c r="G72" s="5">
        <f t="shared" ref="G72:G74" si="23">D72-E72</f>
        <v>0</v>
      </c>
      <c r="H72" s="9" t="s">
        <v>129</v>
      </c>
    </row>
    <row r="73" spans="1:8">
      <c r="A73" s="7" t="s">
        <v>130</v>
      </c>
      <c r="B73" s="5">
        <v>0</v>
      </c>
      <c r="C73" s="5">
        <v>0</v>
      </c>
      <c r="D73" s="5">
        <f t="shared" si="22"/>
        <v>0</v>
      </c>
      <c r="E73" s="5">
        <v>0</v>
      </c>
      <c r="F73" s="5">
        <v>0</v>
      </c>
      <c r="G73" s="5">
        <f t="shared" si="23"/>
        <v>0</v>
      </c>
      <c r="H73" s="9" t="s">
        <v>131</v>
      </c>
    </row>
    <row r="74" spans="1:8">
      <c r="A74" s="7" t="s">
        <v>132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 t="shared" si="23"/>
        <v>0</v>
      </c>
      <c r="H74" s="9" t="s">
        <v>133</v>
      </c>
    </row>
    <row r="75" spans="1:8">
      <c r="A75" s="4" t="s">
        <v>134</v>
      </c>
      <c r="B75" s="5">
        <f>SUM(B76:B82)</f>
        <v>0</v>
      </c>
      <c r="C75" s="5">
        <f t="shared" ref="C75:G75" si="24">SUM(C76:C82)</f>
        <v>0</v>
      </c>
      <c r="D75" s="5">
        <f t="shared" si="24"/>
        <v>0</v>
      </c>
      <c r="E75" s="5">
        <f t="shared" si="24"/>
        <v>0</v>
      </c>
      <c r="F75" s="5">
        <f t="shared" si="24"/>
        <v>0</v>
      </c>
      <c r="G75" s="5">
        <f t="shared" si="24"/>
        <v>0</v>
      </c>
    </row>
    <row r="76" spans="1:8">
      <c r="A76" s="7" t="s">
        <v>135</v>
      </c>
      <c r="B76" s="5">
        <v>0</v>
      </c>
      <c r="C76" s="5">
        <v>0</v>
      </c>
      <c r="D76" s="5">
        <f t="shared" si="22"/>
        <v>0</v>
      </c>
      <c r="E76" s="5">
        <v>0</v>
      </c>
      <c r="F76" s="5">
        <v>0</v>
      </c>
      <c r="G76" s="5">
        <f t="shared" ref="G76:G82" si="25">D76-E76</f>
        <v>0</v>
      </c>
      <c r="H76" s="9" t="s">
        <v>136</v>
      </c>
    </row>
    <row r="77" spans="1:8">
      <c r="A77" s="7" t="s">
        <v>137</v>
      </c>
      <c r="B77" s="5">
        <v>0</v>
      </c>
      <c r="C77" s="5">
        <v>0</v>
      </c>
      <c r="D77" s="5">
        <f t="shared" si="22"/>
        <v>0</v>
      </c>
      <c r="E77" s="5">
        <v>0</v>
      </c>
      <c r="F77" s="5">
        <v>0</v>
      </c>
      <c r="G77" s="5">
        <f t="shared" si="25"/>
        <v>0</v>
      </c>
      <c r="H77" s="9" t="s">
        <v>138</v>
      </c>
    </row>
    <row r="78" spans="1:8">
      <c r="A78" s="7" t="s">
        <v>139</v>
      </c>
      <c r="B78" s="5">
        <v>0</v>
      </c>
      <c r="C78" s="5">
        <v>0</v>
      </c>
      <c r="D78" s="5">
        <f t="shared" si="22"/>
        <v>0</v>
      </c>
      <c r="E78" s="5">
        <v>0</v>
      </c>
      <c r="F78" s="5">
        <v>0</v>
      </c>
      <c r="G78" s="5">
        <f t="shared" si="25"/>
        <v>0</v>
      </c>
      <c r="H78" s="9" t="s">
        <v>140</v>
      </c>
    </row>
    <row r="79" spans="1:8">
      <c r="A79" s="7" t="s">
        <v>141</v>
      </c>
      <c r="B79" s="5">
        <v>0</v>
      </c>
      <c r="C79" s="5">
        <v>0</v>
      </c>
      <c r="D79" s="5">
        <f t="shared" si="22"/>
        <v>0</v>
      </c>
      <c r="E79" s="5">
        <v>0</v>
      </c>
      <c r="F79" s="5">
        <v>0</v>
      </c>
      <c r="G79" s="5">
        <f t="shared" si="25"/>
        <v>0</v>
      </c>
      <c r="H79" s="9" t="s">
        <v>142</v>
      </c>
    </row>
    <row r="80" spans="1:8">
      <c r="A80" s="7" t="s">
        <v>143</v>
      </c>
      <c r="B80" s="5">
        <v>0</v>
      </c>
      <c r="C80" s="5">
        <v>0</v>
      </c>
      <c r="D80" s="5">
        <f t="shared" si="22"/>
        <v>0</v>
      </c>
      <c r="E80" s="5">
        <v>0</v>
      </c>
      <c r="F80" s="5">
        <v>0</v>
      </c>
      <c r="G80" s="5">
        <f t="shared" si="25"/>
        <v>0</v>
      </c>
      <c r="H80" s="9" t="s">
        <v>144</v>
      </c>
    </row>
    <row r="81" spans="1:8">
      <c r="A81" s="7" t="s">
        <v>145</v>
      </c>
      <c r="B81" s="5">
        <v>0</v>
      </c>
      <c r="C81" s="5">
        <v>0</v>
      </c>
      <c r="D81" s="5">
        <f t="shared" si="22"/>
        <v>0</v>
      </c>
      <c r="E81" s="5">
        <v>0</v>
      </c>
      <c r="F81" s="5">
        <v>0</v>
      </c>
      <c r="G81" s="5">
        <f t="shared" si="25"/>
        <v>0</v>
      </c>
      <c r="H81" s="9" t="s">
        <v>146</v>
      </c>
    </row>
    <row r="82" spans="1:8">
      <c r="A82" s="7" t="s">
        <v>147</v>
      </c>
      <c r="B82" s="5">
        <v>0</v>
      </c>
      <c r="C82" s="5">
        <v>0</v>
      </c>
      <c r="D82" s="5">
        <f t="shared" si="22"/>
        <v>0</v>
      </c>
      <c r="E82" s="5">
        <v>0</v>
      </c>
      <c r="F82" s="5">
        <v>0</v>
      </c>
      <c r="G82" s="5">
        <f t="shared" si="25"/>
        <v>0</v>
      </c>
      <c r="H82" s="9" t="s">
        <v>148</v>
      </c>
    </row>
    <row r="83" spans="1:8">
      <c r="A83" s="13"/>
      <c r="B83" s="14"/>
      <c r="C83" s="14"/>
      <c r="D83" s="14"/>
      <c r="E83" s="14"/>
      <c r="F83" s="14"/>
      <c r="G83" s="14"/>
    </row>
    <row r="84" spans="1:8">
      <c r="A84" s="15" t="s">
        <v>149</v>
      </c>
      <c r="B84" s="3">
        <f>B85+B93+B103+B113+B123+B133+B137+B146+B150</f>
        <v>8459393555</v>
      </c>
      <c r="C84" s="3">
        <f t="shared" ref="C84:G84" si="26">C85+C93+C103+C113+C123+C133+C137+C146+C150</f>
        <v>682957326.68000019</v>
      </c>
      <c r="D84" s="3">
        <f t="shared" si="26"/>
        <v>9142350881.6799984</v>
      </c>
      <c r="E84" s="3">
        <f t="shared" si="26"/>
        <v>9030006224.1800003</v>
      </c>
      <c r="F84" s="3">
        <f t="shared" si="26"/>
        <v>9023060281.3999996</v>
      </c>
      <c r="G84" s="3">
        <f t="shared" si="26"/>
        <v>112344657.50000021</v>
      </c>
    </row>
    <row r="85" spans="1:8">
      <c r="A85" s="4" t="s">
        <v>15</v>
      </c>
      <c r="B85" s="5">
        <f>SUM(B86:B92)</f>
        <v>5328426801</v>
      </c>
      <c r="C85" s="5">
        <f t="shared" ref="C85:G85" si="27">SUM(C86:C92)</f>
        <v>237319061.48000002</v>
      </c>
      <c r="D85" s="5">
        <f t="shared" si="27"/>
        <v>5565745862.4799995</v>
      </c>
      <c r="E85" s="6">
        <f t="shared" si="27"/>
        <v>5565745762.7700005</v>
      </c>
      <c r="F85" s="6">
        <f t="shared" si="27"/>
        <v>5565745762.7700005</v>
      </c>
      <c r="G85" s="5">
        <f t="shared" si="27"/>
        <v>99.710000038146973</v>
      </c>
    </row>
    <row r="86" spans="1:8">
      <c r="A86" s="7" t="s">
        <v>16</v>
      </c>
      <c r="B86" s="8">
        <v>1650596866</v>
      </c>
      <c r="C86" s="8">
        <v>11141818.07</v>
      </c>
      <c r="D86" s="5">
        <f t="shared" ref="D86:D92" si="28">B86+C86</f>
        <v>1661738684.0699999</v>
      </c>
      <c r="E86" s="6">
        <v>1661738584.3599999</v>
      </c>
      <c r="F86" s="6">
        <v>1661738584.3599999</v>
      </c>
      <c r="G86" s="5">
        <f t="shared" ref="G86:G92" si="29">D86-E86</f>
        <v>99.710000038146973</v>
      </c>
      <c r="H86" s="9" t="s">
        <v>150</v>
      </c>
    </row>
    <row r="87" spans="1:8">
      <c r="A87" s="7" t="s">
        <v>18</v>
      </c>
      <c r="B87" s="8">
        <v>409334771</v>
      </c>
      <c r="C87" s="8">
        <v>-8368968.6500000004</v>
      </c>
      <c r="D87" s="5">
        <f t="shared" si="28"/>
        <v>400965802.35000002</v>
      </c>
      <c r="E87" s="6">
        <v>400965802.35000002</v>
      </c>
      <c r="F87" s="6">
        <v>400965802.35000002</v>
      </c>
      <c r="G87" s="5">
        <f t="shared" si="29"/>
        <v>0</v>
      </c>
      <c r="H87" s="9" t="s">
        <v>151</v>
      </c>
    </row>
    <row r="88" spans="1:8">
      <c r="A88" s="7" t="s">
        <v>20</v>
      </c>
      <c r="B88" s="8">
        <v>1172856608</v>
      </c>
      <c r="C88" s="8">
        <v>253225218.94999999</v>
      </c>
      <c r="D88" s="5">
        <f t="shared" si="28"/>
        <v>1426081826.95</v>
      </c>
      <c r="E88" s="6">
        <v>1426081826.95</v>
      </c>
      <c r="F88" s="6">
        <v>1426081826.95</v>
      </c>
      <c r="G88" s="5">
        <f t="shared" si="29"/>
        <v>0</v>
      </c>
      <c r="H88" s="9" t="s">
        <v>152</v>
      </c>
    </row>
    <row r="89" spans="1:8">
      <c r="A89" s="7" t="s">
        <v>22</v>
      </c>
      <c r="B89" s="8">
        <v>358828920</v>
      </c>
      <c r="C89" s="8">
        <v>20346835.629999999</v>
      </c>
      <c r="D89" s="5">
        <f t="shared" si="28"/>
        <v>379175755.63</v>
      </c>
      <c r="E89" s="6">
        <v>379175755.63</v>
      </c>
      <c r="F89" s="6">
        <v>379175755.63</v>
      </c>
      <c r="G89" s="5">
        <f t="shared" si="29"/>
        <v>0</v>
      </c>
      <c r="H89" s="9" t="s">
        <v>153</v>
      </c>
    </row>
    <row r="90" spans="1:8">
      <c r="A90" s="7" t="s">
        <v>24</v>
      </c>
      <c r="B90" s="8">
        <v>1388053233</v>
      </c>
      <c r="C90" s="8">
        <v>190487956.97999999</v>
      </c>
      <c r="D90" s="5">
        <f t="shared" si="28"/>
        <v>1578541189.98</v>
      </c>
      <c r="E90" s="6">
        <v>1578541189.98</v>
      </c>
      <c r="F90" s="6">
        <v>1578541189.98</v>
      </c>
      <c r="G90" s="5">
        <f t="shared" si="29"/>
        <v>0</v>
      </c>
      <c r="H90" s="9" t="s">
        <v>154</v>
      </c>
    </row>
    <row r="91" spans="1:8">
      <c r="A91" s="7" t="s">
        <v>26</v>
      </c>
      <c r="B91" s="8">
        <v>205413247</v>
      </c>
      <c r="C91" s="8">
        <v>-205413247</v>
      </c>
      <c r="D91" s="5">
        <f t="shared" si="28"/>
        <v>0</v>
      </c>
      <c r="E91" s="6">
        <v>0</v>
      </c>
      <c r="F91" s="6">
        <v>0</v>
      </c>
      <c r="G91" s="5">
        <f t="shared" si="29"/>
        <v>0</v>
      </c>
      <c r="H91" s="9" t="s">
        <v>155</v>
      </c>
    </row>
    <row r="92" spans="1:8">
      <c r="A92" s="7" t="s">
        <v>28</v>
      </c>
      <c r="B92" s="8">
        <v>143343156</v>
      </c>
      <c r="C92" s="8">
        <v>-24100552.5</v>
      </c>
      <c r="D92" s="5">
        <f t="shared" si="28"/>
        <v>119242603.5</v>
      </c>
      <c r="E92" s="6">
        <v>119242603.5</v>
      </c>
      <c r="F92" s="6">
        <v>119242603.5</v>
      </c>
      <c r="G92" s="5">
        <f t="shared" si="29"/>
        <v>0</v>
      </c>
      <c r="H92" s="9" t="s">
        <v>156</v>
      </c>
    </row>
    <row r="93" spans="1:8">
      <c r="A93" s="4" t="s">
        <v>30</v>
      </c>
      <c r="B93" s="5">
        <f>SUM(B94:B102)</f>
        <v>1534314476</v>
      </c>
      <c r="C93" s="5">
        <f t="shared" ref="C93:G93" si="30">SUM(C94:C102)</f>
        <v>411240373.94000006</v>
      </c>
      <c r="D93" s="5">
        <f t="shared" si="30"/>
        <v>1945554849.9400001</v>
      </c>
      <c r="E93" s="6">
        <f t="shared" si="30"/>
        <v>1872640024.1099999</v>
      </c>
      <c r="F93" s="6">
        <f t="shared" si="30"/>
        <v>1871452428.1599998</v>
      </c>
      <c r="G93" s="5">
        <f t="shared" si="30"/>
        <v>72914825.830000103</v>
      </c>
    </row>
    <row r="94" spans="1:8">
      <c r="A94" s="7" t="s">
        <v>31</v>
      </c>
      <c r="B94" s="8">
        <v>71662628</v>
      </c>
      <c r="C94" s="8">
        <v>-1493547.69</v>
      </c>
      <c r="D94" s="5">
        <f t="shared" ref="D94:D102" si="31">B94+C94</f>
        <v>70169080.310000002</v>
      </c>
      <c r="E94" s="6">
        <v>68433725.569999993</v>
      </c>
      <c r="F94" s="6">
        <v>68433725.569999993</v>
      </c>
      <c r="G94" s="5">
        <f t="shared" ref="G94:G102" si="32">D94-E94</f>
        <v>1735354.7400000095</v>
      </c>
      <c r="H94" s="9" t="s">
        <v>157</v>
      </c>
    </row>
    <row r="95" spans="1:8">
      <c r="A95" s="7" t="s">
        <v>33</v>
      </c>
      <c r="B95" s="8">
        <v>18040330</v>
      </c>
      <c r="C95" s="8">
        <v>15092224.960000001</v>
      </c>
      <c r="D95" s="5">
        <f t="shared" si="31"/>
        <v>33132554.960000001</v>
      </c>
      <c r="E95" s="6">
        <v>33132554.960000001</v>
      </c>
      <c r="F95" s="6">
        <v>33132554.960000001</v>
      </c>
      <c r="G95" s="5">
        <f t="shared" si="32"/>
        <v>0</v>
      </c>
      <c r="H95" s="9" t="s">
        <v>158</v>
      </c>
    </row>
    <row r="96" spans="1:8">
      <c r="A96" s="7" t="s">
        <v>35</v>
      </c>
      <c r="B96" s="10">
        <v>0</v>
      </c>
      <c r="C96" s="10">
        <v>0</v>
      </c>
      <c r="D96" s="5">
        <f t="shared" si="31"/>
        <v>0</v>
      </c>
      <c r="E96" s="6">
        <v>0</v>
      </c>
      <c r="F96" s="6">
        <v>0</v>
      </c>
      <c r="G96" s="5">
        <f t="shared" si="32"/>
        <v>0</v>
      </c>
      <c r="H96" s="9" t="s">
        <v>159</v>
      </c>
    </row>
    <row r="97" spans="1:8">
      <c r="A97" s="7" t="s">
        <v>37</v>
      </c>
      <c r="B97" s="8">
        <v>754813</v>
      </c>
      <c r="C97" s="8">
        <v>-156870.23000000001</v>
      </c>
      <c r="D97" s="5">
        <f t="shared" si="31"/>
        <v>597942.77</v>
      </c>
      <c r="E97" s="6">
        <v>597942.77</v>
      </c>
      <c r="F97" s="6">
        <v>597942.77</v>
      </c>
      <c r="G97" s="5">
        <f t="shared" si="32"/>
        <v>0</v>
      </c>
      <c r="H97" s="9" t="s">
        <v>160</v>
      </c>
    </row>
    <row r="98" spans="1:8">
      <c r="A98" s="16" t="s">
        <v>39</v>
      </c>
      <c r="B98" s="8">
        <v>1419434549</v>
      </c>
      <c r="C98" s="8">
        <v>410103489.16000003</v>
      </c>
      <c r="D98" s="5">
        <f t="shared" si="31"/>
        <v>1829538038.1600001</v>
      </c>
      <c r="E98" s="6">
        <v>1762116013.75</v>
      </c>
      <c r="F98" s="6">
        <v>1760928417.8</v>
      </c>
      <c r="G98" s="5">
        <f t="shared" si="32"/>
        <v>67422024.410000086</v>
      </c>
      <c r="H98" s="9" t="s">
        <v>161</v>
      </c>
    </row>
    <row r="99" spans="1:8">
      <c r="A99" s="7" t="s">
        <v>41</v>
      </c>
      <c r="B99" s="8">
        <v>10699701</v>
      </c>
      <c r="C99" s="8">
        <v>-3399645.23</v>
      </c>
      <c r="D99" s="5">
        <f t="shared" si="31"/>
        <v>7300055.7699999996</v>
      </c>
      <c r="E99" s="6">
        <v>6052837.2599999998</v>
      </c>
      <c r="F99" s="6">
        <v>6052837.2599999998</v>
      </c>
      <c r="G99" s="5">
        <f t="shared" si="32"/>
        <v>1247218.5099999998</v>
      </c>
      <c r="H99" s="9" t="s">
        <v>162</v>
      </c>
    </row>
    <row r="100" spans="1:8">
      <c r="A100" s="7" t="s">
        <v>43</v>
      </c>
      <c r="B100" s="8">
        <v>12136617</v>
      </c>
      <c r="C100" s="8">
        <v>-9767159.9399999995</v>
      </c>
      <c r="D100" s="5">
        <f t="shared" si="31"/>
        <v>2369457.0600000005</v>
      </c>
      <c r="E100" s="6">
        <v>11903.06</v>
      </c>
      <c r="F100" s="6">
        <v>11903.06</v>
      </c>
      <c r="G100" s="5">
        <f t="shared" si="32"/>
        <v>2357554.0000000005</v>
      </c>
      <c r="H100" s="9" t="s">
        <v>163</v>
      </c>
    </row>
    <row r="101" spans="1:8">
      <c r="A101" s="7" t="s">
        <v>45</v>
      </c>
      <c r="B101" s="10">
        <v>0</v>
      </c>
      <c r="C101" s="10">
        <v>0</v>
      </c>
      <c r="D101" s="5">
        <f t="shared" si="31"/>
        <v>0</v>
      </c>
      <c r="E101" s="6">
        <v>0</v>
      </c>
      <c r="F101" s="6">
        <v>0</v>
      </c>
      <c r="G101" s="5">
        <f t="shared" si="32"/>
        <v>0</v>
      </c>
      <c r="H101" s="9" t="s">
        <v>164</v>
      </c>
    </row>
    <row r="102" spans="1:8">
      <c r="A102" s="7" t="s">
        <v>47</v>
      </c>
      <c r="B102" s="8">
        <v>1585838</v>
      </c>
      <c r="C102" s="17">
        <v>861882.91</v>
      </c>
      <c r="D102" s="5">
        <f t="shared" si="31"/>
        <v>2447720.91</v>
      </c>
      <c r="E102" s="6">
        <v>2295046.7400000002</v>
      </c>
      <c r="F102" s="6">
        <v>2295046.7400000002</v>
      </c>
      <c r="G102" s="5">
        <f t="shared" si="32"/>
        <v>152674.16999999993</v>
      </c>
      <c r="H102" s="9" t="s">
        <v>165</v>
      </c>
    </row>
    <row r="103" spans="1:8">
      <c r="A103" s="4" t="s">
        <v>49</v>
      </c>
      <c r="B103" s="5">
        <f>SUM(B104:B112)</f>
        <v>1579326071</v>
      </c>
      <c r="C103" s="5">
        <f t="shared" ref="C103:G103" si="33">SUM(C104:C112)</f>
        <v>-37960073.919999987</v>
      </c>
      <c r="D103" s="5">
        <f t="shared" si="33"/>
        <v>1541365997.0799999</v>
      </c>
      <c r="E103" s="6">
        <f t="shared" si="33"/>
        <v>1539026231.6399999</v>
      </c>
      <c r="F103" s="6">
        <f t="shared" si="33"/>
        <v>1535378959.01</v>
      </c>
      <c r="G103" s="5">
        <f t="shared" si="33"/>
        <v>2339765.4400000712</v>
      </c>
    </row>
    <row r="104" spans="1:8">
      <c r="A104" s="7" t="s">
        <v>50</v>
      </c>
      <c r="B104" s="8">
        <v>17896897</v>
      </c>
      <c r="C104" s="8">
        <v>-4420210.34</v>
      </c>
      <c r="D104" s="5">
        <f t="shared" ref="D104:D112" si="34">B104+C104</f>
        <v>13476686.66</v>
      </c>
      <c r="E104" s="6">
        <v>13476686.66</v>
      </c>
      <c r="F104" s="6">
        <v>13476686.66</v>
      </c>
      <c r="G104" s="5">
        <f t="shared" ref="G104:G112" si="35">D104-E104</f>
        <v>0</v>
      </c>
      <c r="H104" s="9" t="s">
        <v>166</v>
      </c>
    </row>
    <row r="105" spans="1:8">
      <c r="A105" s="7" t="s">
        <v>52</v>
      </c>
      <c r="B105" s="8">
        <v>16543847</v>
      </c>
      <c r="C105" s="8">
        <v>2760777.99</v>
      </c>
      <c r="D105" s="5">
        <f t="shared" si="34"/>
        <v>19304624.990000002</v>
      </c>
      <c r="E105" s="6">
        <v>19202216.989999998</v>
      </c>
      <c r="F105" s="6">
        <v>19202216.989999998</v>
      </c>
      <c r="G105" s="5">
        <f t="shared" si="35"/>
        <v>102408.00000000373</v>
      </c>
      <c r="H105" s="9" t="s">
        <v>167</v>
      </c>
    </row>
    <row r="106" spans="1:8">
      <c r="A106" s="7" t="s">
        <v>54</v>
      </c>
      <c r="B106" s="8">
        <v>628582083</v>
      </c>
      <c r="C106" s="17">
        <v>27139697.100000001</v>
      </c>
      <c r="D106" s="5">
        <f t="shared" si="34"/>
        <v>655721780.10000002</v>
      </c>
      <c r="E106" s="6">
        <v>654920861.15999997</v>
      </c>
      <c r="F106" s="6">
        <v>654920861.15999997</v>
      </c>
      <c r="G106" s="5">
        <f t="shared" si="35"/>
        <v>800918.94000005722</v>
      </c>
      <c r="H106" s="9" t="s">
        <v>168</v>
      </c>
    </row>
    <row r="107" spans="1:8">
      <c r="A107" s="7" t="s">
        <v>56</v>
      </c>
      <c r="B107" s="8">
        <v>900</v>
      </c>
      <c r="C107" s="8">
        <v>-482.4</v>
      </c>
      <c r="D107" s="5">
        <f t="shared" si="34"/>
        <v>417.6</v>
      </c>
      <c r="E107" s="6">
        <v>417.6</v>
      </c>
      <c r="F107" s="6">
        <v>417.6</v>
      </c>
      <c r="G107" s="5">
        <f t="shared" si="35"/>
        <v>0</v>
      </c>
      <c r="H107" s="9" t="s">
        <v>169</v>
      </c>
    </row>
    <row r="108" spans="1:8">
      <c r="A108" s="7" t="s">
        <v>58</v>
      </c>
      <c r="B108" s="8">
        <v>908857379</v>
      </c>
      <c r="C108" s="8">
        <v>-71288879.599999994</v>
      </c>
      <c r="D108" s="5">
        <f t="shared" si="34"/>
        <v>837568499.39999998</v>
      </c>
      <c r="E108" s="6">
        <v>836725872.15999997</v>
      </c>
      <c r="F108" s="6">
        <v>833078599.52999997</v>
      </c>
      <c r="G108" s="5">
        <f t="shared" si="35"/>
        <v>842627.24000000954</v>
      </c>
      <c r="H108" s="9" t="s">
        <v>170</v>
      </c>
    </row>
    <row r="109" spans="1:8">
      <c r="A109" s="7" t="s">
        <v>60</v>
      </c>
      <c r="B109" s="8">
        <v>4801935</v>
      </c>
      <c r="C109" s="8">
        <v>1025076.56</v>
      </c>
      <c r="D109" s="5">
        <f t="shared" si="34"/>
        <v>5827011.5600000005</v>
      </c>
      <c r="E109" s="6">
        <v>5691467.5</v>
      </c>
      <c r="F109" s="6">
        <v>5691467.5</v>
      </c>
      <c r="G109" s="5">
        <f t="shared" si="35"/>
        <v>135544.06000000052</v>
      </c>
      <c r="H109" s="9" t="s">
        <v>171</v>
      </c>
    </row>
    <row r="110" spans="1:8">
      <c r="A110" s="7" t="s">
        <v>62</v>
      </c>
      <c r="B110" s="8">
        <v>1103950</v>
      </c>
      <c r="C110" s="17">
        <v>570804.53</v>
      </c>
      <c r="D110" s="5">
        <f t="shared" si="34"/>
        <v>1674754.53</v>
      </c>
      <c r="E110" s="6">
        <v>1368904.53</v>
      </c>
      <c r="F110" s="6">
        <v>1368904.53</v>
      </c>
      <c r="G110" s="5">
        <f t="shared" si="35"/>
        <v>305850</v>
      </c>
      <c r="H110" s="9" t="s">
        <v>172</v>
      </c>
    </row>
    <row r="111" spans="1:8">
      <c r="A111" s="7" t="s">
        <v>64</v>
      </c>
      <c r="B111" s="8">
        <v>1539080</v>
      </c>
      <c r="C111" s="8">
        <v>6235442.2400000002</v>
      </c>
      <c r="D111" s="5">
        <f t="shared" si="34"/>
        <v>7774522.2400000002</v>
      </c>
      <c r="E111" s="6">
        <v>7622105.04</v>
      </c>
      <c r="F111" s="6">
        <v>7622105.04</v>
      </c>
      <c r="G111" s="5">
        <f t="shared" si="35"/>
        <v>152417.20000000019</v>
      </c>
      <c r="H111" s="9" t="s">
        <v>173</v>
      </c>
    </row>
    <row r="112" spans="1:8">
      <c r="A112" s="7" t="s">
        <v>66</v>
      </c>
      <c r="B112" s="8">
        <v>0</v>
      </c>
      <c r="C112" s="8">
        <v>17700</v>
      </c>
      <c r="D112" s="5">
        <f t="shared" si="34"/>
        <v>17700</v>
      </c>
      <c r="E112" s="6">
        <v>17700</v>
      </c>
      <c r="F112" s="6">
        <v>17700</v>
      </c>
      <c r="G112" s="5">
        <f t="shared" si="35"/>
        <v>0</v>
      </c>
      <c r="H112" s="9" t="s">
        <v>174</v>
      </c>
    </row>
    <row r="113" spans="1:8">
      <c r="A113" s="4" t="s">
        <v>68</v>
      </c>
      <c r="B113" s="5">
        <f>SUM(B114:B122)</f>
        <v>531941</v>
      </c>
      <c r="C113" s="5">
        <f t="shared" ref="C113:G113" si="36">SUM(C114:C122)</f>
        <v>-141941</v>
      </c>
      <c r="D113" s="5">
        <f t="shared" si="36"/>
        <v>390000</v>
      </c>
      <c r="E113" s="6">
        <f t="shared" si="36"/>
        <v>390000</v>
      </c>
      <c r="F113" s="6">
        <f t="shared" si="36"/>
        <v>390000</v>
      </c>
      <c r="G113" s="5">
        <f t="shared" si="36"/>
        <v>0</v>
      </c>
    </row>
    <row r="114" spans="1:8">
      <c r="A114" s="7" t="s">
        <v>69</v>
      </c>
      <c r="B114" s="5">
        <v>0</v>
      </c>
      <c r="C114" s="5">
        <v>0</v>
      </c>
      <c r="D114" s="5">
        <f t="shared" ref="D114:D122" si="37">B114+C114</f>
        <v>0</v>
      </c>
      <c r="E114" s="6">
        <v>0</v>
      </c>
      <c r="F114" s="6">
        <v>0</v>
      </c>
      <c r="G114" s="5">
        <f t="shared" ref="G114:G122" si="38">D114-E114</f>
        <v>0</v>
      </c>
      <c r="H114" s="9" t="s">
        <v>175</v>
      </c>
    </row>
    <row r="115" spans="1:8">
      <c r="A115" s="7" t="s">
        <v>71</v>
      </c>
      <c r="B115" s="5">
        <v>0</v>
      </c>
      <c r="C115" s="5">
        <v>0</v>
      </c>
      <c r="D115" s="5">
        <f t="shared" si="37"/>
        <v>0</v>
      </c>
      <c r="E115" s="6">
        <v>0</v>
      </c>
      <c r="F115" s="6">
        <v>0</v>
      </c>
      <c r="G115" s="5">
        <f t="shared" si="38"/>
        <v>0</v>
      </c>
      <c r="H115" s="9" t="s">
        <v>176</v>
      </c>
    </row>
    <row r="116" spans="1:8">
      <c r="A116" s="7" t="s">
        <v>73</v>
      </c>
      <c r="B116" s="8">
        <v>490761</v>
      </c>
      <c r="C116" s="8">
        <v>-100761</v>
      </c>
      <c r="D116" s="5">
        <f t="shared" si="37"/>
        <v>390000</v>
      </c>
      <c r="E116" s="6">
        <v>390000</v>
      </c>
      <c r="F116" s="6">
        <v>390000</v>
      </c>
      <c r="G116" s="5">
        <f t="shared" si="38"/>
        <v>0</v>
      </c>
      <c r="H116" s="9" t="s">
        <v>177</v>
      </c>
    </row>
    <row r="117" spans="1:8">
      <c r="A117" s="7" t="s">
        <v>75</v>
      </c>
      <c r="B117" s="8">
        <v>41180</v>
      </c>
      <c r="C117" s="8">
        <v>-41180</v>
      </c>
      <c r="D117" s="5">
        <f t="shared" si="37"/>
        <v>0</v>
      </c>
      <c r="E117" s="6">
        <v>0</v>
      </c>
      <c r="F117" s="6">
        <v>0</v>
      </c>
      <c r="G117" s="5">
        <f t="shared" si="38"/>
        <v>0</v>
      </c>
      <c r="H117" s="9" t="s">
        <v>178</v>
      </c>
    </row>
    <row r="118" spans="1:8">
      <c r="A118" s="7" t="s">
        <v>77</v>
      </c>
      <c r="B118" s="5">
        <v>0</v>
      </c>
      <c r="C118" s="5">
        <v>0</v>
      </c>
      <c r="D118" s="5">
        <f t="shared" si="37"/>
        <v>0</v>
      </c>
      <c r="E118" s="6">
        <v>0</v>
      </c>
      <c r="F118" s="6">
        <v>0</v>
      </c>
      <c r="G118" s="5">
        <f t="shared" si="38"/>
        <v>0</v>
      </c>
      <c r="H118" s="9" t="s">
        <v>179</v>
      </c>
    </row>
    <row r="119" spans="1:8">
      <c r="A119" s="7" t="s">
        <v>79</v>
      </c>
      <c r="B119" s="5">
        <v>0</v>
      </c>
      <c r="C119" s="5">
        <v>0</v>
      </c>
      <c r="D119" s="5">
        <f t="shared" si="37"/>
        <v>0</v>
      </c>
      <c r="E119" s="6">
        <v>0</v>
      </c>
      <c r="F119" s="6">
        <v>0</v>
      </c>
      <c r="G119" s="5">
        <f t="shared" si="38"/>
        <v>0</v>
      </c>
      <c r="H119" s="9" t="s">
        <v>180</v>
      </c>
    </row>
    <row r="120" spans="1:8">
      <c r="A120" s="7" t="s">
        <v>81</v>
      </c>
      <c r="B120" s="5">
        <v>0</v>
      </c>
      <c r="C120" s="5">
        <v>0</v>
      </c>
      <c r="D120" s="5">
        <f t="shared" si="37"/>
        <v>0</v>
      </c>
      <c r="E120" s="6">
        <v>0</v>
      </c>
      <c r="F120" s="6">
        <v>0</v>
      </c>
      <c r="G120" s="5">
        <f t="shared" si="38"/>
        <v>0</v>
      </c>
      <c r="H120" s="11"/>
    </row>
    <row r="121" spans="1:8">
      <c r="A121" s="7" t="s">
        <v>82</v>
      </c>
      <c r="B121" s="5">
        <v>0</v>
      </c>
      <c r="C121" s="5">
        <v>0</v>
      </c>
      <c r="D121" s="5">
        <f t="shared" si="37"/>
        <v>0</v>
      </c>
      <c r="E121" s="6">
        <v>0</v>
      </c>
      <c r="F121" s="6">
        <v>0</v>
      </c>
      <c r="G121" s="5">
        <f t="shared" si="38"/>
        <v>0</v>
      </c>
      <c r="H121" s="11"/>
    </row>
    <row r="122" spans="1:8">
      <c r="A122" s="7" t="s">
        <v>83</v>
      </c>
      <c r="B122" s="5">
        <v>0</v>
      </c>
      <c r="C122" s="5">
        <v>0</v>
      </c>
      <c r="D122" s="5">
        <f t="shared" si="37"/>
        <v>0</v>
      </c>
      <c r="E122" s="6">
        <v>0</v>
      </c>
      <c r="F122" s="6">
        <v>0</v>
      </c>
      <c r="G122" s="5">
        <f t="shared" si="38"/>
        <v>0</v>
      </c>
      <c r="H122" s="9" t="s">
        <v>181</v>
      </c>
    </row>
    <row r="123" spans="1:8">
      <c r="A123" s="4" t="s">
        <v>85</v>
      </c>
      <c r="B123" s="5">
        <f>SUM(B124:B132)</f>
        <v>1794266</v>
      </c>
      <c r="C123" s="5">
        <f t="shared" ref="C123:G123" si="39">SUM(C124:C132)</f>
        <v>79564206.300000012</v>
      </c>
      <c r="D123" s="5">
        <f t="shared" si="39"/>
        <v>81358472.300000012</v>
      </c>
      <c r="E123" s="6">
        <f t="shared" si="39"/>
        <v>52204205.659999996</v>
      </c>
      <c r="F123" s="6">
        <f t="shared" si="39"/>
        <v>50093131.460000001</v>
      </c>
      <c r="G123" s="5">
        <f t="shared" si="39"/>
        <v>29154266.640000008</v>
      </c>
    </row>
    <row r="124" spans="1:8">
      <c r="A124" s="7" t="s">
        <v>86</v>
      </c>
      <c r="B124" s="8">
        <v>1794266</v>
      </c>
      <c r="C124" s="5">
        <v>3293397.28</v>
      </c>
      <c r="D124" s="5">
        <f t="shared" ref="D124:D132" si="40">B124+C124</f>
        <v>5087663.2799999993</v>
      </c>
      <c r="E124" s="6">
        <v>3578020.72</v>
      </c>
      <c r="F124" s="6">
        <v>3324438.92</v>
      </c>
      <c r="G124" s="5">
        <f t="shared" ref="G124:G145" si="41">D124-E124</f>
        <v>1509642.5599999991</v>
      </c>
      <c r="H124" s="9" t="s">
        <v>182</v>
      </c>
    </row>
    <row r="125" spans="1:8">
      <c r="A125" s="7" t="s">
        <v>88</v>
      </c>
      <c r="B125" s="8">
        <v>0</v>
      </c>
      <c r="C125" s="5">
        <v>1882321.4</v>
      </c>
      <c r="D125" s="5">
        <f t="shared" si="40"/>
        <v>1882321.4</v>
      </c>
      <c r="E125" s="6">
        <v>0</v>
      </c>
      <c r="F125" s="6">
        <v>0</v>
      </c>
      <c r="G125" s="5">
        <f t="shared" si="41"/>
        <v>1882321.4</v>
      </c>
      <c r="H125" s="9" t="s">
        <v>183</v>
      </c>
    </row>
    <row r="126" spans="1:8">
      <c r="A126" s="7" t="s">
        <v>90</v>
      </c>
      <c r="B126" s="8">
        <v>0</v>
      </c>
      <c r="C126" s="5">
        <v>73362661.620000005</v>
      </c>
      <c r="D126" s="5">
        <f t="shared" si="40"/>
        <v>73362661.620000005</v>
      </c>
      <c r="E126" s="6">
        <v>48190784.939999998</v>
      </c>
      <c r="F126" s="6">
        <v>46333292.539999999</v>
      </c>
      <c r="G126" s="5">
        <f t="shared" si="41"/>
        <v>25171876.680000007</v>
      </c>
      <c r="H126" s="9" t="s">
        <v>184</v>
      </c>
    </row>
    <row r="127" spans="1:8">
      <c r="A127" s="7" t="s">
        <v>92</v>
      </c>
      <c r="B127" s="8">
        <v>0</v>
      </c>
      <c r="C127" s="5">
        <v>450000</v>
      </c>
      <c r="D127" s="5">
        <f t="shared" si="40"/>
        <v>450000</v>
      </c>
      <c r="E127" s="6">
        <v>435400</v>
      </c>
      <c r="F127" s="6">
        <v>435400</v>
      </c>
      <c r="G127" s="5">
        <f t="shared" si="41"/>
        <v>14600</v>
      </c>
      <c r="H127" s="9" t="s">
        <v>185</v>
      </c>
    </row>
    <row r="128" spans="1:8">
      <c r="A128" s="7" t="s">
        <v>94</v>
      </c>
      <c r="B128" s="5">
        <v>0</v>
      </c>
      <c r="C128" s="5">
        <v>0</v>
      </c>
      <c r="D128" s="5">
        <f t="shared" si="40"/>
        <v>0</v>
      </c>
      <c r="E128" s="6">
        <v>0</v>
      </c>
      <c r="F128" s="6">
        <v>0</v>
      </c>
      <c r="G128" s="5">
        <f t="shared" si="41"/>
        <v>0</v>
      </c>
      <c r="H128" s="9" t="s">
        <v>186</v>
      </c>
    </row>
    <row r="129" spans="1:8">
      <c r="A129" s="7" t="s">
        <v>96</v>
      </c>
      <c r="B129" s="5">
        <v>0</v>
      </c>
      <c r="C129" s="5">
        <v>226306</v>
      </c>
      <c r="D129" s="5">
        <f t="shared" si="40"/>
        <v>226306</v>
      </c>
      <c r="E129" s="6">
        <v>0</v>
      </c>
      <c r="F129" s="6">
        <v>0</v>
      </c>
      <c r="G129" s="5">
        <f t="shared" si="41"/>
        <v>226306</v>
      </c>
      <c r="H129" s="9" t="s">
        <v>187</v>
      </c>
    </row>
    <row r="130" spans="1:8">
      <c r="A130" s="7" t="s">
        <v>98</v>
      </c>
      <c r="B130" s="5">
        <v>0</v>
      </c>
      <c r="C130" s="5">
        <v>0</v>
      </c>
      <c r="D130" s="5">
        <f t="shared" si="40"/>
        <v>0</v>
      </c>
      <c r="E130" s="6">
        <v>0</v>
      </c>
      <c r="F130" s="6">
        <v>0</v>
      </c>
      <c r="G130" s="5">
        <f t="shared" si="41"/>
        <v>0</v>
      </c>
      <c r="H130" s="9" t="s">
        <v>188</v>
      </c>
    </row>
    <row r="131" spans="1:8">
      <c r="A131" s="7" t="s">
        <v>100</v>
      </c>
      <c r="B131" s="5">
        <v>0</v>
      </c>
      <c r="C131" s="5">
        <v>0</v>
      </c>
      <c r="D131" s="5">
        <f t="shared" si="40"/>
        <v>0</v>
      </c>
      <c r="E131" s="6">
        <v>0</v>
      </c>
      <c r="F131" s="6">
        <v>0</v>
      </c>
      <c r="G131" s="5">
        <f t="shared" si="41"/>
        <v>0</v>
      </c>
      <c r="H131" s="9" t="s">
        <v>189</v>
      </c>
    </row>
    <row r="132" spans="1:8">
      <c r="A132" s="7" t="s">
        <v>102</v>
      </c>
      <c r="B132" s="5">
        <v>0</v>
      </c>
      <c r="C132" s="5">
        <v>349520</v>
      </c>
      <c r="D132" s="5">
        <f t="shared" si="40"/>
        <v>349520</v>
      </c>
      <c r="E132" s="6">
        <v>0</v>
      </c>
      <c r="F132" s="6">
        <v>0</v>
      </c>
      <c r="G132" s="5">
        <f t="shared" si="41"/>
        <v>349520</v>
      </c>
      <c r="H132" s="9" t="s">
        <v>190</v>
      </c>
    </row>
    <row r="133" spans="1:8">
      <c r="A133" s="4" t="s">
        <v>104</v>
      </c>
      <c r="B133" s="5">
        <f>SUM(B134:B136)</f>
        <v>15000000</v>
      </c>
      <c r="C133" s="10">
        <f t="shared" ref="C133:E133" si="42">SUM(C134:C136)</f>
        <v>-7064300.1200000001</v>
      </c>
      <c r="D133" s="10">
        <f t="shared" si="42"/>
        <v>7935699.8799999999</v>
      </c>
      <c r="E133" s="6">
        <f t="shared" si="42"/>
        <v>0</v>
      </c>
      <c r="F133" s="6">
        <v>0</v>
      </c>
      <c r="G133" s="5">
        <f t="shared" si="41"/>
        <v>7935699.8799999999</v>
      </c>
    </row>
    <row r="134" spans="1:8">
      <c r="A134" s="7" t="s">
        <v>105</v>
      </c>
      <c r="B134" s="5">
        <v>0</v>
      </c>
      <c r="C134" s="5">
        <v>0</v>
      </c>
      <c r="D134" s="10">
        <f t="shared" ref="D134:D135" si="43">B134+C134</f>
        <v>0</v>
      </c>
      <c r="E134" s="6">
        <v>0</v>
      </c>
      <c r="F134" s="6">
        <v>0</v>
      </c>
      <c r="G134" s="5">
        <f t="shared" si="41"/>
        <v>0</v>
      </c>
      <c r="H134" s="9" t="s">
        <v>191</v>
      </c>
    </row>
    <row r="135" spans="1:8">
      <c r="A135" s="7" t="s">
        <v>107</v>
      </c>
      <c r="B135" s="12">
        <v>15000000</v>
      </c>
      <c r="C135" s="12">
        <v>-7064300.1200000001</v>
      </c>
      <c r="D135" s="10">
        <f t="shared" si="43"/>
        <v>7935699.8799999999</v>
      </c>
      <c r="E135" s="6">
        <v>0</v>
      </c>
      <c r="F135" s="6">
        <v>0</v>
      </c>
      <c r="G135" s="5">
        <f t="shared" si="41"/>
        <v>7935699.8799999999</v>
      </c>
      <c r="H135" s="9" t="s">
        <v>192</v>
      </c>
    </row>
    <row r="136" spans="1:8">
      <c r="A136" s="7" t="s">
        <v>109</v>
      </c>
      <c r="B136" s="5">
        <v>0</v>
      </c>
      <c r="C136" s="5">
        <v>0</v>
      </c>
      <c r="D136" s="5">
        <v>0</v>
      </c>
      <c r="E136" s="6">
        <v>0</v>
      </c>
      <c r="F136" s="6">
        <v>0</v>
      </c>
      <c r="G136" s="5">
        <f t="shared" si="41"/>
        <v>0</v>
      </c>
      <c r="H136" s="9" t="s">
        <v>193</v>
      </c>
    </row>
    <row r="137" spans="1:8">
      <c r="A137" s="4" t="s">
        <v>111</v>
      </c>
      <c r="B137" s="5">
        <f>SUM(B138:B142,B144:B145)</f>
        <v>0</v>
      </c>
      <c r="C137" s="5">
        <f t="shared" ref="C137:F137" si="44">SUM(C138:C142,C144:C145)</f>
        <v>0</v>
      </c>
      <c r="D137" s="5">
        <f t="shared" si="44"/>
        <v>0</v>
      </c>
      <c r="E137" s="6">
        <f t="shared" si="44"/>
        <v>0</v>
      </c>
      <c r="F137" s="6">
        <f t="shared" si="44"/>
        <v>0</v>
      </c>
      <c r="G137" s="5">
        <f t="shared" si="41"/>
        <v>0</v>
      </c>
    </row>
    <row r="138" spans="1:8">
      <c r="A138" s="7" t="s">
        <v>112</v>
      </c>
      <c r="B138" s="5">
        <v>0</v>
      </c>
      <c r="C138" s="5">
        <v>0</v>
      </c>
      <c r="D138" s="5">
        <f t="shared" ref="D138:D157" si="45">B138+C138</f>
        <v>0</v>
      </c>
      <c r="E138" s="6">
        <v>0</v>
      </c>
      <c r="F138" s="6">
        <v>0</v>
      </c>
      <c r="G138" s="5">
        <f t="shared" si="41"/>
        <v>0</v>
      </c>
      <c r="H138" s="9" t="s">
        <v>194</v>
      </c>
    </row>
    <row r="139" spans="1:8">
      <c r="A139" s="7" t="s">
        <v>114</v>
      </c>
      <c r="B139" s="5">
        <v>0</v>
      </c>
      <c r="C139" s="5">
        <v>0</v>
      </c>
      <c r="D139" s="5">
        <f t="shared" si="45"/>
        <v>0</v>
      </c>
      <c r="E139" s="6">
        <v>0</v>
      </c>
      <c r="F139" s="6">
        <v>0</v>
      </c>
      <c r="G139" s="5">
        <f t="shared" si="41"/>
        <v>0</v>
      </c>
      <c r="H139" s="9" t="s">
        <v>195</v>
      </c>
    </row>
    <row r="140" spans="1:8">
      <c r="A140" s="7" t="s">
        <v>116</v>
      </c>
      <c r="B140" s="5">
        <v>0</v>
      </c>
      <c r="C140" s="5">
        <v>0</v>
      </c>
      <c r="D140" s="5">
        <f t="shared" si="45"/>
        <v>0</v>
      </c>
      <c r="E140" s="6">
        <v>0</v>
      </c>
      <c r="F140" s="6">
        <v>0</v>
      </c>
      <c r="G140" s="5">
        <f t="shared" si="41"/>
        <v>0</v>
      </c>
      <c r="H140" s="9" t="s">
        <v>196</v>
      </c>
    </row>
    <row r="141" spans="1:8">
      <c r="A141" s="7" t="s">
        <v>118</v>
      </c>
      <c r="B141" s="5">
        <v>0</v>
      </c>
      <c r="C141" s="5">
        <v>0</v>
      </c>
      <c r="D141" s="5">
        <f t="shared" si="45"/>
        <v>0</v>
      </c>
      <c r="E141" s="6">
        <v>0</v>
      </c>
      <c r="F141" s="6">
        <v>0</v>
      </c>
      <c r="G141" s="5">
        <f t="shared" si="41"/>
        <v>0</v>
      </c>
      <c r="H141" s="9" t="s">
        <v>197</v>
      </c>
    </row>
    <row r="142" spans="1:8">
      <c r="A142" s="7" t="s">
        <v>120</v>
      </c>
      <c r="B142" s="5">
        <v>0</v>
      </c>
      <c r="C142" s="5">
        <v>0</v>
      </c>
      <c r="D142" s="5">
        <f t="shared" si="45"/>
        <v>0</v>
      </c>
      <c r="E142" s="6">
        <v>0</v>
      </c>
      <c r="F142" s="6">
        <v>0</v>
      </c>
      <c r="G142" s="5">
        <f t="shared" si="41"/>
        <v>0</v>
      </c>
      <c r="H142" s="9" t="s">
        <v>198</v>
      </c>
    </row>
    <row r="143" spans="1:8">
      <c r="A143" s="7" t="s">
        <v>122</v>
      </c>
      <c r="B143" s="5">
        <v>0</v>
      </c>
      <c r="C143" s="5">
        <v>0</v>
      </c>
      <c r="D143" s="5">
        <f t="shared" si="45"/>
        <v>0</v>
      </c>
      <c r="E143" s="6">
        <v>0</v>
      </c>
      <c r="F143" s="6">
        <v>0</v>
      </c>
      <c r="G143" s="5">
        <f t="shared" si="41"/>
        <v>0</v>
      </c>
      <c r="H143" s="9"/>
    </row>
    <row r="144" spans="1:8">
      <c r="A144" s="7" t="s">
        <v>123</v>
      </c>
      <c r="B144" s="5">
        <v>0</v>
      </c>
      <c r="C144" s="5">
        <v>0</v>
      </c>
      <c r="D144" s="5">
        <f t="shared" si="45"/>
        <v>0</v>
      </c>
      <c r="E144" s="6">
        <v>0</v>
      </c>
      <c r="F144" s="6">
        <v>0</v>
      </c>
      <c r="G144" s="5">
        <f t="shared" si="41"/>
        <v>0</v>
      </c>
      <c r="H144" s="9" t="s">
        <v>199</v>
      </c>
    </row>
    <row r="145" spans="1:8">
      <c r="A145" s="7" t="s">
        <v>125</v>
      </c>
      <c r="B145" s="5">
        <v>0</v>
      </c>
      <c r="C145" s="5">
        <v>0</v>
      </c>
      <c r="D145" s="5">
        <f t="shared" si="45"/>
        <v>0</v>
      </c>
      <c r="E145" s="6">
        <v>0</v>
      </c>
      <c r="F145" s="6">
        <v>0</v>
      </c>
      <c r="G145" s="5">
        <f t="shared" si="41"/>
        <v>0</v>
      </c>
      <c r="H145" s="9" t="s">
        <v>200</v>
      </c>
    </row>
    <row r="146" spans="1:8">
      <c r="A146" s="4" t="s">
        <v>127</v>
      </c>
      <c r="B146" s="5">
        <f>SUM(B147:B149)</f>
        <v>0</v>
      </c>
      <c r="C146" s="5">
        <f t="shared" ref="C146:G146" si="46">SUM(C147:C149)</f>
        <v>0</v>
      </c>
      <c r="D146" s="5">
        <f t="shared" si="46"/>
        <v>0</v>
      </c>
      <c r="E146" s="6">
        <f t="shared" si="46"/>
        <v>0</v>
      </c>
      <c r="F146" s="6">
        <f t="shared" si="46"/>
        <v>0</v>
      </c>
      <c r="G146" s="5">
        <f t="shared" si="46"/>
        <v>0</v>
      </c>
    </row>
    <row r="147" spans="1:8">
      <c r="A147" s="7" t="s">
        <v>128</v>
      </c>
      <c r="B147" s="5">
        <v>0</v>
      </c>
      <c r="C147" s="5">
        <v>0</v>
      </c>
      <c r="D147" s="5">
        <f t="shared" si="45"/>
        <v>0</v>
      </c>
      <c r="E147" s="6">
        <v>0</v>
      </c>
      <c r="F147" s="6">
        <v>0</v>
      </c>
      <c r="G147" s="5">
        <f t="shared" ref="G147:G149" si="47">D147-E147</f>
        <v>0</v>
      </c>
      <c r="H147" s="9" t="s">
        <v>201</v>
      </c>
    </row>
    <row r="148" spans="1:8">
      <c r="A148" s="7" t="s">
        <v>130</v>
      </c>
      <c r="B148" s="5">
        <v>0</v>
      </c>
      <c r="C148" s="5">
        <v>0</v>
      </c>
      <c r="D148" s="5">
        <f t="shared" si="45"/>
        <v>0</v>
      </c>
      <c r="E148" s="6">
        <v>0</v>
      </c>
      <c r="F148" s="6">
        <v>0</v>
      </c>
      <c r="G148" s="5">
        <f t="shared" si="47"/>
        <v>0</v>
      </c>
      <c r="H148" s="9" t="s">
        <v>202</v>
      </c>
    </row>
    <row r="149" spans="1:8">
      <c r="A149" s="7" t="s">
        <v>132</v>
      </c>
      <c r="B149" s="5">
        <v>0</v>
      </c>
      <c r="C149" s="5">
        <v>0</v>
      </c>
      <c r="D149" s="5">
        <f t="shared" si="45"/>
        <v>0</v>
      </c>
      <c r="E149" s="6">
        <v>0</v>
      </c>
      <c r="F149" s="6">
        <v>0</v>
      </c>
      <c r="G149" s="5">
        <f t="shared" si="47"/>
        <v>0</v>
      </c>
      <c r="H149" s="9" t="s">
        <v>203</v>
      </c>
    </row>
    <row r="150" spans="1:8">
      <c r="A150" s="4" t="s">
        <v>134</v>
      </c>
      <c r="B150" s="5">
        <f>SUM(B151:B157)</f>
        <v>0</v>
      </c>
      <c r="C150" s="5">
        <f t="shared" ref="C150:G150" si="48">SUM(C151:C157)</f>
        <v>0</v>
      </c>
      <c r="D150" s="5">
        <f t="shared" si="48"/>
        <v>0</v>
      </c>
      <c r="E150" s="6">
        <f t="shared" si="48"/>
        <v>0</v>
      </c>
      <c r="F150" s="6">
        <f t="shared" si="48"/>
        <v>0</v>
      </c>
      <c r="G150" s="5">
        <f t="shared" si="48"/>
        <v>0</v>
      </c>
    </row>
    <row r="151" spans="1:8">
      <c r="A151" s="7" t="s">
        <v>135</v>
      </c>
      <c r="B151" s="5">
        <v>0</v>
      </c>
      <c r="C151" s="5">
        <v>0</v>
      </c>
      <c r="D151" s="5">
        <f t="shared" si="45"/>
        <v>0</v>
      </c>
      <c r="E151" s="6">
        <v>0</v>
      </c>
      <c r="F151" s="6">
        <v>0</v>
      </c>
      <c r="G151" s="5">
        <f t="shared" ref="G151:G157" si="49">D151-E151</f>
        <v>0</v>
      </c>
      <c r="H151" s="9" t="s">
        <v>204</v>
      </c>
    </row>
    <row r="152" spans="1:8">
      <c r="A152" s="7" t="s">
        <v>137</v>
      </c>
      <c r="B152" s="5">
        <v>0</v>
      </c>
      <c r="C152" s="5">
        <v>0</v>
      </c>
      <c r="D152" s="5">
        <f t="shared" si="45"/>
        <v>0</v>
      </c>
      <c r="E152" s="6">
        <v>0</v>
      </c>
      <c r="F152" s="6">
        <v>0</v>
      </c>
      <c r="G152" s="5">
        <f t="shared" si="49"/>
        <v>0</v>
      </c>
      <c r="H152" s="9" t="s">
        <v>205</v>
      </c>
    </row>
    <row r="153" spans="1:8">
      <c r="A153" s="7" t="s">
        <v>139</v>
      </c>
      <c r="B153" s="5">
        <v>0</v>
      </c>
      <c r="C153" s="5">
        <v>0</v>
      </c>
      <c r="D153" s="5">
        <f t="shared" si="45"/>
        <v>0</v>
      </c>
      <c r="E153" s="5">
        <v>0</v>
      </c>
      <c r="F153" s="5">
        <v>0</v>
      </c>
      <c r="G153" s="5">
        <f t="shared" si="49"/>
        <v>0</v>
      </c>
      <c r="H153" s="9" t="s">
        <v>206</v>
      </c>
    </row>
    <row r="154" spans="1:8">
      <c r="A154" s="16" t="s">
        <v>141</v>
      </c>
      <c r="B154" s="5">
        <v>0</v>
      </c>
      <c r="C154" s="5">
        <v>0</v>
      </c>
      <c r="D154" s="5">
        <f t="shared" si="45"/>
        <v>0</v>
      </c>
      <c r="E154" s="5">
        <v>0</v>
      </c>
      <c r="F154" s="5">
        <v>0</v>
      </c>
      <c r="G154" s="5">
        <f t="shared" si="49"/>
        <v>0</v>
      </c>
      <c r="H154" s="9" t="s">
        <v>207</v>
      </c>
    </row>
    <row r="155" spans="1:8">
      <c r="A155" s="7" t="s">
        <v>143</v>
      </c>
      <c r="B155" s="5">
        <v>0</v>
      </c>
      <c r="C155" s="5">
        <v>0</v>
      </c>
      <c r="D155" s="5">
        <f t="shared" si="45"/>
        <v>0</v>
      </c>
      <c r="E155" s="5">
        <v>0</v>
      </c>
      <c r="F155" s="5">
        <v>0</v>
      </c>
      <c r="G155" s="5">
        <f t="shared" si="49"/>
        <v>0</v>
      </c>
      <c r="H155" s="9" t="s">
        <v>208</v>
      </c>
    </row>
    <row r="156" spans="1:8">
      <c r="A156" s="7" t="s">
        <v>145</v>
      </c>
      <c r="B156" s="5">
        <v>0</v>
      </c>
      <c r="C156" s="5">
        <v>0</v>
      </c>
      <c r="D156" s="5">
        <f t="shared" si="45"/>
        <v>0</v>
      </c>
      <c r="E156" s="5">
        <v>0</v>
      </c>
      <c r="F156" s="5">
        <v>0</v>
      </c>
      <c r="G156" s="5">
        <f t="shared" si="49"/>
        <v>0</v>
      </c>
      <c r="H156" s="9" t="s">
        <v>209</v>
      </c>
    </row>
    <row r="157" spans="1:8">
      <c r="A157" s="7" t="s">
        <v>147</v>
      </c>
      <c r="B157" s="5">
        <v>0</v>
      </c>
      <c r="C157" s="5">
        <v>0</v>
      </c>
      <c r="D157" s="5">
        <f t="shared" si="45"/>
        <v>0</v>
      </c>
      <c r="E157" s="5">
        <v>0</v>
      </c>
      <c r="F157" s="5">
        <v>0</v>
      </c>
      <c r="G157" s="5">
        <f t="shared" si="49"/>
        <v>0</v>
      </c>
      <c r="H157" s="9" t="s">
        <v>210</v>
      </c>
    </row>
    <row r="158" spans="1:8">
      <c r="A158" s="18"/>
      <c r="B158" s="14"/>
      <c r="C158" s="14"/>
      <c r="D158" s="14"/>
      <c r="E158" s="14"/>
      <c r="F158" s="14"/>
      <c r="G158" s="14"/>
    </row>
    <row r="159" spans="1:8">
      <c r="A159" s="19" t="s">
        <v>211</v>
      </c>
      <c r="B159" s="3">
        <f>B9+B84</f>
        <v>15613367493.970001</v>
      </c>
      <c r="C159" s="3">
        <f t="shared" ref="C159:G159" si="50">C9+C84</f>
        <v>1434620309.2700002</v>
      </c>
      <c r="D159" s="3">
        <f t="shared" si="50"/>
        <v>17047987803.239998</v>
      </c>
      <c r="E159" s="3">
        <f t="shared" si="50"/>
        <v>16589010948.970001</v>
      </c>
      <c r="F159" s="3">
        <f t="shared" si="50"/>
        <v>16485308039.950001</v>
      </c>
      <c r="G159" s="3">
        <f t="shared" si="50"/>
        <v>458976854.27000022</v>
      </c>
    </row>
    <row r="160" spans="1:8">
      <c r="A160" s="20"/>
      <c r="B160" s="21"/>
      <c r="C160" s="21"/>
      <c r="D160" s="21"/>
      <c r="E160" s="21"/>
      <c r="F160" s="21"/>
      <c r="G160" s="21"/>
    </row>
    <row r="161" spans="1:7">
      <c r="A161" s="22"/>
    </row>
    <row r="162" spans="1:7">
      <c r="B162" s="23"/>
      <c r="C162" s="23"/>
      <c r="D162" s="23"/>
      <c r="E162" s="23"/>
      <c r="F162" s="23"/>
      <c r="G162" s="23"/>
    </row>
    <row r="163" spans="1:7">
      <c r="B163" s="23"/>
      <c r="C163" s="23"/>
      <c r="D163" s="23"/>
      <c r="E163" s="23"/>
      <c r="F163" s="23"/>
      <c r="G163" s="23"/>
    </row>
    <row r="164" spans="1:7">
      <c r="B164" s="23"/>
    </row>
    <row r="165" spans="1:7">
      <c r="B165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2024-01-29T22:18:23Z</cp:lastPrinted>
  <dcterms:created xsi:type="dcterms:W3CDTF">2024-01-29T21:34:04Z</dcterms:created>
  <dcterms:modified xsi:type="dcterms:W3CDTF">2024-01-29T22:18:26Z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