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455" windowWidth="27315" windowHeight="10920"/>
  </bookViews>
  <sheets>
    <sheet name="F6a" sheetId="1" r:id="rId1"/>
  </sheets>
  <externalReferences>
    <externalReference r:id="rId2"/>
  </externalReferences>
  <definedNames>
    <definedName name="_xlnm._FilterDatabase" localSheetId="0" hidden="1">F6a!$B$3:$H$155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E152" i="1"/>
  <c r="H152" s="1"/>
  <c r="E151"/>
  <c r="H151" s="1"/>
  <c r="E150"/>
  <c r="H150" s="1"/>
  <c r="E149"/>
  <c r="H149" s="1"/>
  <c r="E148"/>
  <c r="H148" s="1"/>
  <c r="E147"/>
  <c r="E146"/>
  <c r="H146" s="1"/>
  <c r="G145"/>
  <c r="F145"/>
  <c r="D145"/>
  <c r="C145"/>
  <c r="E144"/>
  <c r="H144" s="1"/>
  <c r="E143"/>
  <c r="E141" s="1"/>
  <c r="H141" s="1"/>
  <c r="E142"/>
  <c r="H142" s="1"/>
  <c r="G141"/>
  <c r="F141"/>
  <c r="D141"/>
  <c r="C141"/>
  <c r="E140"/>
  <c r="H140" s="1"/>
  <c r="E139"/>
  <c r="H139" s="1"/>
  <c r="E137"/>
  <c r="H137" s="1"/>
  <c r="E136"/>
  <c r="H136" s="1"/>
  <c r="E135"/>
  <c r="H135" s="1"/>
  <c r="E134"/>
  <c r="E132" s="1"/>
  <c r="E133"/>
  <c r="H133" s="1"/>
  <c r="G132"/>
  <c r="F132"/>
  <c r="D132"/>
  <c r="C132"/>
  <c r="E131"/>
  <c r="H131" s="1"/>
  <c r="E130"/>
  <c r="E129"/>
  <c r="H129" s="1"/>
  <c r="G128"/>
  <c r="F128"/>
  <c r="D128"/>
  <c r="C128"/>
  <c r="E127"/>
  <c r="H127" s="1"/>
  <c r="E126"/>
  <c r="H126" s="1"/>
  <c r="E125"/>
  <c r="H125" s="1"/>
  <c r="E124"/>
  <c r="H124" s="1"/>
  <c r="E123"/>
  <c r="H123" s="1"/>
  <c r="E122"/>
  <c r="H122" s="1"/>
  <c r="E121"/>
  <c r="H121" s="1"/>
  <c r="E120"/>
  <c r="E118" s="1"/>
  <c r="H118" s="1"/>
  <c r="E119"/>
  <c r="H119" s="1"/>
  <c r="G118"/>
  <c r="F118"/>
  <c r="D118"/>
  <c r="C118"/>
  <c r="E117"/>
  <c r="H117" s="1"/>
  <c r="E116"/>
  <c r="H116" s="1"/>
  <c r="E115"/>
  <c r="H115" s="1"/>
  <c r="E114"/>
  <c r="H114" s="1"/>
  <c r="E113"/>
  <c r="H113" s="1"/>
  <c r="E112"/>
  <c r="H112" s="1"/>
  <c r="E111"/>
  <c r="H111" s="1"/>
  <c r="E110"/>
  <c r="E109"/>
  <c r="H109" s="1"/>
  <c r="G108"/>
  <c r="F108"/>
  <c r="D108"/>
  <c r="C108"/>
  <c r="E107"/>
  <c r="H107" s="1"/>
  <c r="E106"/>
  <c r="H106" s="1"/>
  <c r="E105"/>
  <c r="H105" s="1"/>
  <c r="E104"/>
  <c r="H104" s="1"/>
  <c r="E103"/>
  <c r="H103" s="1"/>
  <c r="E102"/>
  <c r="H102" s="1"/>
  <c r="E101"/>
  <c r="H101" s="1"/>
  <c r="E100"/>
  <c r="E98" s="1"/>
  <c r="H98" s="1"/>
  <c r="E99"/>
  <c r="H99" s="1"/>
  <c r="G98"/>
  <c r="F98"/>
  <c r="D98"/>
  <c r="C98"/>
  <c r="E97"/>
  <c r="H97" s="1"/>
  <c r="E96"/>
  <c r="H96" s="1"/>
  <c r="E95"/>
  <c r="H95" s="1"/>
  <c r="E94"/>
  <c r="H94" s="1"/>
  <c r="E93"/>
  <c r="H93" s="1"/>
  <c r="E92"/>
  <c r="H92" s="1"/>
  <c r="E91"/>
  <c r="H91" s="1"/>
  <c r="E90"/>
  <c r="E89"/>
  <c r="H89" s="1"/>
  <c r="G88"/>
  <c r="F88"/>
  <c r="D88"/>
  <c r="C88"/>
  <c r="E87"/>
  <c r="H87" s="1"/>
  <c r="E86"/>
  <c r="H86" s="1"/>
  <c r="E85"/>
  <c r="H85" s="1"/>
  <c r="E84"/>
  <c r="H84" s="1"/>
  <c r="E83"/>
  <c r="H83" s="1"/>
  <c r="E82"/>
  <c r="E80" s="1"/>
  <c r="E81"/>
  <c r="H81" s="1"/>
  <c r="G80"/>
  <c r="G79" s="1"/>
  <c r="F80"/>
  <c r="D80"/>
  <c r="D79" s="1"/>
  <c r="C80"/>
  <c r="C79" s="1"/>
  <c r="F79"/>
  <c r="E77"/>
  <c r="H77" s="1"/>
  <c r="E76"/>
  <c r="H76" s="1"/>
  <c r="E75"/>
  <c r="H75" s="1"/>
  <c r="E74"/>
  <c r="H74" s="1"/>
  <c r="E73"/>
  <c r="H73" s="1"/>
  <c r="E72"/>
  <c r="H72" s="1"/>
  <c r="E71"/>
  <c r="H71" s="1"/>
  <c r="G70"/>
  <c r="F70"/>
  <c r="D70"/>
  <c r="C70"/>
  <c r="E69"/>
  <c r="H69" s="1"/>
  <c r="E68"/>
  <c r="H68" s="1"/>
  <c r="E67"/>
  <c r="H67" s="1"/>
  <c r="G66"/>
  <c r="F66"/>
  <c r="D66"/>
  <c r="C66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G57"/>
  <c r="F57"/>
  <c r="D57"/>
  <c r="C57"/>
  <c r="E56"/>
  <c r="H56" s="1"/>
  <c r="E55"/>
  <c r="E53" s="1"/>
  <c r="E54"/>
  <c r="H54" s="1"/>
  <c r="G53"/>
  <c r="F53"/>
  <c r="D53"/>
  <c r="C53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G43"/>
  <c r="F43"/>
  <c r="D43"/>
  <c r="C43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G33"/>
  <c r="F33"/>
  <c r="D33"/>
  <c r="C33"/>
  <c r="E32"/>
  <c r="H32" s="1"/>
  <c r="E31"/>
  <c r="H31" s="1"/>
  <c r="E30"/>
  <c r="H30" s="1"/>
  <c r="E29"/>
  <c r="H29" s="1"/>
  <c r="E28"/>
  <c r="H28" s="1"/>
  <c r="E27"/>
  <c r="H27" s="1"/>
  <c r="E26"/>
  <c r="H26" s="1"/>
  <c r="E25"/>
  <c r="E24"/>
  <c r="H24" s="1"/>
  <c r="G23"/>
  <c r="F23"/>
  <c r="D23"/>
  <c r="C23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G13"/>
  <c r="F13"/>
  <c r="D13"/>
  <c r="C13"/>
  <c r="E12"/>
  <c r="H12" s="1"/>
  <c r="E11"/>
  <c r="H11" s="1"/>
  <c r="E10"/>
  <c r="H10" s="1"/>
  <c r="E9"/>
  <c r="H9" s="1"/>
  <c r="E8"/>
  <c r="H8" s="1"/>
  <c r="E7"/>
  <c r="E5" s="1"/>
  <c r="E6"/>
  <c r="H6" s="1"/>
  <c r="G5"/>
  <c r="G4" s="1"/>
  <c r="G154" s="1"/>
  <c r="F5"/>
  <c r="D5"/>
  <c r="D4" s="1"/>
  <c r="D154" s="1"/>
  <c r="C5"/>
  <c r="C4" s="1"/>
  <c r="C154" s="1"/>
  <c r="F4"/>
  <c r="F154" s="1"/>
  <c r="E108" l="1"/>
  <c r="H108" s="1"/>
  <c r="E23"/>
  <c r="H23" s="1"/>
  <c r="E145"/>
  <c r="H145" s="1"/>
  <c r="H53"/>
  <c r="E66"/>
  <c r="H66" s="1"/>
  <c r="E70"/>
  <c r="H70" s="1"/>
  <c r="E88"/>
  <c r="H88" s="1"/>
  <c r="E128"/>
  <c r="H128" s="1"/>
  <c r="E79"/>
  <c r="E13"/>
  <c r="H13" s="1"/>
  <c r="E33"/>
  <c r="H33" s="1"/>
  <c r="E43"/>
  <c r="H43" s="1"/>
  <c r="E57"/>
  <c r="H57" s="1"/>
  <c r="H7"/>
  <c r="H5" s="1"/>
  <c r="H4" s="1"/>
  <c r="H25"/>
  <c r="H55"/>
  <c r="H82"/>
  <c r="H80" s="1"/>
  <c r="H79" s="1"/>
  <c r="H90"/>
  <c r="H100"/>
  <c r="H110"/>
  <c r="H120"/>
  <c r="H130"/>
  <c r="H134"/>
  <c r="H132" s="1"/>
  <c r="H143"/>
  <c r="H147"/>
  <c r="H154" l="1"/>
  <c r="E4"/>
  <c r="E154" s="1"/>
</calcChain>
</file>

<file path=xl/sharedStrings.xml><?xml version="1.0" encoding="utf-8"?>
<sst xmlns="http://schemas.openxmlformats.org/spreadsheetml/2006/main" count="280" uniqueCount="207">
  <si>
    <t>Instituto de Salud Pública del Estado de Guanajuato
Clasificación por Objeto del Gasto (Capítulo y Concepto)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</si>
  <si>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</si>
  <si>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</si>
  <si>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</si>
  <si>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</si>
  <si>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</si>
  <si>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</si>
  <si>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</si>
  <si>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</si>
  <si>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</si>
  <si>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</si>
  <si>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</si>
  <si>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</si>
  <si>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</si>
  <si>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</si>
  <si>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</si>
  <si>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</si>
  <si>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</si>
  <si>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</si>
  <si>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</si>
  <si>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</si>
  <si>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</si>
  <si>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</si>
  <si>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</si>
  <si>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</si>
  <si>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</si>
  <si>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</si>
  <si>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</si>
  <si>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</si>
  <si>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</si>
  <si>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</si>
  <si>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</si>
  <si>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</si>
  <si>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</si>
  <si>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</si>
  <si>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</si>
  <si>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</si>
  <si>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</si>
  <si>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</si>
  <si>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</si>
  <si>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</si>
  <si>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</si>
  <si>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</si>
  <si>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</si>
  <si>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</si>
  <si>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</si>
  <si>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</si>
  <si>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</si>
  <si>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</si>
  <si>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</si>
  <si>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</si>
  <si>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</si>
  <si>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</si>
  <si>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</si>
  <si>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</si>
  <si>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</si>
  <si>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</si>
  <si>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</si>
  <si>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</si>
  <si>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</si>
  <si>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</si>
  <si>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</si>
  <si>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</si>
  <si>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</si>
  <si>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</si>
  <si>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</si>
  <si>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</si>
  <si>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</si>
  <si>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</si>
  <si>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</si>
  <si>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</si>
  <si>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</si>
  <si>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</si>
  <si>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</si>
  <si>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</si>
  <si>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</si>
  <si>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</si>
  <si>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</si>
  <si>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</si>
  <si>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</si>
  <si>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</si>
  <si>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</si>
  <si>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</si>
  <si>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</si>
  <si>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</si>
  <si>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</si>
  <si>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</si>
  <si>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</si>
  <si>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</si>
  <si>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</si>
  <si>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</si>
  <si>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</si>
  <si>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</si>
  <si>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</si>
  <si>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</si>
  <si>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</si>
  <si>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</si>
  <si>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</si>
  <si>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</si>
  <si>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</si>
  <si>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</si>
  <si>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</si>
  <si>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</si>
  <si>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</si>
  <si>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</si>
  <si>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</si>
  <si>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</si>
  <si>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</si>
  <si>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</si>
  <si>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</si>
  <si>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</si>
  <si>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</si>
  <si>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</si>
  <si>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</si>
  <si>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</si>
  <si>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</si>
  <si>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</si>
  <si>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Fideicomiso de Desastres Naturales (Informativo)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</si>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</sst>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1" fillId="0" borderId="0"/>
    <xf numFmtId="0" fontId="11" fillId="0" borderId="0">
      <alignment vertical="center"/>
    </xf>
    <xf numFmtId="0" fontId="2" fillId="0" borderId="0"/>
    <xf numFmtId="0" fontId="1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/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top"/>
    </xf>
    <xf numFmtId="4" fontId="5" fillId="0" borderId="5" xfId="1" applyNumberFormat="1" applyFont="1" applyFill="1" applyBorder="1" applyAlignment="1">
      <alignment vertical="center"/>
    </xf>
    <xf numFmtId="43" fontId="4" fillId="0" borderId="0" xfId="2" applyFont="1"/>
    <xf numFmtId="4" fontId="4" fillId="0" borderId="0" xfId="1" applyNumberFormat="1" applyFont="1"/>
    <xf numFmtId="4" fontId="5" fillId="0" borderId="11" xfId="1" applyNumberFormat="1" applyFont="1" applyFill="1" applyBorder="1" applyAlignment="1">
      <alignment vertical="center"/>
    </xf>
    <xf numFmtId="0" fontId="7" fillId="0" borderId="9" xfId="1" applyFont="1" applyBorder="1" applyAlignment="1">
      <alignment horizontal="left" vertical="top"/>
    </xf>
    <xf numFmtId="0" fontId="6" fillId="0" borderId="10" xfId="1" applyFont="1" applyBorder="1" applyAlignment="1">
      <alignment horizontal="left" vertical="center" indent="2"/>
    </xf>
    <xf numFmtId="4" fontId="6" fillId="0" borderId="11" xfId="1" applyNumberFormat="1" applyFont="1" applyFill="1" applyBorder="1" applyAlignment="1">
      <alignment vertical="center"/>
    </xf>
    <xf numFmtId="3" fontId="4" fillId="0" borderId="0" xfId="1" applyNumberFormat="1" applyFont="1"/>
    <xf numFmtId="0" fontId="8" fillId="0" borderId="9" xfId="1" applyFont="1" applyBorder="1" applyAlignment="1">
      <alignment horizontal="left" vertical="top"/>
    </xf>
    <xf numFmtId="0" fontId="4" fillId="0" borderId="9" xfId="1" applyFont="1" applyBorder="1"/>
    <xf numFmtId="0" fontId="9" fillId="0" borderId="10" xfId="1" applyFont="1" applyBorder="1" applyAlignment="1">
      <alignment horizontal="left" vertical="center" indent="1"/>
    </xf>
    <xf numFmtId="4" fontId="9" fillId="0" borderId="11" xfId="1" applyNumberFormat="1" applyFont="1" applyFill="1" applyBorder="1" applyAlignment="1">
      <alignment vertical="center"/>
    </xf>
    <xf numFmtId="0" fontId="10" fillId="0" borderId="10" xfId="1" applyFont="1" applyBorder="1" applyAlignment="1">
      <alignment horizontal="left" vertical="center" indent="2"/>
    </xf>
    <xf numFmtId="4" fontId="10" fillId="0" borderId="11" xfId="1" applyNumberFormat="1" applyFont="1" applyFill="1" applyBorder="1" applyAlignment="1">
      <alignment vertical="center"/>
    </xf>
    <xf numFmtId="0" fontId="10" fillId="0" borderId="10" xfId="1" applyFont="1" applyBorder="1" applyAlignment="1">
      <alignment horizontal="left" vertical="center" indent="1"/>
    </xf>
    <xf numFmtId="0" fontId="4" fillId="0" borderId="12" xfId="1" applyFont="1" applyBorder="1"/>
    <xf numFmtId="0" fontId="10" fillId="0" borderId="13" xfId="1" applyFont="1" applyBorder="1" applyAlignment="1">
      <alignment horizontal="left" vertical="center"/>
    </xf>
    <xf numFmtId="4" fontId="10" fillId="0" borderId="8" xfId="1" applyNumberFormat="1" applyFont="1" applyBorder="1" applyAlignment="1">
      <alignment vertical="center"/>
    </xf>
    <xf numFmtId="0" fontId="9" fillId="0" borderId="9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</cellXfs>
  <cellStyles count="24">
    <cellStyle name="Euro" xf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6" xfId="2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1"/>
    <cellStyle name="Normal 7" xfId="21"/>
    <cellStyle name="Porcentaje 2" xfId="22"/>
    <cellStyle name="Porcentual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5"/>
  <sheetViews>
    <sheetView showGridLines="0" tabSelected="1" workbookViewId="0">
      <selection activeCell="A2" sqref="A2:B2"/>
    </sheetView>
  </sheetViews>
  <sheetFormatPr baseColWidth="10" defaultColWidth="11.42578125" defaultRowHeight="12.75"/>
  <cols>
    <col min="1" max="1" width="4.140625" style="1" customWidth="1"/>
    <col min="2" max="2" width="77.85546875" style="1" customWidth="1"/>
    <col min="3" max="8" width="14.42578125" style="1" customWidth="1"/>
    <col min="9" max="10" width="16.5703125" style="1" bestFit="1" customWidth="1"/>
    <col min="11" max="11" width="14.42578125" style="1" bestFit="1" customWidth="1"/>
    <col min="12" max="16384" width="11.42578125" style="1"/>
  </cols>
  <sheetData>
    <row r="1" spans="1:11" ht="54" customHeight="1">
      <c r="A1" s="32" t="s">
        <v>0</v>
      </c>
      <c r="B1" s="33"/>
      <c r="C1" s="33"/>
      <c r="D1" s="33"/>
      <c r="E1" s="33"/>
      <c r="F1" s="33"/>
      <c r="G1" s="33"/>
      <c r="H1" s="34"/>
    </row>
    <row r="2" spans="1:11">
      <c r="A2" s="32"/>
      <c r="B2" s="35"/>
      <c r="C2" s="36" t="s">
        <v>1</v>
      </c>
      <c r="D2" s="36"/>
      <c r="E2" s="36"/>
      <c r="F2" s="36"/>
      <c r="G2" s="36"/>
      <c r="H2" s="2"/>
    </row>
    <row r="3" spans="1:11" ht="22.5">
      <c r="A3" s="37" t="s">
        <v>2</v>
      </c>
      <c r="B3" s="38"/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11">
      <c r="A4" s="39" t="s">
        <v>9</v>
      </c>
      <c r="B4" s="40"/>
      <c r="C4" s="6">
        <f t="shared" ref="C4:H4" si="0">C5+C13+C23+C33+C43+C53+C57+C66+C70</f>
        <v>4990715600.1899996</v>
      </c>
      <c r="D4" s="6">
        <f t="shared" si="0"/>
        <v>1131932066.0699999</v>
      </c>
      <c r="E4" s="6">
        <f t="shared" si="0"/>
        <v>6122647666.2600002</v>
      </c>
      <c r="F4" s="6">
        <f t="shared" si="0"/>
        <v>5921623768.3100004</v>
      </c>
      <c r="G4" s="6">
        <f t="shared" si="0"/>
        <v>5860099978.0699997</v>
      </c>
      <c r="H4" s="6">
        <f t="shared" si="0"/>
        <v>201023897.94999987</v>
      </c>
      <c r="J4" s="7"/>
      <c r="K4" s="8"/>
    </row>
    <row r="5" spans="1:11">
      <c r="A5" s="28" t="s">
        <v>10</v>
      </c>
      <c r="B5" s="29"/>
      <c r="C5" s="9">
        <f t="shared" ref="C5:H5" si="1">SUM(C6:C12)</f>
        <v>2617129986.9000001</v>
      </c>
      <c r="D5" s="9">
        <f t="shared" si="1"/>
        <v>252315328.88000005</v>
      </c>
      <c r="E5" s="9">
        <f t="shared" si="1"/>
        <v>2869445315.7800002</v>
      </c>
      <c r="F5" s="9">
        <f t="shared" si="1"/>
        <v>2862890957.3800001</v>
      </c>
      <c r="G5" s="9">
        <f t="shared" si="1"/>
        <v>2862890957.3800001</v>
      </c>
      <c r="H5" s="9">
        <f t="shared" si="1"/>
        <v>6554358.4000000358</v>
      </c>
    </row>
    <row r="6" spans="1:11">
      <c r="A6" s="10" t="s">
        <v>11</v>
      </c>
      <c r="B6" s="11" t="s">
        <v>12</v>
      </c>
      <c r="C6" s="12">
        <v>445440228</v>
      </c>
      <c r="D6" s="12">
        <v>7673840.6600000001</v>
      </c>
      <c r="E6" s="12">
        <f t="shared" ref="E6:E12" si="2">C6+D6</f>
        <v>453114068.66000003</v>
      </c>
      <c r="F6" s="12">
        <v>452674763.33999997</v>
      </c>
      <c r="G6" s="12">
        <v>452674763.33999997</v>
      </c>
      <c r="H6" s="12">
        <f t="shared" ref="H6:H69" si="3">E6-F6</f>
        <v>439305.32000005245</v>
      </c>
    </row>
    <row r="7" spans="1:11">
      <c r="A7" s="10" t="s">
        <v>13</v>
      </c>
      <c r="B7" s="11" t="s">
        <v>14</v>
      </c>
      <c r="C7" s="12">
        <v>1022505624</v>
      </c>
      <c r="D7" s="12">
        <v>61181312.420000002</v>
      </c>
      <c r="E7" s="12">
        <f t="shared" si="2"/>
        <v>1083686936.4200001</v>
      </c>
      <c r="F7" s="12">
        <v>1079542976.49</v>
      </c>
      <c r="G7" s="12">
        <v>1079542976.49</v>
      </c>
      <c r="H7" s="12">
        <f t="shared" si="3"/>
        <v>4143959.9300000668</v>
      </c>
    </row>
    <row r="8" spans="1:11">
      <c r="A8" s="10" t="s">
        <v>15</v>
      </c>
      <c r="B8" s="11" t="s">
        <v>16</v>
      </c>
      <c r="C8" s="12">
        <v>730585940.89999998</v>
      </c>
      <c r="D8" s="12">
        <v>72718621.670000002</v>
      </c>
      <c r="E8" s="12">
        <f t="shared" si="2"/>
        <v>803304562.56999993</v>
      </c>
      <c r="F8" s="12">
        <v>801574692.70000005</v>
      </c>
      <c r="G8" s="12">
        <v>801574692.70000005</v>
      </c>
      <c r="H8" s="12">
        <f t="shared" si="3"/>
        <v>1729869.8699998856</v>
      </c>
    </row>
    <row r="9" spans="1:11">
      <c r="A9" s="10" t="s">
        <v>17</v>
      </c>
      <c r="B9" s="11" t="s">
        <v>18</v>
      </c>
      <c r="C9" s="12">
        <v>168482916</v>
      </c>
      <c r="D9" s="12">
        <v>3548104.46</v>
      </c>
      <c r="E9" s="12">
        <f t="shared" si="2"/>
        <v>172031020.46000001</v>
      </c>
      <c r="F9" s="12">
        <v>172031020.46000001</v>
      </c>
      <c r="G9" s="12">
        <v>172031020.46000001</v>
      </c>
      <c r="H9" s="12">
        <f t="shared" si="3"/>
        <v>0</v>
      </c>
    </row>
    <row r="10" spans="1:11">
      <c r="A10" s="10" t="s">
        <v>19</v>
      </c>
      <c r="B10" s="11" t="s">
        <v>20</v>
      </c>
      <c r="C10" s="12">
        <v>162422508</v>
      </c>
      <c r="D10" s="12">
        <v>158613045.37</v>
      </c>
      <c r="E10" s="12">
        <f t="shared" si="2"/>
        <v>321035553.37</v>
      </c>
      <c r="F10" s="12">
        <v>320794330.08999997</v>
      </c>
      <c r="G10" s="12">
        <v>320794330.08999997</v>
      </c>
      <c r="H10" s="12">
        <f t="shared" si="3"/>
        <v>241223.28000003099</v>
      </c>
    </row>
    <row r="11" spans="1:11">
      <c r="A11" s="10" t="s">
        <v>21</v>
      </c>
      <c r="B11" s="11" t="s">
        <v>22</v>
      </c>
      <c r="C11" s="12">
        <v>0</v>
      </c>
      <c r="D11" s="12">
        <v>0</v>
      </c>
      <c r="E11" s="12">
        <f t="shared" si="2"/>
        <v>0</v>
      </c>
      <c r="F11" s="12">
        <v>0</v>
      </c>
      <c r="G11" s="12">
        <v>0</v>
      </c>
      <c r="H11" s="12">
        <f t="shared" si="3"/>
        <v>0</v>
      </c>
    </row>
    <row r="12" spans="1:11">
      <c r="A12" s="10" t="s">
        <v>23</v>
      </c>
      <c r="B12" s="11" t="s">
        <v>24</v>
      </c>
      <c r="C12" s="12">
        <v>87692770</v>
      </c>
      <c r="D12" s="12">
        <v>-51419595.700000003</v>
      </c>
      <c r="E12" s="12">
        <f t="shared" si="2"/>
        <v>36273174.299999997</v>
      </c>
      <c r="F12" s="12">
        <v>36273174.299999997</v>
      </c>
      <c r="G12" s="12">
        <v>36273174.299999997</v>
      </c>
      <c r="H12" s="12">
        <f t="shared" si="3"/>
        <v>0</v>
      </c>
    </row>
    <row r="13" spans="1:11">
      <c r="A13" s="28" t="s">
        <v>25</v>
      </c>
      <c r="B13" s="29"/>
      <c r="C13" s="9">
        <f>SUM(C14:C22)</f>
        <v>843203965.79999995</v>
      </c>
      <c r="D13" s="9">
        <f>SUM(D14:D22)</f>
        <v>443347664.37</v>
      </c>
      <c r="E13" s="9">
        <f>SUM(E14:E22)</f>
        <v>1286551630.1700001</v>
      </c>
      <c r="F13" s="9">
        <f>SUM(F14:F22)</f>
        <v>1267579265.1900001</v>
      </c>
      <c r="G13" s="9">
        <f>SUM(G14:G22)</f>
        <v>1233005900.99</v>
      </c>
      <c r="H13" s="9">
        <f t="shared" si="3"/>
        <v>18972364.980000019</v>
      </c>
    </row>
    <row r="14" spans="1:11">
      <c r="A14" s="10" t="s">
        <v>26</v>
      </c>
      <c r="B14" s="11" t="s">
        <v>27</v>
      </c>
      <c r="C14" s="12">
        <v>21534595</v>
      </c>
      <c r="D14" s="12">
        <v>-2314514.04</v>
      </c>
      <c r="E14" s="12">
        <f t="shared" ref="E14:E22" si="4">C14+D14</f>
        <v>19220080.960000001</v>
      </c>
      <c r="F14" s="12">
        <v>19067411.449999999</v>
      </c>
      <c r="G14" s="12">
        <v>18878321.469999999</v>
      </c>
      <c r="H14" s="12">
        <f t="shared" si="3"/>
        <v>152669.51000000164</v>
      </c>
    </row>
    <row r="15" spans="1:11">
      <c r="A15" s="10" t="s">
        <v>28</v>
      </c>
      <c r="B15" s="11" t="s">
        <v>29</v>
      </c>
      <c r="C15" s="12">
        <v>69005139</v>
      </c>
      <c r="D15" s="12">
        <v>13128676.18</v>
      </c>
      <c r="E15" s="12">
        <f t="shared" si="4"/>
        <v>82133815.180000007</v>
      </c>
      <c r="F15" s="12">
        <v>81765187.629999995</v>
      </c>
      <c r="G15" s="12">
        <v>81765187.629999995</v>
      </c>
      <c r="H15" s="12">
        <f t="shared" si="3"/>
        <v>368627.55000001192</v>
      </c>
    </row>
    <row r="16" spans="1:11">
      <c r="A16" s="10" t="s">
        <v>30</v>
      </c>
      <c r="B16" s="11" t="s">
        <v>31</v>
      </c>
      <c r="C16" s="12">
        <v>15000</v>
      </c>
      <c r="D16" s="12">
        <v>-12965.36</v>
      </c>
      <c r="E16" s="12">
        <f t="shared" si="4"/>
        <v>2034.6399999999994</v>
      </c>
      <c r="F16" s="12">
        <v>2034.64</v>
      </c>
      <c r="G16" s="12">
        <v>2034.64</v>
      </c>
      <c r="H16" s="12">
        <f t="shared" si="3"/>
        <v>0</v>
      </c>
    </row>
    <row r="17" spans="1:8">
      <c r="A17" s="10" t="s">
        <v>32</v>
      </c>
      <c r="B17" s="11" t="s">
        <v>33</v>
      </c>
      <c r="C17" s="12">
        <v>10308494</v>
      </c>
      <c r="D17" s="12">
        <v>-860357</v>
      </c>
      <c r="E17" s="12">
        <f t="shared" si="4"/>
        <v>9448137</v>
      </c>
      <c r="F17" s="12">
        <v>9342231.7100000009</v>
      </c>
      <c r="G17" s="12">
        <v>9342231.7100000009</v>
      </c>
      <c r="H17" s="12">
        <f t="shared" si="3"/>
        <v>105905.28999999911</v>
      </c>
    </row>
    <row r="18" spans="1:8">
      <c r="A18" s="10" t="s">
        <v>34</v>
      </c>
      <c r="B18" s="11" t="s">
        <v>35</v>
      </c>
      <c r="C18" s="12">
        <v>699408736.79999995</v>
      </c>
      <c r="D18" s="12">
        <v>384684799.69</v>
      </c>
      <c r="E18" s="12">
        <f t="shared" si="4"/>
        <v>1084093536.49</v>
      </c>
      <c r="F18" s="12">
        <v>1081170152.3599999</v>
      </c>
      <c r="G18" s="12">
        <v>1046786142.14</v>
      </c>
      <c r="H18" s="12">
        <f t="shared" si="3"/>
        <v>2923384.1300001144</v>
      </c>
    </row>
    <row r="19" spans="1:8">
      <c r="A19" s="10" t="s">
        <v>36</v>
      </c>
      <c r="B19" s="11" t="s">
        <v>37</v>
      </c>
      <c r="C19" s="12">
        <v>12127810</v>
      </c>
      <c r="D19" s="12">
        <v>10277173.640000001</v>
      </c>
      <c r="E19" s="12">
        <f t="shared" si="4"/>
        <v>22404983.640000001</v>
      </c>
      <c r="F19" s="12">
        <v>20099976.969999999</v>
      </c>
      <c r="G19" s="12">
        <v>20099976.969999999</v>
      </c>
      <c r="H19" s="12">
        <f t="shared" si="3"/>
        <v>2305006.6700000018</v>
      </c>
    </row>
    <row r="20" spans="1:8">
      <c r="A20" s="10" t="s">
        <v>38</v>
      </c>
      <c r="B20" s="11" t="s">
        <v>39</v>
      </c>
      <c r="C20" s="12">
        <v>15193565</v>
      </c>
      <c r="D20" s="12">
        <v>34313694.060000002</v>
      </c>
      <c r="E20" s="12">
        <f t="shared" si="4"/>
        <v>49507259.060000002</v>
      </c>
      <c r="F20" s="12">
        <v>37224878.189999998</v>
      </c>
      <c r="G20" s="12">
        <v>37224878.189999998</v>
      </c>
      <c r="H20" s="12">
        <f t="shared" si="3"/>
        <v>12282380.870000005</v>
      </c>
    </row>
    <row r="21" spans="1:8">
      <c r="A21" s="10" t="s">
        <v>40</v>
      </c>
      <c r="B21" s="11" t="s">
        <v>41</v>
      </c>
      <c r="C21" s="12">
        <v>0</v>
      </c>
      <c r="D21" s="12">
        <v>0</v>
      </c>
      <c r="E21" s="12">
        <f t="shared" si="4"/>
        <v>0</v>
      </c>
      <c r="F21" s="12">
        <v>0</v>
      </c>
      <c r="G21" s="12">
        <v>0</v>
      </c>
      <c r="H21" s="12">
        <f t="shared" si="3"/>
        <v>0</v>
      </c>
    </row>
    <row r="22" spans="1:8">
      <c r="A22" s="10" t="s">
        <v>42</v>
      </c>
      <c r="B22" s="11" t="s">
        <v>43</v>
      </c>
      <c r="C22" s="12">
        <v>15610626</v>
      </c>
      <c r="D22" s="12">
        <v>4131157.2</v>
      </c>
      <c r="E22" s="12">
        <f t="shared" si="4"/>
        <v>19741783.199999999</v>
      </c>
      <c r="F22" s="12">
        <v>18907392.239999998</v>
      </c>
      <c r="G22" s="12">
        <v>18907128.239999998</v>
      </c>
      <c r="H22" s="12">
        <f t="shared" si="3"/>
        <v>834390.96000000089</v>
      </c>
    </row>
    <row r="23" spans="1:8">
      <c r="A23" s="28" t="s">
        <v>44</v>
      </c>
      <c r="B23" s="29"/>
      <c r="C23" s="9">
        <f>SUM(C24:C32)</f>
        <v>1028849481.4899999</v>
      </c>
      <c r="D23" s="9">
        <f>SUM(D24:D32)</f>
        <v>35860885.240000032</v>
      </c>
      <c r="E23" s="9">
        <f>SUM(E24:E32)</f>
        <v>1064710366.73</v>
      </c>
      <c r="F23" s="9">
        <f>SUM(F24:F32)</f>
        <v>1031648424.5800002</v>
      </c>
      <c r="G23" s="9">
        <f>SUM(G24:G32)</f>
        <v>1004845740.0100001</v>
      </c>
      <c r="H23" s="9">
        <f t="shared" si="3"/>
        <v>33061942.149999857</v>
      </c>
    </row>
    <row r="24" spans="1:8">
      <c r="A24" s="10" t="s">
        <v>45</v>
      </c>
      <c r="B24" s="11" t="s">
        <v>46</v>
      </c>
      <c r="C24" s="12">
        <v>31896105</v>
      </c>
      <c r="D24" s="12">
        <v>31586868.800000001</v>
      </c>
      <c r="E24" s="12">
        <f t="shared" ref="E24:E32" si="5">C24+D24</f>
        <v>63482973.799999997</v>
      </c>
      <c r="F24" s="12">
        <v>62977709.420000002</v>
      </c>
      <c r="G24" s="12">
        <v>62921385.420000002</v>
      </c>
      <c r="H24" s="12">
        <f t="shared" si="3"/>
        <v>505264.37999999523</v>
      </c>
    </row>
    <row r="25" spans="1:8">
      <c r="A25" s="10" t="s">
        <v>47</v>
      </c>
      <c r="B25" s="11" t="s">
        <v>48</v>
      </c>
      <c r="C25" s="12">
        <v>2627872</v>
      </c>
      <c r="D25" s="12">
        <v>3942673.83</v>
      </c>
      <c r="E25" s="12">
        <f t="shared" si="5"/>
        <v>6570545.8300000001</v>
      </c>
      <c r="F25" s="12">
        <v>6374650.4100000001</v>
      </c>
      <c r="G25" s="12">
        <v>6279298.4100000001</v>
      </c>
      <c r="H25" s="12">
        <f t="shared" si="3"/>
        <v>195895.41999999993</v>
      </c>
    </row>
    <row r="26" spans="1:8">
      <c r="A26" s="10" t="s">
        <v>49</v>
      </c>
      <c r="B26" s="11" t="s">
        <v>50</v>
      </c>
      <c r="C26" s="12">
        <v>147830099</v>
      </c>
      <c r="D26" s="12">
        <v>195298654.27000001</v>
      </c>
      <c r="E26" s="12">
        <f t="shared" si="5"/>
        <v>343128753.26999998</v>
      </c>
      <c r="F26" s="12">
        <v>337050136.47000003</v>
      </c>
      <c r="G26" s="12">
        <v>336529759.82999998</v>
      </c>
      <c r="H26" s="12">
        <f t="shared" si="3"/>
        <v>6078616.7999999523</v>
      </c>
    </row>
    <row r="27" spans="1:8">
      <c r="A27" s="10" t="s">
        <v>51</v>
      </c>
      <c r="B27" s="11" t="s">
        <v>52</v>
      </c>
      <c r="C27" s="12">
        <v>238980118</v>
      </c>
      <c r="D27" s="12">
        <v>-52367467.299999997</v>
      </c>
      <c r="E27" s="12">
        <f t="shared" si="5"/>
        <v>186612650.69999999</v>
      </c>
      <c r="F27" s="12">
        <v>186608345.83000001</v>
      </c>
      <c r="G27" s="12">
        <v>162116137.49000001</v>
      </c>
      <c r="H27" s="12">
        <f t="shared" si="3"/>
        <v>4304.869999974966</v>
      </c>
    </row>
    <row r="28" spans="1:8">
      <c r="A28" s="10" t="s">
        <v>53</v>
      </c>
      <c r="B28" s="11" t="s">
        <v>54</v>
      </c>
      <c r="C28" s="12">
        <v>448665530.56999999</v>
      </c>
      <c r="D28" s="12">
        <v>-177854801.06999999</v>
      </c>
      <c r="E28" s="12">
        <f t="shared" si="5"/>
        <v>270810729.5</v>
      </c>
      <c r="F28" s="12">
        <v>245588856.83000001</v>
      </c>
      <c r="G28" s="12">
        <v>243950433.24000001</v>
      </c>
      <c r="H28" s="12">
        <f t="shared" si="3"/>
        <v>25221872.669999987</v>
      </c>
    </row>
    <row r="29" spans="1:8">
      <c r="A29" s="10" t="s">
        <v>55</v>
      </c>
      <c r="B29" s="11" t="s">
        <v>56</v>
      </c>
      <c r="C29" s="12">
        <v>1370000</v>
      </c>
      <c r="D29" s="12">
        <v>32872168.52</v>
      </c>
      <c r="E29" s="12">
        <f t="shared" si="5"/>
        <v>34242168.519999996</v>
      </c>
      <c r="F29" s="12">
        <v>34105970.969999999</v>
      </c>
      <c r="G29" s="12">
        <v>34105970.969999999</v>
      </c>
      <c r="H29" s="12">
        <f t="shared" si="3"/>
        <v>136197.54999999702</v>
      </c>
    </row>
    <row r="30" spans="1:8">
      <c r="A30" s="10" t="s">
        <v>57</v>
      </c>
      <c r="B30" s="11" t="s">
        <v>58</v>
      </c>
      <c r="C30" s="12">
        <v>4879260</v>
      </c>
      <c r="D30" s="12">
        <v>-487602.55</v>
      </c>
      <c r="E30" s="12">
        <f t="shared" si="5"/>
        <v>4391657.45</v>
      </c>
      <c r="F30" s="12">
        <v>4072301.84</v>
      </c>
      <c r="G30" s="12">
        <v>4072301.84</v>
      </c>
      <c r="H30" s="12">
        <f t="shared" si="3"/>
        <v>319355.61000000034</v>
      </c>
    </row>
    <row r="31" spans="1:8">
      <c r="A31" s="10" t="s">
        <v>59</v>
      </c>
      <c r="B31" s="11" t="s">
        <v>60</v>
      </c>
      <c r="C31" s="12">
        <v>3589214</v>
      </c>
      <c r="D31" s="12">
        <v>7147439.5899999999</v>
      </c>
      <c r="E31" s="12">
        <f t="shared" si="5"/>
        <v>10736653.59</v>
      </c>
      <c r="F31" s="12">
        <v>10145320.449999999</v>
      </c>
      <c r="G31" s="12">
        <v>10145320.449999999</v>
      </c>
      <c r="H31" s="12">
        <f t="shared" si="3"/>
        <v>591333.1400000006</v>
      </c>
    </row>
    <row r="32" spans="1:8">
      <c r="A32" s="10" t="s">
        <v>61</v>
      </c>
      <c r="B32" s="11" t="s">
        <v>62</v>
      </c>
      <c r="C32" s="12">
        <v>149011282.91999999</v>
      </c>
      <c r="D32" s="12">
        <v>-4277048.8499999996</v>
      </c>
      <c r="E32" s="12">
        <f t="shared" si="5"/>
        <v>144734234.06999999</v>
      </c>
      <c r="F32" s="12">
        <v>144725132.36000001</v>
      </c>
      <c r="G32" s="12">
        <v>144725132.36000001</v>
      </c>
      <c r="H32" s="12">
        <f t="shared" si="3"/>
        <v>9101.7099999785423</v>
      </c>
    </row>
    <row r="33" spans="1:11">
      <c r="A33" s="28" t="s">
        <v>63</v>
      </c>
      <c r="B33" s="29"/>
      <c r="C33" s="9">
        <f>SUM(C34:C42)</f>
        <v>500000</v>
      </c>
      <c r="D33" s="9">
        <f>SUM(D34:D42)</f>
        <v>31000</v>
      </c>
      <c r="E33" s="9">
        <f>SUM(E34:E42)</f>
        <v>531000</v>
      </c>
      <c r="F33" s="9">
        <f>SUM(F34:F42)</f>
        <v>495000</v>
      </c>
      <c r="G33" s="9">
        <f>SUM(G34:G42)</f>
        <v>495000</v>
      </c>
      <c r="H33" s="9">
        <f t="shared" si="3"/>
        <v>36000</v>
      </c>
      <c r="I33" s="7"/>
      <c r="J33" s="7"/>
      <c r="K33" s="8"/>
    </row>
    <row r="34" spans="1:11">
      <c r="A34" s="10" t="s">
        <v>64</v>
      </c>
      <c r="B34" s="11" t="s">
        <v>65</v>
      </c>
      <c r="C34" s="12">
        <v>0</v>
      </c>
      <c r="D34" s="12">
        <v>0</v>
      </c>
      <c r="E34" s="12">
        <f t="shared" ref="E34:E42" si="6">C34+D34</f>
        <v>0</v>
      </c>
      <c r="F34" s="12">
        <v>0</v>
      </c>
      <c r="G34" s="12">
        <v>0</v>
      </c>
      <c r="H34" s="12">
        <f t="shared" si="3"/>
        <v>0</v>
      </c>
      <c r="J34" s="13"/>
      <c r="K34" s="8"/>
    </row>
    <row r="35" spans="1:11">
      <c r="A35" s="10" t="s">
        <v>66</v>
      </c>
      <c r="B35" s="11" t="s">
        <v>67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3"/>
        <v>0</v>
      </c>
    </row>
    <row r="36" spans="1:11">
      <c r="A36" s="10" t="s">
        <v>68</v>
      </c>
      <c r="B36" s="11" t="s">
        <v>69</v>
      </c>
      <c r="C36" s="12">
        <v>500000</v>
      </c>
      <c r="D36" s="12">
        <v>0</v>
      </c>
      <c r="E36" s="12">
        <f t="shared" si="6"/>
        <v>500000</v>
      </c>
      <c r="F36" s="12">
        <v>495000</v>
      </c>
      <c r="G36" s="12">
        <v>495000</v>
      </c>
      <c r="H36" s="12">
        <f t="shared" si="3"/>
        <v>5000</v>
      </c>
    </row>
    <row r="37" spans="1:11">
      <c r="A37" s="10" t="s">
        <v>70</v>
      </c>
      <c r="B37" s="11" t="s">
        <v>71</v>
      </c>
      <c r="C37" s="12">
        <v>0</v>
      </c>
      <c r="D37" s="12">
        <v>31000</v>
      </c>
      <c r="E37" s="12">
        <f t="shared" si="6"/>
        <v>31000</v>
      </c>
      <c r="F37" s="12">
        <v>0</v>
      </c>
      <c r="G37" s="12">
        <v>0</v>
      </c>
      <c r="H37" s="12">
        <f t="shared" si="3"/>
        <v>31000</v>
      </c>
    </row>
    <row r="38" spans="1:11">
      <c r="A38" s="10" t="s">
        <v>72</v>
      </c>
      <c r="B38" s="11" t="s">
        <v>73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3"/>
        <v>0</v>
      </c>
    </row>
    <row r="39" spans="1:11">
      <c r="A39" s="10" t="s">
        <v>74</v>
      </c>
      <c r="B39" s="11" t="s">
        <v>75</v>
      </c>
      <c r="C39" s="12">
        <v>0</v>
      </c>
      <c r="D39" s="12">
        <v>0</v>
      </c>
      <c r="E39" s="12">
        <f t="shared" si="6"/>
        <v>0</v>
      </c>
      <c r="F39" s="12">
        <v>0</v>
      </c>
      <c r="G39" s="12">
        <v>0</v>
      </c>
      <c r="H39" s="12">
        <f t="shared" si="3"/>
        <v>0</v>
      </c>
    </row>
    <row r="40" spans="1:11">
      <c r="A40" s="14"/>
      <c r="B40" s="11" t="s">
        <v>76</v>
      </c>
      <c r="C40" s="12">
        <v>0</v>
      </c>
      <c r="D40" s="12">
        <v>0</v>
      </c>
      <c r="E40" s="12">
        <f t="shared" si="6"/>
        <v>0</v>
      </c>
      <c r="F40" s="12">
        <v>0</v>
      </c>
      <c r="G40" s="12">
        <v>0</v>
      </c>
      <c r="H40" s="12">
        <f t="shared" si="3"/>
        <v>0</v>
      </c>
    </row>
    <row r="41" spans="1:11">
      <c r="A41" s="14"/>
      <c r="B41" s="11" t="s">
        <v>77</v>
      </c>
      <c r="C41" s="12">
        <v>0</v>
      </c>
      <c r="D41" s="12">
        <v>0</v>
      </c>
      <c r="E41" s="12">
        <f t="shared" si="6"/>
        <v>0</v>
      </c>
      <c r="F41" s="12">
        <v>0</v>
      </c>
      <c r="G41" s="12">
        <v>0</v>
      </c>
      <c r="H41" s="12">
        <f t="shared" si="3"/>
        <v>0</v>
      </c>
    </row>
    <row r="42" spans="1:11">
      <c r="A42" s="10" t="s">
        <v>78</v>
      </c>
      <c r="B42" s="11" t="s">
        <v>79</v>
      </c>
      <c r="C42" s="12">
        <v>0</v>
      </c>
      <c r="D42" s="12">
        <v>0</v>
      </c>
      <c r="E42" s="12">
        <f t="shared" si="6"/>
        <v>0</v>
      </c>
      <c r="F42" s="12">
        <v>0</v>
      </c>
      <c r="G42" s="12">
        <v>0</v>
      </c>
      <c r="H42" s="12">
        <f t="shared" si="3"/>
        <v>0</v>
      </c>
    </row>
    <row r="43" spans="1:11">
      <c r="A43" s="28" t="s">
        <v>80</v>
      </c>
      <c r="B43" s="29"/>
      <c r="C43" s="9">
        <f>SUM(C44:C52)</f>
        <v>19584000</v>
      </c>
      <c r="D43" s="9">
        <f>SUM(D44:D52)</f>
        <v>201548752.41</v>
      </c>
      <c r="E43" s="9">
        <f>SUM(E44:E52)</f>
        <v>221132752.41</v>
      </c>
      <c r="F43" s="9">
        <f>SUM(F44:F52)</f>
        <v>109971385.02999999</v>
      </c>
      <c r="G43" s="9">
        <f>SUM(G44:G52)</f>
        <v>109823643.56999999</v>
      </c>
      <c r="H43" s="9">
        <f t="shared" si="3"/>
        <v>111161367.38000001</v>
      </c>
    </row>
    <row r="44" spans="1:11">
      <c r="A44" s="10" t="s">
        <v>81</v>
      </c>
      <c r="B44" s="11" t="s">
        <v>82</v>
      </c>
      <c r="C44" s="12">
        <v>6870000</v>
      </c>
      <c r="D44" s="12">
        <v>11933485.24</v>
      </c>
      <c r="E44" s="12">
        <f t="shared" ref="E44:E52" si="7">C44+D44</f>
        <v>18803485.240000002</v>
      </c>
      <c r="F44" s="12">
        <v>9949011.5999999996</v>
      </c>
      <c r="G44" s="12">
        <v>9850680.1400000006</v>
      </c>
      <c r="H44" s="12">
        <f t="shared" si="3"/>
        <v>8854473.6400000025</v>
      </c>
    </row>
    <row r="45" spans="1:11">
      <c r="A45" s="10" t="s">
        <v>83</v>
      </c>
      <c r="B45" s="11" t="s">
        <v>84</v>
      </c>
      <c r="C45" s="12">
        <v>0</v>
      </c>
      <c r="D45" s="12">
        <v>44492</v>
      </c>
      <c r="E45" s="12">
        <f t="shared" si="7"/>
        <v>44492</v>
      </c>
      <c r="F45" s="12">
        <v>35722</v>
      </c>
      <c r="G45" s="12">
        <v>35722</v>
      </c>
      <c r="H45" s="12">
        <f t="shared" si="3"/>
        <v>8770</v>
      </c>
    </row>
    <row r="46" spans="1:11">
      <c r="A46" s="10" t="s">
        <v>85</v>
      </c>
      <c r="B46" s="11" t="s">
        <v>86</v>
      </c>
      <c r="C46" s="12">
        <v>1339000</v>
      </c>
      <c r="D46" s="12">
        <v>172112635.53999999</v>
      </c>
      <c r="E46" s="12">
        <f t="shared" si="7"/>
        <v>173451635.53999999</v>
      </c>
      <c r="F46" s="12">
        <v>75385627.329999998</v>
      </c>
      <c r="G46" s="12">
        <v>75336217.329999998</v>
      </c>
      <c r="H46" s="12">
        <f t="shared" si="3"/>
        <v>98066008.209999993</v>
      </c>
    </row>
    <row r="47" spans="1:11">
      <c r="A47" s="10" t="s">
        <v>87</v>
      </c>
      <c r="B47" s="11" t="s">
        <v>88</v>
      </c>
      <c r="C47" s="12">
        <v>9475000</v>
      </c>
      <c r="D47" s="12">
        <v>16218489</v>
      </c>
      <c r="E47" s="12">
        <f t="shared" si="7"/>
        <v>25693489</v>
      </c>
      <c r="F47" s="12">
        <v>23693493.469999999</v>
      </c>
      <c r="G47" s="12">
        <v>23693493.469999999</v>
      </c>
      <c r="H47" s="12">
        <f t="shared" si="3"/>
        <v>1999995.5300000012</v>
      </c>
    </row>
    <row r="48" spans="1:11">
      <c r="A48" s="10" t="s">
        <v>89</v>
      </c>
      <c r="B48" s="11" t="s">
        <v>90</v>
      </c>
      <c r="C48" s="12">
        <v>0</v>
      </c>
      <c r="D48" s="12">
        <v>0</v>
      </c>
      <c r="E48" s="12">
        <f t="shared" si="7"/>
        <v>0</v>
      </c>
      <c r="F48" s="12">
        <v>0</v>
      </c>
      <c r="G48" s="12">
        <v>0</v>
      </c>
      <c r="H48" s="12">
        <f t="shared" si="3"/>
        <v>0</v>
      </c>
    </row>
    <row r="49" spans="1:8">
      <c r="A49" s="10" t="s">
        <v>91</v>
      </c>
      <c r="B49" s="11" t="s">
        <v>92</v>
      </c>
      <c r="C49" s="12">
        <v>1900000</v>
      </c>
      <c r="D49" s="12">
        <v>1239650.6299999999</v>
      </c>
      <c r="E49" s="12">
        <f t="shared" si="7"/>
        <v>3139650.63</v>
      </c>
      <c r="F49" s="12">
        <v>907530.63</v>
      </c>
      <c r="G49" s="12">
        <v>907530.63</v>
      </c>
      <c r="H49" s="12">
        <f t="shared" si="3"/>
        <v>2232120</v>
      </c>
    </row>
    <row r="50" spans="1:8">
      <c r="A50" s="10" t="s">
        <v>93</v>
      </c>
      <c r="B50" s="11" t="s">
        <v>94</v>
      </c>
      <c r="C50" s="12">
        <v>0</v>
      </c>
      <c r="D50" s="12">
        <v>0</v>
      </c>
      <c r="E50" s="12">
        <f t="shared" si="7"/>
        <v>0</v>
      </c>
      <c r="F50" s="12">
        <v>0</v>
      </c>
      <c r="G50" s="12">
        <v>0</v>
      </c>
      <c r="H50" s="12">
        <f t="shared" si="3"/>
        <v>0</v>
      </c>
    </row>
    <row r="51" spans="1:8">
      <c r="A51" s="10" t="s">
        <v>95</v>
      </c>
      <c r="B51" s="11" t="s">
        <v>96</v>
      </c>
      <c r="C51" s="12">
        <v>0</v>
      </c>
      <c r="D51" s="12">
        <v>0</v>
      </c>
      <c r="E51" s="12">
        <f t="shared" si="7"/>
        <v>0</v>
      </c>
      <c r="F51" s="12">
        <v>0</v>
      </c>
      <c r="G51" s="12">
        <v>0</v>
      </c>
      <c r="H51" s="12">
        <f t="shared" si="3"/>
        <v>0</v>
      </c>
    </row>
    <row r="52" spans="1:8">
      <c r="A52" s="10" t="s">
        <v>97</v>
      </c>
      <c r="B52" s="11" t="s">
        <v>98</v>
      </c>
      <c r="C52" s="12">
        <v>0</v>
      </c>
      <c r="D52" s="12">
        <v>0</v>
      </c>
      <c r="E52" s="12">
        <f t="shared" si="7"/>
        <v>0</v>
      </c>
      <c r="F52" s="12">
        <v>0</v>
      </c>
      <c r="G52" s="12">
        <v>0</v>
      </c>
      <c r="H52" s="12">
        <f t="shared" si="3"/>
        <v>0</v>
      </c>
    </row>
    <row r="53" spans="1:8">
      <c r="A53" s="28" t="s">
        <v>99</v>
      </c>
      <c r="B53" s="29"/>
      <c r="C53" s="9">
        <f>SUM(C54:C56)</f>
        <v>0</v>
      </c>
      <c r="D53" s="9">
        <f>SUM(D54:D56)</f>
        <v>680276601.16999996</v>
      </c>
      <c r="E53" s="9">
        <f>SUM(E54:E56)</f>
        <v>680276601.16999996</v>
      </c>
      <c r="F53" s="9">
        <f>SUM(F54:F56)</f>
        <v>649038736.13</v>
      </c>
      <c r="G53" s="9">
        <f>SUM(G54:G56)</f>
        <v>649038736.12</v>
      </c>
      <c r="H53" s="9">
        <f t="shared" si="3"/>
        <v>31237865.039999962</v>
      </c>
    </row>
    <row r="54" spans="1:8">
      <c r="A54" s="10" t="s">
        <v>100</v>
      </c>
      <c r="B54" s="11" t="s">
        <v>101</v>
      </c>
      <c r="C54" s="12">
        <v>0</v>
      </c>
      <c r="D54" s="12">
        <v>0</v>
      </c>
      <c r="E54" s="12">
        <f>C54+D54</f>
        <v>0</v>
      </c>
      <c r="F54" s="12">
        <v>0</v>
      </c>
      <c r="G54" s="12">
        <v>0</v>
      </c>
      <c r="H54" s="12">
        <f t="shared" si="3"/>
        <v>0</v>
      </c>
    </row>
    <row r="55" spans="1:8">
      <c r="A55" s="10" t="s">
        <v>102</v>
      </c>
      <c r="B55" s="11" t="s">
        <v>103</v>
      </c>
      <c r="C55" s="12">
        <v>0</v>
      </c>
      <c r="D55" s="12">
        <v>680276601.16999996</v>
      </c>
      <c r="E55" s="12">
        <f>C55+D55</f>
        <v>680276601.16999996</v>
      </c>
      <c r="F55" s="12">
        <v>649038736.13</v>
      </c>
      <c r="G55" s="12">
        <v>649038736.12</v>
      </c>
      <c r="H55" s="12">
        <f t="shared" si="3"/>
        <v>31237865.039999962</v>
      </c>
    </row>
    <row r="56" spans="1:8">
      <c r="A56" s="10" t="s">
        <v>104</v>
      </c>
      <c r="B56" s="11" t="s">
        <v>105</v>
      </c>
      <c r="C56" s="12">
        <v>0</v>
      </c>
      <c r="D56" s="12">
        <v>0</v>
      </c>
      <c r="E56" s="12">
        <f>C56+D56</f>
        <v>0</v>
      </c>
      <c r="F56" s="12">
        <v>0</v>
      </c>
      <c r="G56" s="12">
        <v>0</v>
      </c>
      <c r="H56" s="12">
        <f t="shared" si="3"/>
        <v>0</v>
      </c>
    </row>
    <row r="57" spans="1:8">
      <c r="A57" s="28" t="s">
        <v>106</v>
      </c>
      <c r="B57" s="29"/>
      <c r="C57" s="9">
        <f>SUM(C58:C65)</f>
        <v>481448166</v>
      </c>
      <c r="D57" s="9">
        <f>SUM(D58:D65)</f>
        <v>-481448166</v>
      </c>
      <c r="E57" s="9">
        <f>SUM(E58:E65)</f>
        <v>0</v>
      </c>
      <c r="F57" s="9">
        <f>SUM(F58:F65)</f>
        <v>0</v>
      </c>
      <c r="G57" s="9">
        <f>SUM(G58:G65)</f>
        <v>0</v>
      </c>
      <c r="H57" s="9">
        <f t="shared" si="3"/>
        <v>0</v>
      </c>
    </row>
    <row r="58" spans="1:8">
      <c r="A58" s="10" t="s">
        <v>107</v>
      </c>
      <c r="B58" s="11" t="s">
        <v>108</v>
      </c>
      <c r="C58" s="12">
        <v>0</v>
      </c>
      <c r="D58" s="12">
        <v>0</v>
      </c>
      <c r="E58" s="12">
        <f t="shared" ref="E58:E65" si="8">C58+D58</f>
        <v>0</v>
      </c>
      <c r="F58" s="12">
        <v>0</v>
      </c>
      <c r="G58" s="12">
        <v>0</v>
      </c>
      <c r="H58" s="12">
        <f t="shared" si="3"/>
        <v>0</v>
      </c>
    </row>
    <row r="59" spans="1:8">
      <c r="A59" s="10" t="s">
        <v>109</v>
      </c>
      <c r="B59" s="11" t="s">
        <v>110</v>
      </c>
      <c r="C59" s="12">
        <v>0</v>
      </c>
      <c r="D59" s="12">
        <v>0</v>
      </c>
      <c r="E59" s="12">
        <f t="shared" si="8"/>
        <v>0</v>
      </c>
      <c r="F59" s="12">
        <v>0</v>
      </c>
      <c r="G59" s="12">
        <v>0</v>
      </c>
      <c r="H59" s="12">
        <f t="shared" si="3"/>
        <v>0</v>
      </c>
    </row>
    <row r="60" spans="1:8">
      <c r="A60" s="10" t="s">
        <v>111</v>
      </c>
      <c r="B60" s="11" t="s">
        <v>112</v>
      </c>
      <c r="C60" s="12">
        <v>0</v>
      </c>
      <c r="D60" s="12">
        <v>0</v>
      </c>
      <c r="E60" s="12">
        <f t="shared" si="8"/>
        <v>0</v>
      </c>
      <c r="F60" s="12">
        <v>0</v>
      </c>
      <c r="G60" s="12">
        <v>0</v>
      </c>
      <c r="H60" s="12">
        <f t="shared" si="3"/>
        <v>0</v>
      </c>
    </row>
    <row r="61" spans="1:8">
      <c r="A61" s="10" t="s">
        <v>113</v>
      </c>
      <c r="B61" s="11" t="s">
        <v>114</v>
      </c>
      <c r="C61" s="12">
        <v>0</v>
      </c>
      <c r="D61" s="12">
        <v>0</v>
      </c>
      <c r="E61" s="12">
        <f t="shared" si="8"/>
        <v>0</v>
      </c>
      <c r="F61" s="12">
        <v>0</v>
      </c>
      <c r="G61" s="12">
        <v>0</v>
      </c>
      <c r="H61" s="12">
        <f t="shared" si="3"/>
        <v>0</v>
      </c>
    </row>
    <row r="62" spans="1:8">
      <c r="A62" s="10" t="s">
        <v>115</v>
      </c>
      <c r="B62" s="11" t="s">
        <v>116</v>
      </c>
      <c r="C62" s="12">
        <v>0</v>
      </c>
      <c r="D62" s="12">
        <v>0</v>
      </c>
      <c r="E62" s="12">
        <f t="shared" si="8"/>
        <v>0</v>
      </c>
      <c r="F62" s="12">
        <v>0</v>
      </c>
      <c r="G62" s="12">
        <v>0</v>
      </c>
      <c r="H62" s="12">
        <f t="shared" si="3"/>
        <v>0</v>
      </c>
    </row>
    <row r="63" spans="1:8">
      <c r="A63" s="10"/>
      <c r="B63" s="11" t="s">
        <v>117</v>
      </c>
      <c r="C63" s="12">
        <v>0</v>
      </c>
      <c r="D63" s="12">
        <v>0</v>
      </c>
      <c r="E63" s="12">
        <f t="shared" si="8"/>
        <v>0</v>
      </c>
      <c r="F63" s="12">
        <v>0</v>
      </c>
      <c r="G63" s="12">
        <v>0</v>
      </c>
      <c r="H63" s="12">
        <f t="shared" si="3"/>
        <v>0</v>
      </c>
    </row>
    <row r="64" spans="1:8">
      <c r="A64" s="10" t="s">
        <v>118</v>
      </c>
      <c r="B64" s="11" t="s">
        <v>119</v>
      </c>
      <c r="C64" s="12">
        <v>0</v>
      </c>
      <c r="D64" s="12">
        <v>0</v>
      </c>
      <c r="E64" s="12">
        <f t="shared" si="8"/>
        <v>0</v>
      </c>
      <c r="F64" s="12">
        <v>0</v>
      </c>
      <c r="G64" s="12">
        <v>0</v>
      </c>
      <c r="H64" s="12">
        <f t="shared" si="3"/>
        <v>0</v>
      </c>
    </row>
    <row r="65" spans="1:11">
      <c r="A65" s="10" t="s">
        <v>120</v>
      </c>
      <c r="B65" s="11" t="s">
        <v>121</v>
      </c>
      <c r="C65" s="12">
        <v>481448166</v>
      </c>
      <c r="D65" s="12">
        <v>-481448166</v>
      </c>
      <c r="E65" s="12">
        <f t="shared" si="8"/>
        <v>0</v>
      </c>
      <c r="F65" s="12">
        <v>0</v>
      </c>
      <c r="G65" s="12">
        <v>0</v>
      </c>
      <c r="H65" s="12">
        <f t="shared" si="3"/>
        <v>0</v>
      </c>
    </row>
    <row r="66" spans="1:11">
      <c r="A66" s="28" t="s">
        <v>122</v>
      </c>
      <c r="B66" s="29"/>
      <c r="C66" s="9">
        <f>SUM(C67:C69)</f>
        <v>0</v>
      </c>
      <c r="D66" s="9">
        <f>SUM(D67:D69)</f>
        <v>0</v>
      </c>
      <c r="E66" s="9">
        <f>SUM(E67:E69)</f>
        <v>0</v>
      </c>
      <c r="F66" s="9">
        <f>SUM(F67:F69)</f>
        <v>0</v>
      </c>
      <c r="G66" s="9">
        <f>SUM(G67:G69)</f>
        <v>0</v>
      </c>
      <c r="H66" s="9">
        <f t="shared" si="3"/>
        <v>0</v>
      </c>
    </row>
    <row r="67" spans="1:11">
      <c r="A67" s="10" t="s">
        <v>123</v>
      </c>
      <c r="B67" s="11" t="s">
        <v>124</v>
      </c>
      <c r="C67" s="12">
        <v>0</v>
      </c>
      <c r="D67" s="12">
        <v>0</v>
      </c>
      <c r="E67" s="12">
        <f>C67+D67</f>
        <v>0</v>
      </c>
      <c r="F67" s="12">
        <v>0</v>
      </c>
      <c r="G67" s="12">
        <v>0</v>
      </c>
      <c r="H67" s="12">
        <f t="shared" si="3"/>
        <v>0</v>
      </c>
    </row>
    <row r="68" spans="1:11">
      <c r="A68" s="10" t="s">
        <v>125</v>
      </c>
      <c r="B68" s="11" t="s">
        <v>126</v>
      </c>
      <c r="C68" s="12">
        <v>0</v>
      </c>
      <c r="D68" s="12">
        <v>0</v>
      </c>
      <c r="E68" s="12">
        <f>C68+D68</f>
        <v>0</v>
      </c>
      <c r="F68" s="12">
        <v>0</v>
      </c>
      <c r="G68" s="12">
        <v>0</v>
      </c>
      <c r="H68" s="12">
        <f t="shared" si="3"/>
        <v>0</v>
      </c>
    </row>
    <row r="69" spans="1:11">
      <c r="A69" s="10" t="s">
        <v>127</v>
      </c>
      <c r="B69" s="11" t="s">
        <v>128</v>
      </c>
      <c r="C69" s="12">
        <v>0</v>
      </c>
      <c r="D69" s="12">
        <v>0</v>
      </c>
      <c r="E69" s="12">
        <f>C69+D69</f>
        <v>0</v>
      </c>
      <c r="F69" s="12">
        <v>0</v>
      </c>
      <c r="G69" s="12">
        <v>0</v>
      </c>
      <c r="H69" s="12">
        <f t="shared" si="3"/>
        <v>0</v>
      </c>
    </row>
    <row r="70" spans="1:11">
      <c r="A70" s="28" t="s">
        <v>129</v>
      </c>
      <c r="B70" s="29"/>
      <c r="C70" s="9">
        <f>SUM(C71:C77)</f>
        <v>0</v>
      </c>
      <c r="D70" s="9">
        <f>SUM(D71:D77)</f>
        <v>0</v>
      </c>
      <c r="E70" s="9">
        <f>SUM(E71:E77)</f>
        <v>0</v>
      </c>
      <c r="F70" s="9">
        <f>SUM(F71:F77)</f>
        <v>0</v>
      </c>
      <c r="G70" s="9">
        <f>SUM(G71:G77)</f>
        <v>0</v>
      </c>
      <c r="H70" s="9">
        <f t="shared" ref="H70:H77" si="9">E70-F70</f>
        <v>0</v>
      </c>
    </row>
    <row r="71" spans="1:11">
      <c r="A71" s="10" t="s">
        <v>130</v>
      </c>
      <c r="B71" s="11" t="s">
        <v>131</v>
      </c>
      <c r="C71" s="12">
        <v>0</v>
      </c>
      <c r="D71" s="12">
        <v>0</v>
      </c>
      <c r="E71" s="12">
        <f t="shared" ref="E71:E77" si="10">C71+D71</f>
        <v>0</v>
      </c>
      <c r="F71" s="12">
        <v>0</v>
      </c>
      <c r="G71" s="12">
        <v>0</v>
      </c>
      <c r="H71" s="12">
        <f t="shared" si="9"/>
        <v>0</v>
      </c>
    </row>
    <row r="72" spans="1:11">
      <c r="A72" s="10" t="s">
        <v>132</v>
      </c>
      <c r="B72" s="11" t="s">
        <v>133</v>
      </c>
      <c r="C72" s="12">
        <v>0</v>
      </c>
      <c r="D72" s="12">
        <v>0</v>
      </c>
      <c r="E72" s="12">
        <f t="shared" si="10"/>
        <v>0</v>
      </c>
      <c r="F72" s="12">
        <v>0</v>
      </c>
      <c r="G72" s="12">
        <v>0</v>
      </c>
      <c r="H72" s="12">
        <f t="shared" si="9"/>
        <v>0</v>
      </c>
    </row>
    <row r="73" spans="1:11">
      <c r="A73" s="10" t="s">
        <v>134</v>
      </c>
      <c r="B73" s="11" t="s">
        <v>135</v>
      </c>
      <c r="C73" s="12">
        <v>0</v>
      </c>
      <c r="D73" s="12">
        <v>0</v>
      </c>
      <c r="E73" s="12">
        <f t="shared" si="10"/>
        <v>0</v>
      </c>
      <c r="F73" s="12">
        <v>0</v>
      </c>
      <c r="G73" s="12">
        <v>0</v>
      </c>
      <c r="H73" s="12">
        <f t="shared" si="9"/>
        <v>0</v>
      </c>
    </row>
    <row r="74" spans="1:11">
      <c r="A74" s="10" t="s">
        <v>136</v>
      </c>
      <c r="B74" s="11" t="s">
        <v>137</v>
      </c>
      <c r="C74" s="12">
        <v>0</v>
      </c>
      <c r="D74" s="12">
        <v>0</v>
      </c>
      <c r="E74" s="12">
        <f t="shared" si="10"/>
        <v>0</v>
      </c>
      <c r="F74" s="12">
        <v>0</v>
      </c>
      <c r="G74" s="12">
        <v>0</v>
      </c>
      <c r="H74" s="12">
        <f t="shared" si="9"/>
        <v>0</v>
      </c>
    </row>
    <row r="75" spans="1:11">
      <c r="A75" s="10" t="s">
        <v>138</v>
      </c>
      <c r="B75" s="11" t="s">
        <v>139</v>
      </c>
      <c r="C75" s="12">
        <v>0</v>
      </c>
      <c r="D75" s="12">
        <v>0</v>
      </c>
      <c r="E75" s="12">
        <f t="shared" si="10"/>
        <v>0</v>
      </c>
      <c r="F75" s="12">
        <v>0</v>
      </c>
      <c r="G75" s="12">
        <v>0</v>
      </c>
      <c r="H75" s="12">
        <f t="shared" si="9"/>
        <v>0</v>
      </c>
    </row>
    <row r="76" spans="1:11">
      <c r="A76" s="10" t="s">
        <v>140</v>
      </c>
      <c r="B76" s="11" t="s">
        <v>141</v>
      </c>
      <c r="C76" s="12">
        <v>0</v>
      </c>
      <c r="D76" s="12">
        <v>0</v>
      </c>
      <c r="E76" s="12">
        <f t="shared" si="10"/>
        <v>0</v>
      </c>
      <c r="F76" s="12">
        <v>0</v>
      </c>
      <c r="G76" s="12">
        <v>0</v>
      </c>
      <c r="H76" s="12">
        <f t="shared" si="9"/>
        <v>0</v>
      </c>
    </row>
    <row r="77" spans="1:11">
      <c r="A77" s="10" t="s">
        <v>142</v>
      </c>
      <c r="B77" s="11" t="s">
        <v>143</v>
      </c>
      <c r="C77" s="12">
        <v>0</v>
      </c>
      <c r="D77" s="12">
        <v>0</v>
      </c>
      <c r="E77" s="12">
        <f t="shared" si="10"/>
        <v>0</v>
      </c>
      <c r="F77" s="12">
        <v>0</v>
      </c>
      <c r="G77" s="12">
        <v>0</v>
      </c>
      <c r="H77" s="12">
        <f t="shared" si="9"/>
        <v>0</v>
      </c>
    </row>
    <row r="78" spans="1:11" ht="5.0999999999999996" customHeight="1">
      <c r="A78" s="15"/>
      <c r="B78" s="16"/>
      <c r="C78" s="17"/>
      <c r="D78" s="17"/>
      <c r="E78" s="17"/>
      <c r="F78" s="17"/>
      <c r="G78" s="17"/>
      <c r="H78" s="17"/>
    </row>
    <row r="79" spans="1:11">
      <c r="A79" s="30" t="s">
        <v>144</v>
      </c>
      <c r="B79" s="31"/>
      <c r="C79" s="17">
        <f t="shared" ref="C79:H79" si="11">C80+C88+C98+C108+C118+C128+C132+C141+C145</f>
        <v>3469866971</v>
      </c>
      <c r="D79" s="17">
        <f t="shared" si="11"/>
        <v>4491890116.9499989</v>
      </c>
      <c r="E79" s="17">
        <f t="shared" si="11"/>
        <v>7961757087.9499989</v>
      </c>
      <c r="F79" s="17">
        <f t="shared" si="11"/>
        <v>7667498652.9699993</v>
      </c>
      <c r="G79" s="17">
        <f t="shared" si="11"/>
        <v>7665972701.2200003</v>
      </c>
      <c r="H79" s="17">
        <f t="shared" si="11"/>
        <v>294258434.97999936</v>
      </c>
      <c r="K79" s="8"/>
    </row>
    <row r="80" spans="1:11">
      <c r="A80" s="26" t="s">
        <v>10</v>
      </c>
      <c r="B80" s="27"/>
      <c r="C80" s="17">
        <f t="shared" ref="C80:H80" si="12">SUM(C81:C87)</f>
        <v>2802070256</v>
      </c>
      <c r="D80" s="17">
        <f t="shared" si="12"/>
        <v>1618083424.5099998</v>
      </c>
      <c r="E80" s="17">
        <f t="shared" si="12"/>
        <v>4420153680.5100002</v>
      </c>
      <c r="F80" s="17">
        <f t="shared" si="12"/>
        <v>4388898908.8699999</v>
      </c>
      <c r="G80" s="17">
        <f t="shared" si="12"/>
        <v>4388898908.8699999</v>
      </c>
      <c r="H80" s="17">
        <f t="shared" si="12"/>
        <v>31254771.639999986</v>
      </c>
    </row>
    <row r="81" spans="1:8">
      <c r="A81" s="10" t="s">
        <v>145</v>
      </c>
      <c r="B81" s="18" t="s">
        <v>12</v>
      </c>
      <c r="C81" s="19">
        <v>947255550</v>
      </c>
      <c r="D81" s="19">
        <v>449925942.16000003</v>
      </c>
      <c r="E81" s="12">
        <f t="shared" ref="E81:E87" si="13">C81+D81</f>
        <v>1397181492.1600001</v>
      </c>
      <c r="F81" s="19">
        <v>1397181492.1600001</v>
      </c>
      <c r="G81" s="19">
        <v>1397181492.1600001</v>
      </c>
      <c r="H81" s="19">
        <f t="shared" ref="H81:H131" si="14">E81-F81</f>
        <v>0</v>
      </c>
    </row>
    <row r="82" spans="1:8">
      <c r="A82" s="10" t="s">
        <v>146</v>
      </c>
      <c r="B82" s="18" t="s">
        <v>14</v>
      </c>
      <c r="C82" s="19">
        <v>143320931</v>
      </c>
      <c r="D82" s="19">
        <v>469392572.02999997</v>
      </c>
      <c r="E82" s="12">
        <f t="shared" si="13"/>
        <v>612713503.02999997</v>
      </c>
      <c r="F82" s="19">
        <v>608389848.88</v>
      </c>
      <c r="G82" s="19">
        <v>608389848.88</v>
      </c>
      <c r="H82" s="19">
        <f t="shared" si="14"/>
        <v>4323654.1499999762</v>
      </c>
    </row>
    <row r="83" spans="1:8">
      <c r="A83" s="10" t="s">
        <v>147</v>
      </c>
      <c r="B83" s="18" t="s">
        <v>16</v>
      </c>
      <c r="C83" s="19">
        <v>1237127768</v>
      </c>
      <c r="D83" s="19">
        <v>487341917.29000002</v>
      </c>
      <c r="E83" s="12">
        <f t="shared" si="13"/>
        <v>1724469685.29</v>
      </c>
      <c r="F83" s="19">
        <v>1724452656.04</v>
      </c>
      <c r="G83" s="19">
        <v>1724452656.04</v>
      </c>
      <c r="H83" s="19">
        <f t="shared" si="14"/>
        <v>17029.25</v>
      </c>
    </row>
    <row r="84" spans="1:8">
      <c r="A84" s="10" t="s">
        <v>148</v>
      </c>
      <c r="B84" s="18" t="s">
        <v>18</v>
      </c>
      <c r="C84" s="19">
        <v>316908020</v>
      </c>
      <c r="D84" s="19">
        <v>15986924.869999999</v>
      </c>
      <c r="E84" s="12">
        <f t="shared" si="13"/>
        <v>332894944.87</v>
      </c>
      <c r="F84" s="19">
        <v>310001895.11000001</v>
      </c>
      <c r="G84" s="19">
        <v>310001895.11000001</v>
      </c>
      <c r="H84" s="19">
        <f t="shared" si="14"/>
        <v>22893049.75999999</v>
      </c>
    </row>
    <row r="85" spans="1:8">
      <c r="A85" s="10" t="s">
        <v>149</v>
      </c>
      <c r="B85" s="18" t="s">
        <v>20</v>
      </c>
      <c r="C85" s="19">
        <v>132656911</v>
      </c>
      <c r="D85" s="19">
        <v>99117305.120000005</v>
      </c>
      <c r="E85" s="12">
        <f t="shared" si="13"/>
        <v>231774216.12</v>
      </c>
      <c r="F85" s="19">
        <v>227753177.63999999</v>
      </c>
      <c r="G85" s="19">
        <v>227753177.63999999</v>
      </c>
      <c r="H85" s="19">
        <f t="shared" si="14"/>
        <v>4021038.4800000191</v>
      </c>
    </row>
    <row r="86" spans="1:8">
      <c r="A86" s="10" t="s">
        <v>150</v>
      </c>
      <c r="B86" s="18" t="s">
        <v>22</v>
      </c>
      <c r="C86" s="19">
        <v>0</v>
      </c>
      <c r="D86" s="19">
        <v>0</v>
      </c>
      <c r="E86" s="12">
        <f t="shared" si="13"/>
        <v>0</v>
      </c>
      <c r="F86" s="19">
        <v>0</v>
      </c>
      <c r="G86" s="19">
        <v>0</v>
      </c>
      <c r="H86" s="19">
        <f t="shared" si="14"/>
        <v>0</v>
      </c>
    </row>
    <row r="87" spans="1:8">
      <c r="A87" s="10" t="s">
        <v>151</v>
      </c>
      <c r="B87" s="18" t="s">
        <v>24</v>
      </c>
      <c r="C87" s="19">
        <v>24801076</v>
      </c>
      <c r="D87" s="19">
        <v>96318763.040000007</v>
      </c>
      <c r="E87" s="12">
        <f t="shared" si="13"/>
        <v>121119839.04000001</v>
      </c>
      <c r="F87" s="19">
        <v>121119839.04000001</v>
      </c>
      <c r="G87" s="19">
        <v>121119839.04000001</v>
      </c>
      <c r="H87" s="19">
        <f t="shared" si="14"/>
        <v>0</v>
      </c>
    </row>
    <row r="88" spans="1:8">
      <c r="A88" s="26" t="s">
        <v>25</v>
      </c>
      <c r="B88" s="27"/>
      <c r="C88" s="17">
        <f>SUM(C89:C97)</f>
        <v>169758098</v>
      </c>
      <c r="D88" s="17">
        <f>SUM(D89:D97)</f>
        <v>1431852653.3899999</v>
      </c>
      <c r="E88" s="17">
        <f>SUM(E89:E97)</f>
        <v>1601610751.3899999</v>
      </c>
      <c r="F88" s="17">
        <f>SUM(F89:F97)</f>
        <v>1432384765.7200003</v>
      </c>
      <c r="G88" s="17">
        <f>SUM(G89:G97)</f>
        <v>1431995375.7300003</v>
      </c>
      <c r="H88" s="17">
        <f t="shared" si="14"/>
        <v>169225985.6699996</v>
      </c>
    </row>
    <row r="89" spans="1:8">
      <c r="A89" s="10" t="s">
        <v>152</v>
      </c>
      <c r="B89" s="18" t="s">
        <v>27</v>
      </c>
      <c r="C89" s="19">
        <v>26842471</v>
      </c>
      <c r="D89" s="19">
        <v>-14941348.65</v>
      </c>
      <c r="E89" s="12">
        <f t="shared" ref="E89:E97" si="15">C89+D89</f>
        <v>11901122.35</v>
      </c>
      <c r="F89" s="19">
        <v>11735182.02</v>
      </c>
      <c r="G89" s="19">
        <v>11735182.02</v>
      </c>
      <c r="H89" s="19">
        <f t="shared" si="14"/>
        <v>165940.33000000007</v>
      </c>
    </row>
    <row r="90" spans="1:8">
      <c r="A90" s="10" t="s">
        <v>153</v>
      </c>
      <c r="B90" s="18" t="s">
        <v>29</v>
      </c>
      <c r="C90" s="19">
        <v>1398558</v>
      </c>
      <c r="D90" s="19">
        <v>409640.31</v>
      </c>
      <c r="E90" s="12">
        <f t="shared" si="15"/>
        <v>1808198.31</v>
      </c>
      <c r="F90" s="19">
        <v>1806477.25</v>
      </c>
      <c r="G90" s="19">
        <v>1806477.25</v>
      </c>
      <c r="H90" s="19">
        <f t="shared" si="14"/>
        <v>1721.0600000000559</v>
      </c>
    </row>
    <row r="91" spans="1:8">
      <c r="A91" s="10" t="s">
        <v>154</v>
      </c>
      <c r="B91" s="18" t="s">
        <v>31</v>
      </c>
      <c r="C91" s="19">
        <v>0</v>
      </c>
      <c r="D91" s="19">
        <v>0</v>
      </c>
      <c r="E91" s="12">
        <f t="shared" si="15"/>
        <v>0</v>
      </c>
      <c r="F91" s="19">
        <v>0</v>
      </c>
      <c r="G91" s="19">
        <v>0</v>
      </c>
      <c r="H91" s="19">
        <f t="shared" si="14"/>
        <v>0</v>
      </c>
    </row>
    <row r="92" spans="1:8">
      <c r="A92" s="10" t="s">
        <v>155</v>
      </c>
      <c r="B92" s="18" t="s">
        <v>33</v>
      </c>
      <c r="C92" s="19">
        <v>1875066</v>
      </c>
      <c r="D92" s="19">
        <v>-1040474.82</v>
      </c>
      <c r="E92" s="12">
        <f t="shared" si="15"/>
        <v>834591.18</v>
      </c>
      <c r="F92" s="19">
        <v>834591.18</v>
      </c>
      <c r="G92" s="19">
        <v>834591.18</v>
      </c>
      <c r="H92" s="19">
        <f t="shared" si="14"/>
        <v>0</v>
      </c>
    </row>
    <row r="93" spans="1:8">
      <c r="A93" s="10" t="s">
        <v>156</v>
      </c>
      <c r="B93" s="18" t="s">
        <v>35</v>
      </c>
      <c r="C93" s="19">
        <v>79690208</v>
      </c>
      <c r="D93" s="19">
        <v>1438238029.28</v>
      </c>
      <c r="E93" s="12">
        <f t="shared" si="15"/>
        <v>1517928237.28</v>
      </c>
      <c r="F93" s="19">
        <v>1351305529.4200001</v>
      </c>
      <c r="G93" s="19">
        <v>1351305529.4200001</v>
      </c>
      <c r="H93" s="19">
        <f t="shared" si="14"/>
        <v>166622707.8599999</v>
      </c>
    </row>
    <row r="94" spans="1:8">
      <c r="A94" s="10" t="s">
        <v>157</v>
      </c>
      <c r="B94" s="18" t="s">
        <v>37</v>
      </c>
      <c r="C94" s="19">
        <v>41522618</v>
      </c>
      <c r="D94" s="19">
        <v>5033600.9000000004</v>
      </c>
      <c r="E94" s="12">
        <f t="shared" si="15"/>
        <v>46556218.899999999</v>
      </c>
      <c r="F94" s="19">
        <v>46556217.899999999</v>
      </c>
      <c r="G94" s="19">
        <v>46556217.899999999</v>
      </c>
      <c r="H94" s="19">
        <f t="shared" si="14"/>
        <v>1</v>
      </c>
    </row>
    <row r="95" spans="1:8">
      <c r="A95" s="10" t="s">
        <v>158</v>
      </c>
      <c r="B95" s="18" t="s">
        <v>39</v>
      </c>
      <c r="C95" s="19">
        <v>14084796</v>
      </c>
      <c r="D95" s="19">
        <v>-9268039.7200000007</v>
      </c>
      <c r="E95" s="12">
        <f t="shared" si="15"/>
        <v>4816756.2799999993</v>
      </c>
      <c r="F95" s="19">
        <v>4639581.43</v>
      </c>
      <c r="G95" s="19">
        <v>4250191.4400000004</v>
      </c>
      <c r="H95" s="19">
        <f t="shared" si="14"/>
        <v>177174.84999999963</v>
      </c>
    </row>
    <row r="96" spans="1:8">
      <c r="A96" s="10" t="s">
        <v>159</v>
      </c>
      <c r="B96" s="18" t="s">
        <v>41</v>
      </c>
      <c r="C96" s="19">
        <v>0</v>
      </c>
      <c r="D96" s="19">
        <v>0</v>
      </c>
      <c r="E96" s="12">
        <f t="shared" si="15"/>
        <v>0</v>
      </c>
      <c r="F96" s="19">
        <v>0</v>
      </c>
      <c r="G96" s="19">
        <v>0</v>
      </c>
      <c r="H96" s="19">
        <f t="shared" si="14"/>
        <v>0</v>
      </c>
    </row>
    <row r="97" spans="1:8">
      <c r="A97" s="10" t="s">
        <v>160</v>
      </c>
      <c r="B97" s="18" t="s">
        <v>43</v>
      </c>
      <c r="C97" s="19">
        <v>4344381</v>
      </c>
      <c r="D97" s="19">
        <v>13421246.09</v>
      </c>
      <c r="E97" s="12">
        <f t="shared" si="15"/>
        <v>17765627.09</v>
      </c>
      <c r="F97" s="19">
        <v>15507186.52</v>
      </c>
      <c r="G97" s="19">
        <v>15507186.52</v>
      </c>
      <c r="H97" s="19">
        <f t="shared" si="14"/>
        <v>2258440.5700000003</v>
      </c>
    </row>
    <row r="98" spans="1:8">
      <c r="A98" s="26" t="s">
        <v>44</v>
      </c>
      <c r="B98" s="27"/>
      <c r="C98" s="17">
        <f>SUM(C99:C107)</f>
        <v>367800743</v>
      </c>
      <c r="D98" s="17">
        <f>SUM(D99:D107)</f>
        <v>1472941928.7199998</v>
      </c>
      <c r="E98" s="17">
        <f>SUM(E99:E107)</f>
        <v>1840742671.7199998</v>
      </c>
      <c r="F98" s="17">
        <f>SUM(F99:F107)</f>
        <v>1753481533.48</v>
      </c>
      <c r="G98" s="17">
        <f>SUM(G99:G107)</f>
        <v>1753330916.96</v>
      </c>
      <c r="H98" s="17">
        <f t="shared" si="14"/>
        <v>87261138.239999771</v>
      </c>
    </row>
    <row r="99" spans="1:8">
      <c r="A99" s="10" t="s">
        <v>161</v>
      </c>
      <c r="B99" s="18" t="s">
        <v>46</v>
      </c>
      <c r="C99" s="19">
        <v>33005609</v>
      </c>
      <c r="D99" s="19">
        <v>48006391.700000003</v>
      </c>
      <c r="E99" s="12">
        <f t="shared" ref="E99:E107" si="16">C99+D99</f>
        <v>81012000.700000003</v>
      </c>
      <c r="F99" s="19">
        <v>81012000.700000003</v>
      </c>
      <c r="G99" s="19">
        <v>81012000.700000003</v>
      </c>
      <c r="H99" s="19">
        <f t="shared" si="14"/>
        <v>0</v>
      </c>
    </row>
    <row r="100" spans="1:8">
      <c r="A100" s="10" t="s">
        <v>162</v>
      </c>
      <c r="B100" s="18" t="s">
        <v>48</v>
      </c>
      <c r="C100" s="19">
        <v>33302997</v>
      </c>
      <c r="D100" s="19">
        <v>-5038998.09</v>
      </c>
      <c r="E100" s="12">
        <f t="shared" si="16"/>
        <v>28263998.91</v>
      </c>
      <c r="F100" s="19">
        <v>28263998.91</v>
      </c>
      <c r="G100" s="19">
        <v>28263998.91</v>
      </c>
      <c r="H100" s="19">
        <f t="shared" si="14"/>
        <v>0</v>
      </c>
    </row>
    <row r="101" spans="1:8">
      <c r="A101" s="10" t="s">
        <v>163</v>
      </c>
      <c r="B101" s="18" t="s">
        <v>50</v>
      </c>
      <c r="C101" s="19">
        <v>141506286</v>
      </c>
      <c r="D101" s="19">
        <v>497364003.38999999</v>
      </c>
      <c r="E101" s="12">
        <f t="shared" si="16"/>
        <v>638870289.38999999</v>
      </c>
      <c r="F101" s="19">
        <v>554934495.10000002</v>
      </c>
      <c r="G101" s="19">
        <v>554783878.58000004</v>
      </c>
      <c r="H101" s="19">
        <f t="shared" si="14"/>
        <v>83935794.289999962</v>
      </c>
    </row>
    <row r="102" spans="1:8">
      <c r="A102" s="10" t="s">
        <v>164</v>
      </c>
      <c r="B102" s="18" t="s">
        <v>52</v>
      </c>
      <c r="C102" s="19">
        <v>15460778</v>
      </c>
      <c r="D102" s="19">
        <v>227743642.11000001</v>
      </c>
      <c r="E102" s="12">
        <f t="shared" si="16"/>
        <v>243204420.11000001</v>
      </c>
      <c r="F102" s="19">
        <v>243204420.11000001</v>
      </c>
      <c r="G102" s="19">
        <v>243204420.11000001</v>
      </c>
      <c r="H102" s="19">
        <f t="shared" si="14"/>
        <v>0</v>
      </c>
    </row>
    <row r="103" spans="1:8">
      <c r="A103" s="10" t="s">
        <v>165</v>
      </c>
      <c r="B103" s="18" t="s">
        <v>54</v>
      </c>
      <c r="C103" s="19">
        <v>107656037</v>
      </c>
      <c r="D103" s="19">
        <v>714357881.63999999</v>
      </c>
      <c r="E103" s="12">
        <f t="shared" si="16"/>
        <v>822013918.63999999</v>
      </c>
      <c r="F103" s="19">
        <v>819808488.01999998</v>
      </c>
      <c r="G103" s="19">
        <v>819808488.01999998</v>
      </c>
      <c r="H103" s="19">
        <f t="shared" si="14"/>
        <v>2205430.6200000048</v>
      </c>
    </row>
    <row r="104" spans="1:8">
      <c r="A104" s="10" t="s">
        <v>166</v>
      </c>
      <c r="B104" s="18" t="s">
        <v>56</v>
      </c>
      <c r="C104" s="19">
        <v>8685291</v>
      </c>
      <c r="D104" s="19">
        <v>-236642.94</v>
      </c>
      <c r="E104" s="12">
        <f t="shared" si="16"/>
        <v>8448648.0600000005</v>
      </c>
      <c r="F104" s="19">
        <v>8429055</v>
      </c>
      <c r="G104" s="19">
        <v>8429055</v>
      </c>
      <c r="H104" s="19">
        <f t="shared" si="14"/>
        <v>19593.060000000522</v>
      </c>
    </row>
    <row r="105" spans="1:8">
      <c r="A105" s="10" t="s">
        <v>167</v>
      </c>
      <c r="B105" s="18" t="s">
        <v>58</v>
      </c>
      <c r="C105" s="19">
        <v>6366257</v>
      </c>
      <c r="D105" s="19">
        <v>-2252245.38</v>
      </c>
      <c r="E105" s="12">
        <f t="shared" si="16"/>
        <v>4114011.62</v>
      </c>
      <c r="F105" s="19">
        <v>3631791.3</v>
      </c>
      <c r="G105" s="19">
        <v>3631791.3</v>
      </c>
      <c r="H105" s="19">
        <f t="shared" si="14"/>
        <v>482220.3200000003</v>
      </c>
    </row>
    <row r="106" spans="1:8">
      <c r="A106" s="10" t="s">
        <v>168</v>
      </c>
      <c r="B106" s="18" t="s">
        <v>60</v>
      </c>
      <c r="C106" s="19">
        <v>21093798</v>
      </c>
      <c r="D106" s="19">
        <v>-6524622.6900000004</v>
      </c>
      <c r="E106" s="12">
        <f t="shared" si="16"/>
        <v>14569175.309999999</v>
      </c>
      <c r="F106" s="19">
        <v>13951075.359999999</v>
      </c>
      <c r="G106" s="19">
        <v>13951075.359999999</v>
      </c>
      <c r="H106" s="19">
        <f t="shared" si="14"/>
        <v>618099.94999999925</v>
      </c>
    </row>
    <row r="107" spans="1:8">
      <c r="A107" s="10" t="s">
        <v>169</v>
      </c>
      <c r="B107" s="18" t="s">
        <v>62</v>
      </c>
      <c r="C107" s="19">
        <v>723690</v>
      </c>
      <c r="D107" s="19">
        <v>-477481.02</v>
      </c>
      <c r="E107" s="12">
        <f t="shared" si="16"/>
        <v>246208.97999999998</v>
      </c>
      <c r="F107" s="19">
        <v>246208.98</v>
      </c>
      <c r="G107" s="19">
        <v>246208.98</v>
      </c>
      <c r="H107" s="19">
        <f t="shared" si="14"/>
        <v>0</v>
      </c>
    </row>
    <row r="108" spans="1:8">
      <c r="A108" s="26" t="s">
        <v>63</v>
      </c>
      <c r="B108" s="27"/>
      <c r="C108" s="17">
        <f>SUM(C109:C117)</f>
        <v>6960797</v>
      </c>
      <c r="D108" s="17">
        <f>SUM(D109:D117)</f>
        <v>-6465797</v>
      </c>
      <c r="E108" s="17">
        <f>SUM(E109:E117)</f>
        <v>495000</v>
      </c>
      <c r="F108" s="17">
        <f>SUM(F109:F117)</f>
        <v>495000</v>
      </c>
      <c r="G108" s="17">
        <f>SUM(G109:G117)</f>
        <v>495000</v>
      </c>
      <c r="H108" s="17">
        <f t="shared" si="14"/>
        <v>0</v>
      </c>
    </row>
    <row r="109" spans="1:8">
      <c r="A109" s="10" t="s">
        <v>170</v>
      </c>
      <c r="B109" s="18" t="s">
        <v>65</v>
      </c>
      <c r="C109" s="19">
        <v>0</v>
      </c>
      <c r="D109" s="19">
        <v>0</v>
      </c>
      <c r="E109" s="12">
        <f t="shared" ref="E109:E117" si="17">C109+D109</f>
        <v>0</v>
      </c>
      <c r="F109" s="19">
        <v>0</v>
      </c>
      <c r="G109" s="19">
        <v>0</v>
      </c>
      <c r="H109" s="19">
        <f t="shared" si="14"/>
        <v>0</v>
      </c>
    </row>
    <row r="110" spans="1:8">
      <c r="A110" s="10" t="s">
        <v>171</v>
      </c>
      <c r="B110" s="18" t="s">
        <v>67</v>
      </c>
      <c r="C110" s="19">
        <v>0</v>
      </c>
      <c r="D110" s="19">
        <v>0</v>
      </c>
      <c r="E110" s="12">
        <f t="shared" si="17"/>
        <v>0</v>
      </c>
      <c r="F110" s="19">
        <v>0</v>
      </c>
      <c r="G110" s="19">
        <v>0</v>
      </c>
      <c r="H110" s="19">
        <f t="shared" si="14"/>
        <v>0</v>
      </c>
    </row>
    <row r="111" spans="1:8">
      <c r="A111" s="10" t="s">
        <v>172</v>
      </c>
      <c r="B111" s="18" t="s">
        <v>69</v>
      </c>
      <c r="C111" s="19">
        <v>6804000</v>
      </c>
      <c r="D111" s="19">
        <v>-6309000</v>
      </c>
      <c r="E111" s="12">
        <f t="shared" si="17"/>
        <v>495000</v>
      </c>
      <c r="F111" s="19">
        <v>495000</v>
      </c>
      <c r="G111" s="19">
        <v>495000</v>
      </c>
      <c r="H111" s="19">
        <f t="shared" si="14"/>
        <v>0</v>
      </c>
    </row>
    <row r="112" spans="1:8">
      <c r="A112" s="10" t="s">
        <v>173</v>
      </c>
      <c r="B112" s="18" t="s">
        <v>71</v>
      </c>
      <c r="C112" s="19">
        <v>156797</v>
      </c>
      <c r="D112" s="19">
        <v>-156797</v>
      </c>
      <c r="E112" s="12">
        <f t="shared" si="17"/>
        <v>0</v>
      </c>
      <c r="F112" s="19">
        <v>0</v>
      </c>
      <c r="G112" s="19">
        <v>0</v>
      </c>
      <c r="H112" s="19">
        <f t="shared" si="14"/>
        <v>0</v>
      </c>
    </row>
    <row r="113" spans="1:8">
      <c r="A113" s="10" t="s">
        <v>174</v>
      </c>
      <c r="B113" s="18" t="s">
        <v>73</v>
      </c>
      <c r="C113" s="19">
        <v>0</v>
      </c>
      <c r="D113" s="19">
        <v>0</v>
      </c>
      <c r="E113" s="12">
        <f t="shared" si="17"/>
        <v>0</v>
      </c>
      <c r="F113" s="19">
        <v>0</v>
      </c>
      <c r="G113" s="19">
        <v>0</v>
      </c>
      <c r="H113" s="19">
        <f t="shared" si="14"/>
        <v>0</v>
      </c>
    </row>
    <row r="114" spans="1:8">
      <c r="A114" s="10" t="s">
        <v>175</v>
      </c>
      <c r="B114" s="18" t="s">
        <v>75</v>
      </c>
      <c r="C114" s="19">
        <v>0</v>
      </c>
      <c r="D114" s="19">
        <v>0</v>
      </c>
      <c r="E114" s="12">
        <f t="shared" si="17"/>
        <v>0</v>
      </c>
      <c r="F114" s="19">
        <v>0</v>
      </c>
      <c r="G114" s="19">
        <v>0</v>
      </c>
      <c r="H114" s="19">
        <f t="shared" si="14"/>
        <v>0</v>
      </c>
    </row>
    <row r="115" spans="1:8">
      <c r="A115" s="14"/>
      <c r="B115" s="18" t="s">
        <v>76</v>
      </c>
      <c r="C115" s="19">
        <v>0</v>
      </c>
      <c r="D115" s="19">
        <v>0</v>
      </c>
      <c r="E115" s="12">
        <f t="shared" si="17"/>
        <v>0</v>
      </c>
      <c r="F115" s="19">
        <v>0</v>
      </c>
      <c r="G115" s="19">
        <v>0</v>
      </c>
      <c r="H115" s="19">
        <f t="shared" si="14"/>
        <v>0</v>
      </c>
    </row>
    <row r="116" spans="1:8">
      <c r="A116" s="14"/>
      <c r="B116" s="18" t="s">
        <v>77</v>
      </c>
      <c r="C116" s="19">
        <v>0</v>
      </c>
      <c r="D116" s="19">
        <v>0</v>
      </c>
      <c r="E116" s="12">
        <f t="shared" si="17"/>
        <v>0</v>
      </c>
      <c r="F116" s="19">
        <v>0</v>
      </c>
      <c r="G116" s="19">
        <v>0</v>
      </c>
      <c r="H116" s="19">
        <f t="shared" si="14"/>
        <v>0</v>
      </c>
    </row>
    <row r="117" spans="1:8">
      <c r="A117" s="10" t="s">
        <v>176</v>
      </c>
      <c r="B117" s="18" t="s">
        <v>79</v>
      </c>
      <c r="C117" s="19">
        <v>0</v>
      </c>
      <c r="D117" s="19">
        <v>0</v>
      </c>
      <c r="E117" s="12">
        <f t="shared" si="17"/>
        <v>0</v>
      </c>
      <c r="F117" s="19">
        <v>0</v>
      </c>
      <c r="G117" s="19">
        <v>0</v>
      </c>
      <c r="H117" s="19">
        <f t="shared" si="14"/>
        <v>0</v>
      </c>
    </row>
    <row r="118" spans="1:8">
      <c r="A118" s="26" t="s">
        <v>80</v>
      </c>
      <c r="B118" s="27"/>
      <c r="C118" s="17">
        <f>SUM(C119:C127)</f>
        <v>29746855</v>
      </c>
      <c r="D118" s="17">
        <f>SUM(D119:D127)</f>
        <v>68921678.180000007</v>
      </c>
      <c r="E118" s="17">
        <f>SUM(E119:E127)</f>
        <v>98668533.180000007</v>
      </c>
      <c r="F118" s="17">
        <f>SUM(F119:F127)</f>
        <v>92151993.75</v>
      </c>
      <c r="G118" s="17">
        <f>SUM(G119:G127)</f>
        <v>91166048.510000005</v>
      </c>
      <c r="H118" s="17">
        <f t="shared" si="14"/>
        <v>6516539.4300000072</v>
      </c>
    </row>
    <row r="119" spans="1:8">
      <c r="A119" s="10" t="s">
        <v>177</v>
      </c>
      <c r="B119" s="18" t="s">
        <v>82</v>
      </c>
      <c r="C119" s="19">
        <v>9229021</v>
      </c>
      <c r="D119" s="19">
        <v>-4424444.87</v>
      </c>
      <c r="E119" s="12">
        <f t="shared" ref="E119:E127" si="18">C119+D119</f>
        <v>4804576.13</v>
      </c>
      <c r="F119" s="19">
        <v>4684402.53</v>
      </c>
      <c r="G119" s="19">
        <v>4684402.53</v>
      </c>
      <c r="H119" s="19">
        <f t="shared" si="14"/>
        <v>120173.59999999963</v>
      </c>
    </row>
    <row r="120" spans="1:8">
      <c r="A120" s="10" t="s">
        <v>178</v>
      </c>
      <c r="B120" s="18" t="s">
        <v>84</v>
      </c>
      <c r="C120" s="19">
        <v>354024</v>
      </c>
      <c r="D120" s="19">
        <v>20946</v>
      </c>
      <c r="E120" s="12">
        <f t="shared" si="18"/>
        <v>374970</v>
      </c>
      <c r="F120" s="19">
        <v>210287.05</v>
      </c>
      <c r="G120" s="19">
        <v>210287.05</v>
      </c>
      <c r="H120" s="19">
        <f t="shared" si="14"/>
        <v>164682.95000000001</v>
      </c>
    </row>
    <row r="121" spans="1:8">
      <c r="A121" s="10" t="s">
        <v>179</v>
      </c>
      <c r="B121" s="18" t="s">
        <v>86</v>
      </c>
      <c r="C121" s="19">
        <v>9439498</v>
      </c>
      <c r="D121" s="19">
        <v>83845756.180000007</v>
      </c>
      <c r="E121" s="12">
        <f t="shared" si="18"/>
        <v>93285254.180000007</v>
      </c>
      <c r="F121" s="19">
        <v>87053571.299999997</v>
      </c>
      <c r="G121" s="19">
        <v>86067626.060000002</v>
      </c>
      <c r="H121" s="19">
        <f t="shared" si="14"/>
        <v>6231682.8800000101</v>
      </c>
    </row>
    <row r="122" spans="1:8">
      <c r="A122" s="10" t="s">
        <v>180</v>
      </c>
      <c r="B122" s="18" t="s">
        <v>88</v>
      </c>
      <c r="C122" s="19">
        <v>9615000</v>
      </c>
      <c r="D122" s="19">
        <v>-9615000</v>
      </c>
      <c r="E122" s="12">
        <f t="shared" si="18"/>
        <v>0</v>
      </c>
      <c r="F122" s="19">
        <v>0</v>
      </c>
      <c r="G122" s="19">
        <v>0</v>
      </c>
      <c r="H122" s="19">
        <f t="shared" si="14"/>
        <v>0</v>
      </c>
    </row>
    <row r="123" spans="1:8">
      <c r="A123" s="10" t="s">
        <v>181</v>
      </c>
      <c r="B123" s="18" t="s">
        <v>90</v>
      </c>
      <c r="C123" s="19">
        <v>0</v>
      </c>
      <c r="D123" s="19">
        <v>0</v>
      </c>
      <c r="E123" s="12">
        <f t="shared" si="18"/>
        <v>0</v>
      </c>
      <c r="F123" s="19">
        <v>0</v>
      </c>
      <c r="G123" s="19">
        <v>0</v>
      </c>
      <c r="H123" s="19">
        <f t="shared" si="14"/>
        <v>0</v>
      </c>
    </row>
    <row r="124" spans="1:8">
      <c r="A124" s="10" t="s">
        <v>182</v>
      </c>
      <c r="B124" s="18" t="s">
        <v>92</v>
      </c>
      <c r="C124" s="19">
        <v>1109312</v>
      </c>
      <c r="D124" s="19">
        <v>-905579.13</v>
      </c>
      <c r="E124" s="12">
        <f t="shared" si="18"/>
        <v>203732.87</v>
      </c>
      <c r="F124" s="19">
        <v>203732.87</v>
      </c>
      <c r="G124" s="19">
        <v>203732.87</v>
      </c>
      <c r="H124" s="19">
        <f t="shared" si="14"/>
        <v>0</v>
      </c>
    </row>
    <row r="125" spans="1:8">
      <c r="A125" s="10" t="s">
        <v>183</v>
      </c>
      <c r="B125" s="18" t="s">
        <v>94</v>
      </c>
      <c r="C125" s="19">
        <v>0</v>
      </c>
      <c r="D125" s="19">
        <v>0</v>
      </c>
      <c r="E125" s="12">
        <f t="shared" si="18"/>
        <v>0</v>
      </c>
      <c r="F125" s="19">
        <v>0</v>
      </c>
      <c r="G125" s="19">
        <v>0</v>
      </c>
      <c r="H125" s="19">
        <f t="shared" si="14"/>
        <v>0</v>
      </c>
    </row>
    <row r="126" spans="1:8">
      <c r="A126" s="10" t="s">
        <v>184</v>
      </c>
      <c r="B126" s="18" t="s">
        <v>96</v>
      </c>
      <c r="C126" s="19">
        <v>0</v>
      </c>
      <c r="D126" s="19">
        <v>0</v>
      </c>
      <c r="E126" s="12">
        <f t="shared" si="18"/>
        <v>0</v>
      </c>
      <c r="F126" s="19">
        <v>0</v>
      </c>
      <c r="G126" s="19">
        <v>0</v>
      </c>
      <c r="H126" s="19">
        <f t="shared" si="14"/>
        <v>0</v>
      </c>
    </row>
    <row r="127" spans="1:8">
      <c r="A127" s="10" t="s">
        <v>185</v>
      </c>
      <c r="B127" s="18" t="s">
        <v>98</v>
      </c>
      <c r="C127" s="19">
        <v>0</v>
      </c>
      <c r="D127" s="19">
        <v>0</v>
      </c>
      <c r="E127" s="12">
        <f t="shared" si="18"/>
        <v>0</v>
      </c>
      <c r="F127" s="19">
        <v>0</v>
      </c>
      <c r="G127" s="19">
        <v>0</v>
      </c>
      <c r="H127" s="19">
        <f t="shared" si="14"/>
        <v>0</v>
      </c>
    </row>
    <row r="128" spans="1:8">
      <c r="A128" s="26" t="s">
        <v>99</v>
      </c>
      <c r="B128" s="27"/>
      <c r="C128" s="17">
        <f>SUM(C129:C131)</f>
        <v>0</v>
      </c>
      <c r="D128" s="17">
        <f>SUM(D129:D131)</f>
        <v>86451.15</v>
      </c>
      <c r="E128" s="17">
        <f>SUM(E129:E131)</f>
        <v>86451.15</v>
      </c>
      <c r="F128" s="17">
        <f>SUM(F129:F131)</f>
        <v>86451.15</v>
      </c>
      <c r="G128" s="17">
        <f>SUM(G129:G131)</f>
        <v>86451.15</v>
      </c>
      <c r="H128" s="17">
        <f t="shared" si="14"/>
        <v>0</v>
      </c>
    </row>
    <row r="129" spans="1:8">
      <c r="A129" s="10" t="s">
        <v>186</v>
      </c>
      <c r="B129" s="18" t="s">
        <v>101</v>
      </c>
      <c r="C129" s="19">
        <v>0</v>
      </c>
      <c r="D129" s="19">
        <v>0</v>
      </c>
      <c r="E129" s="12">
        <f>C129+D129</f>
        <v>0</v>
      </c>
      <c r="F129" s="19">
        <v>0</v>
      </c>
      <c r="G129" s="19">
        <v>0</v>
      </c>
      <c r="H129" s="19">
        <f t="shared" si="14"/>
        <v>0</v>
      </c>
    </row>
    <row r="130" spans="1:8">
      <c r="A130" s="10" t="s">
        <v>187</v>
      </c>
      <c r="B130" s="18" t="s">
        <v>103</v>
      </c>
      <c r="C130" s="19">
        <v>0</v>
      </c>
      <c r="D130" s="19">
        <v>86451.15</v>
      </c>
      <c r="E130" s="12">
        <f>C130+D130</f>
        <v>86451.15</v>
      </c>
      <c r="F130" s="19">
        <v>86451.15</v>
      </c>
      <c r="G130" s="19">
        <v>86451.15</v>
      </c>
      <c r="H130" s="19">
        <f t="shared" si="14"/>
        <v>0</v>
      </c>
    </row>
    <row r="131" spans="1:8">
      <c r="A131" s="10" t="s">
        <v>188</v>
      </c>
      <c r="B131" s="18" t="s">
        <v>105</v>
      </c>
      <c r="C131" s="19">
        <v>0</v>
      </c>
      <c r="D131" s="19">
        <v>0</v>
      </c>
      <c r="E131" s="12">
        <f>C131+D131</f>
        <v>0</v>
      </c>
      <c r="F131" s="19">
        <v>0</v>
      </c>
      <c r="G131" s="19">
        <v>0</v>
      </c>
      <c r="H131" s="19">
        <f t="shared" si="14"/>
        <v>0</v>
      </c>
    </row>
    <row r="132" spans="1:8">
      <c r="A132" s="26" t="s">
        <v>106</v>
      </c>
      <c r="B132" s="27"/>
      <c r="C132" s="17">
        <f t="shared" ref="C132:H132" si="19">SUM(C133:C137,C139:C140)</f>
        <v>93530222</v>
      </c>
      <c r="D132" s="17">
        <f t="shared" si="19"/>
        <v>-93530222</v>
      </c>
      <c r="E132" s="17">
        <f t="shared" si="19"/>
        <v>0</v>
      </c>
      <c r="F132" s="17">
        <f t="shared" si="19"/>
        <v>0</v>
      </c>
      <c r="G132" s="17">
        <f t="shared" si="19"/>
        <v>0</v>
      </c>
      <c r="H132" s="17">
        <f t="shared" si="19"/>
        <v>0</v>
      </c>
    </row>
    <row r="133" spans="1:8">
      <c r="A133" s="10" t="s">
        <v>189</v>
      </c>
      <c r="B133" s="18" t="s">
        <v>108</v>
      </c>
      <c r="C133" s="19">
        <v>0</v>
      </c>
      <c r="D133" s="19">
        <v>0</v>
      </c>
      <c r="E133" s="12">
        <f>C133+D133</f>
        <v>0</v>
      </c>
      <c r="F133" s="19">
        <v>0</v>
      </c>
      <c r="G133" s="19">
        <v>0</v>
      </c>
      <c r="H133" s="19">
        <f>E133-F133</f>
        <v>0</v>
      </c>
    </row>
    <row r="134" spans="1:8">
      <c r="A134" s="10" t="s">
        <v>190</v>
      </c>
      <c r="B134" s="18" t="s">
        <v>110</v>
      </c>
      <c r="C134" s="19">
        <v>0</v>
      </c>
      <c r="D134" s="19">
        <v>0</v>
      </c>
      <c r="E134" s="12">
        <f>C134+D134</f>
        <v>0</v>
      </c>
      <c r="F134" s="19">
        <v>0</v>
      </c>
      <c r="G134" s="19">
        <v>0</v>
      </c>
      <c r="H134" s="19">
        <f>E134-F134</f>
        <v>0</v>
      </c>
    </row>
    <row r="135" spans="1:8">
      <c r="A135" s="10" t="s">
        <v>191</v>
      </c>
      <c r="B135" s="18" t="s">
        <v>112</v>
      </c>
      <c r="C135" s="19">
        <v>0</v>
      </c>
      <c r="D135" s="19">
        <v>0</v>
      </c>
      <c r="E135" s="12">
        <f>C135+D135</f>
        <v>0</v>
      </c>
      <c r="F135" s="19">
        <v>0</v>
      </c>
      <c r="G135" s="19">
        <v>0</v>
      </c>
      <c r="H135" s="19">
        <f>E135-F135</f>
        <v>0</v>
      </c>
    </row>
    <row r="136" spans="1:8">
      <c r="A136" s="10" t="s">
        <v>192</v>
      </c>
      <c r="B136" s="18" t="s">
        <v>114</v>
      </c>
      <c r="C136" s="19">
        <v>0</v>
      </c>
      <c r="D136" s="19">
        <v>0</v>
      </c>
      <c r="E136" s="12">
        <f>C136+D136</f>
        <v>0</v>
      </c>
      <c r="F136" s="19">
        <v>0</v>
      </c>
      <c r="G136" s="19">
        <v>0</v>
      </c>
      <c r="H136" s="19">
        <f>E136-F136</f>
        <v>0</v>
      </c>
    </row>
    <row r="137" spans="1:8">
      <c r="A137" s="10" t="s">
        <v>193</v>
      </c>
      <c r="B137" s="18" t="s">
        <v>116</v>
      </c>
      <c r="C137" s="19">
        <v>0</v>
      </c>
      <c r="D137" s="19">
        <v>0</v>
      </c>
      <c r="E137" s="12">
        <f>C137+D137</f>
        <v>0</v>
      </c>
      <c r="F137" s="19">
        <v>0</v>
      </c>
      <c r="G137" s="19">
        <v>0</v>
      </c>
      <c r="H137" s="19">
        <f>E137-F137</f>
        <v>0</v>
      </c>
    </row>
    <row r="138" spans="1:8">
      <c r="A138" s="10"/>
      <c r="B138" s="18" t="s">
        <v>117</v>
      </c>
      <c r="C138" s="19">
        <v>0</v>
      </c>
      <c r="D138" s="19">
        <v>0</v>
      </c>
      <c r="E138" s="12">
        <v>0</v>
      </c>
      <c r="F138" s="19">
        <v>0</v>
      </c>
      <c r="G138" s="19">
        <v>0</v>
      </c>
      <c r="H138" s="19">
        <v>0</v>
      </c>
    </row>
    <row r="139" spans="1:8">
      <c r="A139" s="10" t="s">
        <v>194</v>
      </c>
      <c r="B139" s="18" t="s">
        <v>119</v>
      </c>
      <c r="C139" s="19">
        <v>0</v>
      </c>
      <c r="D139" s="19">
        <v>0</v>
      </c>
      <c r="E139" s="12">
        <f>C139+D139</f>
        <v>0</v>
      </c>
      <c r="F139" s="19">
        <v>0</v>
      </c>
      <c r="G139" s="19">
        <v>0</v>
      </c>
      <c r="H139" s="19">
        <f t="shared" ref="H139:H152" si="20">E139-F139</f>
        <v>0</v>
      </c>
    </row>
    <row r="140" spans="1:8">
      <c r="A140" s="10" t="s">
        <v>195</v>
      </c>
      <c r="B140" s="18" t="s">
        <v>121</v>
      </c>
      <c r="C140" s="19">
        <v>93530222</v>
      </c>
      <c r="D140" s="19">
        <v>-93530222</v>
      </c>
      <c r="E140" s="12">
        <f>C140+D140</f>
        <v>0</v>
      </c>
      <c r="F140" s="19">
        <v>0</v>
      </c>
      <c r="G140" s="19">
        <v>0</v>
      </c>
      <c r="H140" s="19">
        <f t="shared" si="20"/>
        <v>0</v>
      </c>
    </row>
    <row r="141" spans="1:8">
      <c r="A141" s="26" t="s">
        <v>122</v>
      </c>
      <c r="B141" s="27"/>
      <c r="C141" s="17">
        <f>SUM(C142:C144)</f>
        <v>0</v>
      </c>
      <c r="D141" s="17">
        <f>SUM(D142:D144)</f>
        <v>0</v>
      </c>
      <c r="E141" s="17">
        <f>SUM(E142:E144)</f>
        <v>0</v>
      </c>
      <c r="F141" s="17">
        <f>SUM(F142:F144)</f>
        <v>0</v>
      </c>
      <c r="G141" s="17">
        <f>SUM(G142:G144)</f>
        <v>0</v>
      </c>
      <c r="H141" s="17">
        <f t="shared" si="20"/>
        <v>0</v>
      </c>
    </row>
    <row r="142" spans="1:8">
      <c r="A142" s="10" t="s">
        <v>196</v>
      </c>
      <c r="B142" s="18" t="s">
        <v>124</v>
      </c>
      <c r="C142" s="19">
        <v>0</v>
      </c>
      <c r="D142" s="19">
        <v>0</v>
      </c>
      <c r="E142" s="12">
        <f>C142+D142</f>
        <v>0</v>
      </c>
      <c r="F142" s="19">
        <v>0</v>
      </c>
      <c r="G142" s="19">
        <v>0</v>
      </c>
      <c r="H142" s="19">
        <f t="shared" si="20"/>
        <v>0</v>
      </c>
    </row>
    <row r="143" spans="1:8">
      <c r="A143" s="10" t="s">
        <v>197</v>
      </c>
      <c r="B143" s="18" t="s">
        <v>126</v>
      </c>
      <c r="C143" s="19">
        <v>0</v>
      </c>
      <c r="D143" s="19">
        <v>0</v>
      </c>
      <c r="E143" s="12">
        <f>C143+D143</f>
        <v>0</v>
      </c>
      <c r="F143" s="19">
        <v>0</v>
      </c>
      <c r="G143" s="19">
        <v>0</v>
      </c>
      <c r="H143" s="19">
        <f t="shared" si="20"/>
        <v>0</v>
      </c>
    </row>
    <row r="144" spans="1:8">
      <c r="A144" s="10" t="s">
        <v>198</v>
      </c>
      <c r="B144" s="18" t="s">
        <v>128</v>
      </c>
      <c r="C144" s="19">
        <v>0</v>
      </c>
      <c r="D144" s="19">
        <v>0</v>
      </c>
      <c r="E144" s="12">
        <f>C144+D144</f>
        <v>0</v>
      </c>
      <c r="F144" s="19">
        <v>0</v>
      </c>
      <c r="G144" s="19">
        <v>0</v>
      </c>
      <c r="H144" s="19">
        <f t="shared" si="20"/>
        <v>0</v>
      </c>
    </row>
    <row r="145" spans="1:8">
      <c r="A145" s="26" t="s">
        <v>129</v>
      </c>
      <c r="B145" s="27"/>
      <c r="C145" s="17">
        <f>SUM(C146:C152)</f>
        <v>0</v>
      </c>
      <c r="D145" s="17">
        <f>SUM(D146:D152)</f>
        <v>0</v>
      </c>
      <c r="E145" s="17">
        <f>SUM(E146:E152)</f>
        <v>0</v>
      </c>
      <c r="F145" s="17">
        <f>SUM(F146:F152)</f>
        <v>0</v>
      </c>
      <c r="G145" s="17">
        <f>SUM(G146:G152)</f>
        <v>0</v>
      </c>
      <c r="H145" s="17">
        <f t="shared" si="20"/>
        <v>0</v>
      </c>
    </row>
    <row r="146" spans="1:8">
      <c r="A146" s="10" t="s">
        <v>199</v>
      </c>
      <c r="B146" s="18" t="s">
        <v>131</v>
      </c>
      <c r="C146" s="19">
        <v>0</v>
      </c>
      <c r="D146" s="19">
        <v>0</v>
      </c>
      <c r="E146" s="12">
        <f t="shared" ref="E146:E152" si="21">C146+D146</f>
        <v>0</v>
      </c>
      <c r="F146" s="19">
        <v>0</v>
      </c>
      <c r="G146" s="19">
        <v>0</v>
      </c>
      <c r="H146" s="19">
        <f t="shared" si="20"/>
        <v>0</v>
      </c>
    </row>
    <row r="147" spans="1:8">
      <c r="A147" s="10" t="s">
        <v>200</v>
      </c>
      <c r="B147" s="18" t="s">
        <v>133</v>
      </c>
      <c r="C147" s="19">
        <v>0</v>
      </c>
      <c r="D147" s="19">
        <v>0</v>
      </c>
      <c r="E147" s="12">
        <f t="shared" si="21"/>
        <v>0</v>
      </c>
      <c r="F147" s="19">
        <v>0</v>
      </c>
      <c r="G147" s="19">
        <v>0</v>
      </c>
      <c r="H147" s="19">
        <f t="shared" si="20"/>
        <v>0</v>
      </c>
    </row>
    <row r="148" spans="1:8">
      <c r="A148" s="10" t="s">
        <v>201</v>
      </c>
      <c r="B148" s="18" t="s">
        <v>135</v>
      </c>
      <c r="C148" s="19">
        <v>0</v>
      </c>
      <c r="D148" s="19">
        <v>0</v>
      </c>
      <c r="E148" s="12">
        <f t="shared" si="21"/>
        <v>0</v>
      </c>
      <c r="F148" s="19">
        <v>0</v>
      </c>
      <c r="G148" s="19">
        <v>0</v>
      </c>
      <c r="H148" s="19">
        <f t="shared" si="20"/>
        <v>0</v>
      </c>
    </row>
    <row r="149" spans="1:8">
      <c r="A149" s="10" t="s">
        <v>202</v>
      </c>
      <c r="B149" s="18" t="s">
        <v>137</v>
      </c>
      <c r="C149" s="19">
        <v>0</v>
      </c>
      <c r="D149" s="19">
        <v>0</v>
      </c>
      <c r="E149" s="12">
        <f t="shared" si="21"/>
        <v>0</v>
      </c>
      <c r="F149" s="19">
        <v>0</v>
      </c>
      <c r="G149" s="19">
        <v>0</v>
      </c>
      <c r="H149" s="19">
        <f t="shared" si="20"/>
        <v>0</v>
      </c>
    </row>
    <row r="150" spans="1:8">
      <c r="A150" s="10" t="s">
        <v>203</v>
      </c>
      <c r="B150" s="18" t="s">
        <v>139</v>
      </c>
      <c r="C150" s="19">
        <v>0</v>
      </c>
      <c r="D150" s="19">
        <v>0</v>
      </c>
      <c r="E150" s="12">
        <f t="shared" si="21"/>
        <v>0</v>
      </c>
      <c r="F150" s="19">
        <v>0</v>
      </c>
      <c r="G150" s="19">
        <v>0</v>
      </c>
      <c r="H150" s="19">
        <f t="shared" si="20"/>
        <v>0</v>
      </c>
    </row>
    <row r="151" spans="1:8">
      <c r="A151" s="10" t="s">
        <v>204</v>
      </c>
      <c r="B151" s="18" t="s">
        <v>141</v>
      </c>
      <c r="C151" s="19">
        <v>0</v>
      </c>
      <c r="D151" s="19">
        <v>0</v>
      </c>
      <c r="E151" s="12">
        <f t="shared" si="21"/>
        <v>0</v>
      </c>
      <c r="F151" s="19">
        <v>0</v>
      </c>
      <c r="G151" s="19">
        <v>0</v>
      </c>
      <c r="H151" s="19">
        <f t="shared" si="20"/>
        <v>0</v>
      </c>
    </row>
    <row r="152" spans="1:8">
      <c r="A152" s="10" t="s">
        <v>205</v>
      </c>
      <c r="B152" s="18" t="s">
        <v>143</v>
      </c>
      <c r="C152" s="19">
        <v>0</v>
      </c>
      <c r="D152" s="19">
        <v>0</v>
      </c>
      <c r="E152" s="12">
        <f t="shared" si="21"/>
        <v>0</v>
      </c>
      <c r="F152" s="19">
        <v>0</v>
      </c>
      <c r="G152" s="19">
        <v>0</v>
      </c>
      <c r="H152" s="19">
        <f t="shared" si="20"/>
        <v>0</v>
      </c>
    </row>
    <row r="153" spans="1:8" ht="5.0999999999999996" customHeight="1">
      <c r="A153" s="15"/>
      <c r="B153" s="20"/>
      <c r="C153" s="19"/>
      <c r="D153" s="19"/>
      <c r="E153" s="19"/>
      <c r="F153" s="19"/>
      <c r="G153" s="19"/>
      <c r="H153" s="19"/>
    </row>
    <row r="154" spans="1:8">
      <c r="A154" s="24" t="s">
        <v>206</v>
      </c>
      <c r="B154" s="25"/>
      <c r="C154" s="17">
        <f t="shared" ref="C154:H154" si="22">C4+C79</f>
        <v>8460582571.1899996</v>
      </c>
      <c r="D154" s="17">
        <f t="shared" si="22"/>
        <v>5623822183.0199986</v>
      </c>
      <c r="E154" s="17">
        <f t="shared" si="22"/>
        <v>14084404754.209999</v>
      </c>
      <c r="F154" s="17">
        <f t="shared" si="22"/>
        <v>13589122421.279999</v>
      </c>
      <c r="G154" s="17">
        <f t="shared" si="22"/>
        <v>13526072679.290001</v>
      </c>
      <c r="H154" s="17">
        <f t="shared" si="22"/>
        <v>495282332.92999923</v>
      </c>
    </row>
    <row r="155" spans="1:8" ht="5.0999999999999996" customHeight="1">
      <c r="A155" s="21"/>
      <c r="B155" s="22"/>
      <c r="C155" s="23"/>
      <c r="D155" s="23"/>
      <c r="E155" s="23"/>
      <c r="F155" s="23"/>
      <c r="G155" s="23"/>
      <c r="H155" s="23"/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0866141732283472" right="0.70866141732283472" top="0.74803149606299213" bottom="0.74803149606299213" header="0.31496062992125984" footer="0.31496062992125984"/>
  <pageSetup scale="72" fitToHeight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2020-02-04T19:48:49Z</cp:lastPrinted>
  <dcterms:created xsi:type="dcterms:W3CDTF">2020-01-31T20:03:01Z</dcterms:created>
  <dcterms:modified xsi:type="dcterms:W3CDTF">2020-02-04T19:49:22Z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