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6a" sheetId="1" r:id="rId1"/>
  </sheets>
  <definedNames>
    <definedName name="_xlnm._FilterDatabase" localSheetId="0" hidden="1">F6a!$B$3:$H$155</definedName>
  </definedNames>
  <calcPr calcId="124519"/>
</workbook>
</file>

<file path=xl/calcChain.xml><?xml version="1.0" encoding="utf-8"?>
<calcChain xmlns="http://schemas.openxmlformats.org/spreadsheetml/2006/main">
  <c r="E152" i="1"/>
  <c r="H152" s="1"/>
  <c r="H151"/>
  <c r="E151"/>
  <c r="E150"/>
  <c r="H150" s="1"/>
  <c r="H149"/>
  <c r="E149"/>
  <c r="E148"/>
  <c r="H148" s="1"/>
  <c r="H147"/>
  <c r="E147"/>
  <c r="E146"/>
  <c r="H146" s="1"/>
  <c r="G145"/>
  <c r="F145"/>
  <c r="E145"/>
  <c r="H145" s="1"/>
  <c r="D145"/>
  <c r="C145"/>
  <c r="E144"/>
  <c r="H144" s="1"/>
  <c r="H143"/>
  <c r="E143"/>
  <c r="E142"/>
  <c r="H142" s="1"/>
  <c r="G141"/>
  <c r="F141"/>
  <c r="E141"/>
  <c r="H141" s="1"/>
  <c r="D141"/>
  <c r="C141"/>
  <c r="E140"/>
  <c r="H140" s="1"/>
  <c r="H139"/>
  <c r="E139"/>
  <c r="E138"/>
  <c r="H138" s="1"/>
  <c r="H137"/>
  <c r="E137"/>
  <c r="E136"/>
  <c r="H136" s="1"/>
  <c r="H135"/>
  <c r="E135"/>
  <c r="E134"/>
  <c r="H134" s="1"/>
  <c r="H133"/>
  <c r="E133"/>
  <c r="G132"/>
  <c r="F132"/>
  <c r="D132"/>
  <c r="C132"/>
  <c r="H131"/>
  <c r="E131"/>
  <c r="E130"/>
  <c r="H130" s="1"/>
  <c r="H129"/>
  <c r="E129"/>
  <c r="G128"/>
  <c r="F128"/>
  <c r="D128"/>
  <c r="C128"/>
  <c r="H127"/>
  <c r="E127"/>
  <c r="E126"/>
  <c r="H126" s="1"/>
  <c r="H125"/>
  <c r="E125"/>
  <c r="E124"/>
  <c r="H124" s="1"/>
  <c r="H123"/>
  <c r="E123"/>
  <c r="E122"/>
  <c r="H122" s="1"/>
  <c r="H121"/>
  <c r="E121"/>
  <c r="E120"/>
  <c r="H120" s="1"/>
  <c r="H119"/>
  <c r="E119"/>
  <c r="G118"/>
  <c r="F118"/>
  <c r="D118"/>
  <c r="C118"/>
  <c r="H117"/>
  <c r="E117"/>
  <c r="E116"/>
  <c r="H116" s="1"/>
  <c r="H115"/>
  <c r="E115"/>
  <c r="E114"/>
  <c r="H114" s="1"/>
  <c r="H113"/>
  <c r="E113"/>
  <c r="E112"/>
  <c r="H112" s="1"/>
  <c r="H111"/>
  <c r="E111"/>
  <c r="E110"/>
  <c r="H110" s="1"/>
  <c r="H109"/>
  <c r="E109"/>
  <c r="G108"/>
  <c r="F108"/>
  <c r="D108"/>
  <c r="C108"/>
  <c r="G98"/>
  <c r="F98"/>
  <c r="E98"/>
  <c r="H98" s="1"/>
  <c r="D98"/>
  <c r="C98"/>
  <c r="E97"/>
  <c r="H97" s="1"/>
  <c r="H96"/>
  <c r="E96"/>
  <c r="E95"/>
  <c r="H95" s="1"/>
  <c r="H94"/>
  <c r="E94"/>
  <c r="E93"/>
  <c r="H93" s="1"/>
  <c r="H92"/>
  <c r="E92"/>
  <c r="E91"/>
  <c r="H91" s="1"/>
  <c r="H90"/>
  <c r="E90"/>
  <c r="E89"/>
  <c r="H89" s="1"/>
  <c r="G88"/>
  <c r="F88"/>
  <c r="E88"/>
  <c r="H88" s="1"/>
  <c r="D88"/>
  <c r="C88"/>
  <c r="E87"/>
  <c r="H87" s="1"/>
  <c r="H86"/>
  <c r="E86"/>
  <c r="E85"/>
  <c r="H85" s="1"/>
  <c r="H84"/>
  <c r="E84"/>
  <c r="E83"/>
  <c r="H83" s="1"/>
  <c r="H82"/>
  <c r="E82"/>
  <c r="E81"/>
  <c r="H81" s="1"/>
  <c r="H80" s="1"/>
  <c r="G80"/>
  <c r="F80"/>
  <c r="E80"/>
  <c r="D80"/>
  <c r="D79" s="1"/>
  <c r="C80"/>
  <c r="G79"/>
  <c r="F79"/>
  <c r="C79"/>
  <c r="H77"/>
  <c r="E77"/>
  <c r="E76"/>
  <c r="H76" s="1"/>
  <c r="H75"/>
  <c r="E75"/>
  <c r="E74"/>
  <c r="H74" s="1"/>
  <c r="H73"/>
  <c r="E73"/>
  <c r="E72"/>
  <c r="H72" s="1"/>
  <c r="H71"/>
  <c r="E71"/>
  <c r="G70"/>
  <c r="F70"/>
  <c r="D70"/>
  <c r="C70"/>
  <c r="H69"/>
  <c r="E69"/>
  <c r="E68"/>
  <c r="H68" s="1"/>
  <c r="H67"/>
  <c r="E67"/>
  <c r="G66"/>
  <c r="F66"/>
  <c r="D66"/>
  <c r="C66"/>
  <c r="H65"/>
  <c r="E65"/>
  <c r="E64"/>
  <c r="H64" s="1"/>
  <c r="H63"/>
  <c r="E63"/>
  <c r="E62"/>
  <c r="H62" s="1"/>
  <c r="H61"/>
  <c r="E61"/>
  <c r="E60"/>
  <c r="H60" s="1"/>
  <c r="H59"/>
  <c r="E59"/>
  <c r="E58"/>
  <c r="H58" s="1"/>
  <c r="G57"/>
  <c r="F57"/>
  <c r="E57"/>
  <c r="H57" s="1"/>
  <c r="D57"/>
  <c r="C57"/>
  <c r="E56"/>
  <c r="H56" s="1"/>
  <c r="H55"/>
  <c r="E55"/>
  <c r="E54"/>
  <c r="H54" s="1"/>
  <c r="G53"/>
  <c r="F53"/>
  <c r="E53"/>
  <c r="H53" s="1"/>
  <c r="D53"/>
  <c r="C53"/>
  <c r="E52"/>
  <c r="H52" s="1"/>
  <c r="H51"/>
  <c r="E51"/>
  <c r="E50"/>
  <c r="H50" s="1"/>
  <c r="H49"/>
  <c r="E49"/>
  <c r="E48"/>
  <c r="H48" s="1"/>
  <c r="H47"/>
  <c r="E47"/>
  <c r="E46"/>
  <c r="H46" s="1"/>
  <c r="H45"/>
  <c r="E45"/>
  <c r="E44"/>
  <c r="H44" s="1"/>
  <c r="G43"/>
  <c r="F43"/>
  <c r="D43"/>
  <c r="C43"/>
  <c r="E42"/>
  <c r="H42" s="1"/>
  <c r="H41"/>
  <c r="E41"/>
  <c r="E40"/>
  <c r="H40" s="1"/>
  <c r="H39"/>
  <c r="E39"/>
  <c r="E38"/>
  <c r="H38" s="1"/>
  <c r="H37"/>
  <c r="E37"/>
  <c r="E36"/>
  <c r="H36" s="1"/>
  <c r="H35"/>
  <c r="E35"/>
  <c r="E34"/>
  <c r="H34" s="1"/>
  <c r="G33"/>
  <c r="F33"/>
  <c r="E33"/>
  <c r="H33" s="1"/>
  <c r="D33"/>
  <c r="C33"/>
  <c r="E32"/>
  <c r="H32" s="1"/>
  <c r="H31"/>
  <c r="E31"/>
  <c r="E30"/>
  <c r="H30" s="1"/>
  <c r="H29"/>
  <c r="E29"/>
  <c r="E28"/>
  <c r="H28" s="1"/>
  <c r="H27"/>
  <c r="E27"/>
  <c r="E26"/>
  <c r="H26" s="1"/>
  <c r="H25"/>
  <c r="E25"/>
  <c r="E24"/>
  <c r="H24" s="1"/>
  <c r="G23"/>
  <c r="F23"/>
  <c r="D23"/>
  <c r="C23"/>
  <c r="E22"/>
  <c r="H22" s="1"/>
  <c r="H21"/>
  <c r="E21"/>
  <c r="E20"/>
  <c r="H20" s="1"/>
  <c r="H19"/>
  <c r="E19"/>
  <c r="E18"/>
  <c r="H18" s="1"/>
  <c r="H17"/>
  <c r="E17"/>
  <c r="E16"/>
  <c r="H16" s="1"/>
  <c r="H15"/>
  <c r="E15"/>
  <c r="E14"/>
  <c r="H14" s="1"/>
  <c r="G13"/>
  <c r="F13"/>
  <c r="E13"/>
  <c r="H13" s="1"/>
  <c r="D13"/>
  <c r="C13"/>
  <c r="E12"/>
  <c r="H12" s="1"/>
  <c r="H11"/>
  <c r="E11"/>
  <c r="E10"/>
  <c r="H10" s="1"/>
  <c r="H9"/>
  <c r="E9"/>
  <c r="E8"/>
  <c r="H8" s="1"/>
  <c r="H7"/>
  <c r="E7"/>
  <c r="E6"/>
  <c r="H6" s="1"/>
  <c r="G5"/>
  <c r="F5"/>
  <c r="E5"/>
  <c r="D5"/>
  <c r="D4" s="1"/>
  <c r="D154" s="1"/>
  <c r="C5"/>
  <c r="G4"/>
  <c r="G154" s="1"/>
  <c r="F4"/>
  <c r="F154" s="1"/>
  <c r="C4"/>
  <c r="C154" s="1"/>
  <c r="H5" l="1"/>
  <c r="E23"/>
  <c r="H23" s="1"/>
  <c r="E43"/>
  <c r="H43" s="1"/>
  <c r="E66"/>
  <c r="H66" s="1"/>
  <c r="E70"/>
  <c r="H70" s="1"/>
  <c r="E108"/>
  <c r="H108" s="1"/>
  <c r="H79" s="1"/>
  <c r="E118"/>
  <c r="H118" s="1"/>
  <c r="E128"/>
  <c r="H128" s="1"/>
  <c r="E132"/>
  <c r="H132" s="1"/>
  <c r="E79" l="1"/>
  <c r="E4"/>
  <c r="H4"/>
  <c r="H154" s="1"/>
  <c r="E154" l="1"/>
</calcChain>
</file>

<file path=xl/sharedStrings.xml><?xml version="1.0" encoding="utf-8"?>
<sst xmlns="http://schemas.openxmlformats.org/spreadsheetml/2006/main" count="280" uniqueCount="207">
  <si>
    <t>INSTITUTO DE SALUD PUBLICA DEL ESTADO DE GUANAJUATO
Clasificación por Objeto del Gasto (Capítulo y Concepto)
al 31 de Diciembre de 2016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</si>
  <si>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</si>
  <si>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</si>
  <si>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</si>
  <si>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</si>
  <si>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</si>
  <si>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</si>
  <si>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</si>
  <si>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</si>
  <si>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</si>
  <si>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</si>
  <si>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</si>
  <si>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</si>
  <si>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</si>
  <si>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</si>
  <si>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</si>
  <si>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</si>
  <si>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</si>
  <si>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</si>
  <si>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</si>
  <si>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</si>
  <si>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</si>
  <si>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</si>
  <si>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</si>
  <si>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</si>
  <si>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</si>
  <si>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</si>
  <si>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</si>
  <si>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</si>
  <si>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</si>
  <si>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</si>
  <si>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</si>
  <si>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</si>
  <si>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</si>
  <si>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</si>
  <si>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</si>
  <si>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</si>
  <si>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</si>
  <si>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</si>
  <si>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</si>
  <si>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</si>
  <si>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</si>
  <si>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</si>
  <si>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</si>
  <si>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</si>
  <si>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</si>
  <si>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</si>
  <si>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</si>
  <si>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</si>
  <si>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</si>
  <si>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</si>
  <si>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</si>
  <si>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</si>
  <si>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</si>
  <si>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</si>
  <si>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</si>
  <si>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</si>
  <si>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</si>
  <si>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</si>
  <si>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</si>
  <si>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</si>
  <si>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</si>
  <si>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</si>
  <si>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</si>
  <si>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</si>
  <si>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</si>
  <si>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</si>
  <si>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</si>
  <si>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</si>
  <si>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</si>
  <si>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</si>
  <si>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</si>
  <si>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</si>
  <si>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</si>
  <si>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</si>
  <si>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</si>
  <si>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</si>
  <si>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</si>
  <si>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</si>
  <si>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</si>
  <si>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</si>
  <si>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</si>
  <si>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</si>
  <si>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</si>
  <si>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</si>
  <si>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</si>
  <si>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</si>
  <si>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</si>
  <si>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</si>
  <si>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</si>
  <si>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</si>
  <si>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</si>
  <si>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</si>
  <si>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</si>
  <si>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</si>
  <si>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</si>
  <si>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</si>
  <si>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</si>
  <si>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</si>
  <si>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</si>
  <si>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</si>
  <si>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</si>
  <si>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</si>
  <si>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</si>
  <si>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</si>
  <si>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</si>
  <si>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</si>
  <si>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</si>
  <si>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</si>
  <si>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</si>
  <si>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</si>
  <si>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</si>
  <si>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</si>
  <si>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</si>
  <si>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</si>
  <si>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</si>
  <si>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</si>
  <si>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</si>
  <si>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</si>
  <si>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</si>
  <si>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</si>
  <si>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</si>
  <si>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</si>
  <si>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</si>
  <si>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</si>
  <si>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82N</t>
  </si>
  <si>
    <t>h2) Aportaciones</t>
  </si>
  <si>
    <t>83N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</si>
  <si>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</si>
  <si>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</si>
  <si>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</si>
  <si>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</si>
  <si>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</si>
  <si>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</si>
  <si>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</si>
  <si>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</si>
  <si>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</si>
  <si>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</si>
  <si>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</si>
  <si>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</si>
  <si>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</si>
  <si>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</si>
  <si>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</si>
  <si>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</si>
  <si>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</si>
  <si>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</si>
  <si>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</si>
  <si>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</si>
  <si>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</si>
  <si>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</si>
  <si>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</si>
  <si>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</si>
  <si>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</si>
  <si>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</si>
  <si>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</si>
  <si>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</si>
  <si>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</si>
  <si>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</si>
  <si>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</si>
  <si>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</si>
  <si>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</si>
  <si>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</si>
  <si>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</si>
  <si>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</si>
  <si>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</si>
  <si>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</si>
  <si>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</si>
  <si>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</si>
  <si>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</si>
  <si>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</si>
  <si>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</si>
  <si>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</si>
  <si>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</si>
  <si>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</si>
  <si>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</si>
  <si>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</si>
  <si>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</si>
  <si>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</si>
  <si>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</si>
  <si>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</si>
  <si>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</si>
  <si>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</si>
  <si>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</si>
  <si>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</si>
  <si>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</si>
  <si>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</si>
  <si>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</si>
  <si>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</si>
  <si>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</si>
  <si>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</si>
  <si>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</si>
  <si>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</si>
  <si>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</si>
  <si>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</si>
  <si>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</si>
  <si>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</si>
  <si>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</si>
  <si>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82E</t>
  </si>
  <si>
    <t>83E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</si>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</sst>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5"/>
  <sheetViews>
    <sheetView tabSelected="1" workbookViewId="0">
      <selection sqref="A1:H1"/>
    </sheetView>
  </sheetViews>
  <sheetFormatPr baseColWidth="10" defaultRowHeight="12.75"/>
  <cols>
    <col min="1" max="1" width="4.83203125" style="4" customWidth="1"/>
    <col min="2" max="2" width="90.83203125" style="4" customWidth="1"/>
    <col min="3" max="8" width="16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2808592178.5999999</v>
      </c>
      <c r="D4" s="15">
        <f t="shared" ref="D4:H4" si="0">D5+D13+D23+D33+D43+D53+D57+D66+D70</f>
        <v>-407839064.03999996</v>
      </c>
      <c r="E4" s="15">
        <f t="shared" si="0"/>
        <v>2400753114.5599999</v>
      </c>
      <c r="F4" s="15">
        <f t="shared" si="0"/>
        <v>2364122156.8399997</v>
      </c>
      <c r="G4" s="15">
        <f t="shared" si="0"/>
        <v>2300050418.3299994</v>
      </c>
      <c r="H4" s="15">
        <f t="shared" si="0"/>
        <v>36630957.719999991</v>
      </c>
    </row>
    <row r="5" spans="1:8">
      <c r="A5" s="16" t="s">
        <v>10</v>
      </c>
      <c r="B5" s="17"/>
      <c r="C5" s="18">
        <f>SUM(C6:C12)</f>
        <v>1327991494</v>
      </c>
      <c r="D5" s="18">
        <f t="shared" ref="D5:H5" si="1">SUM(D6:D12)</f>
        <v>74325667.900000006</v>
      </c>
      <c r="E5" s="18">
        <f t="shared" si="1"/>
        <v>1402317161.8999999</v>
      </c>
      <c r="F5" s="18">
        <f t="shared" si="1"/>
        <v>1402235267.3999999</v>
      </c>
      <c r="G5" s="18">
        <f t="shared" si="1"/>
        <v>1402235267.3999999</v>
      </c>
      <c r="H5" s="18">
        <f t="shared" si="1"/>
        <v>81894.5</v>
      </c>
    </row>
    <row r="6" spans="1:8">
      <c r="A6" s="19" t="s">
        <v>11</v>
      </c>
      <c r="B6" s="20" t="s">
        <v>12</v>
      </c>
      <c r="C6" s="21">
        <v>233921212</v>
      </c>
      <c r="D6" s="21">
        <v>43161785.68</v>
      </c>
      <c r="E6" s="21">
        <f>C6+D6</f>
        <v>277082997.68000001</v>
      </c>
      <c r="F6" s="21">
        <v>277082997.68000001</v>
      </c>
      <c r="G6" s="21">
        <v>277082997.68000001</v>
      </c>
      <c r="H6" s="21">
        <f>E6-F6</f>
        <v>0</v>
      </c>
    </row>
    <row r="7" spans="1:8">
      <c r="A7" s="19" t="s">
        <v>13</v>
      </c>
      <c r="B7" s="20" t="s">
        <v>14</v>
      </c>
      <c r="C7" s="21">
        <v>579651093</v>
      </c>
      <c r="D7" s="21">
        <v>-86165193.049999997</v>
      </c>
      <c r="E7" s="21">
        <f t="shared" ref="E7:E12" si="2">C7+D7</f>
        <v>493485899.94999999</v>
      </c>
      <c r="F7" s="21">
        <v>493404005.44999999</v>
      </c>
      <c r="G7" s="21">
        <v>493404005.44999999</v>
      </c>
      <c r="H7" s="21">
        <f t="shared" ref="H7:H70" si="3">E7-F7</f>
        <v>81894.5</v>
      </c>
    </row>
    <row r="8" spans="1:8">
      <c r="A8" s="19" t="s">
        <v>15</v>
      </c>
      <c r="B8" s="20" t="s">
        <v>16</v>
      </c>
      <c r="C8" s="21">
        <v>365824389</v>
      </c>
      <c r="D8" s="21">
        <v>22166209.719999999</v>
      </c>
      <c r="E8" s="21">
        <f t="shared" si="2"/>
        <v>387990598.72000003</v>
      </c>
      <c r="F8" s="21">
        <v>387990598.72000003</v>
      </c>
      <c r="G8" s="21">
        <v>387990598.72000003</v>
      </c>
      <c r="H8" s="21">
        <f t="shared" si="3"/>
        <v>0</v>
      </c>
    </row>
    <row r="9" spans="1:8">
      <c r="A9" s="19" t="s">
        <v>17</v>
      </c>
      <c r="B9" s="20" t="s">
        <v>18</v>
      </c>
      <c r="C9" s="21">
        <v>79202539</v>
      </c>
      <c r="D9" s="21">
        <v>21769100.190000001</v>
      </c>
      <c r="E9" s="21">
        <f t="shared" si="2"/>
        <v>100971639.19</v>
      </c>
      <c r="F9" s="21">
        <v>100971639.19</v>
      </c>
      <c r="G9" s="21">
        <v>100971639.19</v>
      </c>
      <c r="H9" s="21">
        <f t="shared" si="3"/>
        <v>0</v>
      </c>
    </row>
    <row r="10" spans="1:8">
      <c r="A10" s="19" t="s">
        <v>19</v>
      </c>
      <c r="B10" s="20" t="s">
        <v>20</v>
      </c>
      <c r="C10" s="21">
        <v>53966019</v>
      </c>
      <c r="D10" s="21">
        <v>47201461.079999998</v>
      </c>
      <c r="E10" s="21">
        <f t="shared" si="2"/>
        <v>101167480.08</v>
      </c>
      <c r="F10" s="21">
        <v>101167480.08</v>
      </c>
      <c r="G10" s="21">
        <v>101167480.08</v>
      </c>
      <c r="H10" s="21">
        <f t="shared" si="3"/>
        <v>0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15426242</v>
      </c>
      <c r="D12" s="21">
        <v>26192304.280000001</v>
      </c>
      <c r="E12" s="21">
        <f t="shared" si="2"/>
        <v>41618546.280000001</v>
      </c>
      <c r="F12" s="21">
        <v>41618546.280000001</v>
      </c>
      <c r="G12" s="21">
        <v>41618546.280000001</v>
      </c>
      <c r="H12" s="21">
        <f t="shared" si="3"/>
        <v>0</v>
      </c>
    </row>
    <row r="13" spans="1:8">
      <c r="A13" s="16" t="s">
        <v>25</v>
      </c>
      <c r="B13" s="17"/>
      <c r="C13" s="18">
        <f>SUM(C14:C22)</f>
        <v>444870868.25999999</v>
      </c>
      <c r="D13" s="18">
        <f t="shared" ref="D13:G13" si="4">SUM(D14:D22)</f>
        <v>-189358515.22</v>
      </c>
      <c r="E13" s="18">
        <f t="shared" si="4"/>
        <v>255512353.03999999</v>
      </c>
      <c r="F13" s="18">
        <f t="shared" si="4"/>
        <v>250803438.79000002</v>
      </c>
      <c r="G13" s="18">
        <f t="shared" si="4"/>
        <v>241699309.69000003</v>
      </c>
      <c r="H13" s="18">
        <f t="shared" si="3"/>
        <v>4708914.2499999702</v>
      </c>
    </row>
    <row r="14" spans="1:8">
      <c r="A14" s="19" t="s">
        <v>26</v>
      </c>
      <c r="B14" s="20" t="s">
        <v>27</v>
      </c>
      <c r="C14" s="21">
        <v>2697347</v>
      </c>
      <c r="D14" s="21">
        <v>-198245.01</v>
      </c>
      <c r="E14" s="21">
        <f t="shared" ref="E14:E22" si="5">C14+D14</f>
        <v>2499101.9900000002</v>
      </c>
      <c r="F14" s="21">
        <v>2371855.5499999998</v>
      </c>
      <c r="G14" s="21">
        <v>2178214.96</v>
      </c>
      <c r="H14" s="21">
        <f t="shared" si="3"/>
        <v>127246.44000000041</v>
      </c>
    </row>
    <row r="15" spans="1:8">
      <c r="A15" s="19" t="s">
        <v>28</v>
      </c>
      <c r="B15" s="20" t="s">
        <v>29</v>
      </c>
      <c r="C15" s="21">
        <v>46235396</v>
      </c>
      <c r="D15" s="21">
        <v>-26530836.940000001</v>
      </c>
      <c r="E15" s="21">
        <f t="shared" si="5"/>
        <v>19704559.059999999</v>
      </c>
      <c r="F15" s="21">
        <v>19700205.210000001</v>
      </c>
      <c r="G15" s="21">
        <v>16815341.18</v>
      </c>
      <c r="H15" s="21">
        <f t="shared" si="3"/>
        <v>4353.8499999977648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1572250</v>
      </c>
      <c r="D17" s="21">
        <v>-343971.24</v>
      </c>
      <c r="E17" s="21">
        <f t="shared" si="5"/>
        <v>1228278.76</v>
      </c>
      <c r="F17" s="21">
        <v>1228160.1200000001</v>
      </c>
      <c r="G17" s="21">
        <v>1228160.1200000001</v>
      </c>
      <c r="H17" s="21">
        <f t="shared" si="3"/>
        <v>118.63999999989755</v>
      </c>
    </row>
    <row r="18" spans="1:8">
      <c r="A18" s="19" t="s">
        <v>34</v>
      </c>
      <c r="B18" s="20" t="s">
        <v>35</v>
      </c>
      <c r="C18" s="21">
        <v>372393809.25999999</v>
      </c>
      <c r="D18" s="21">
        <v>-157111413.03999999</v>
      </c>
      <c r="E18" s="21">
        <f t="shared" si="5"/>
        <v>215282396.22</v>
      </c>
      <c r="F18" s="21">
        <v>214392585.43000001</v>
      </c>
      <c r="G18" s="21">
        <v>208742417.65000001</v>
      </c>
      <c r="H18" s="21">
        <f t="shared" si="3"/>
        <v>889810.78999999166</v>
      </c>
    </row>
    <row r="19" spans="1:8">
      <c r="A19" s="19" t="s">
        <v>36</v>
      </c>
      <c r="B19" s="20" t="s">
        <v>37</v>
      </c>
      <c r="C19" s="21">
        <v>15268269</v>
      </c>
      <c r="D19" s="21">
        <v>-5732833.75</v>
      </c>
      <c r="E19" s="21">
        <f t="shared" si="5"/>
        <v>9535435.25</v>
      </c>
      <c r="F19" s="21">
        <v>6198827.6600000001</v>
      </c>
      <c r="G19" s="21">
        <v>6157779.8300000001</v>
      </c>
      <c r="H19" s="21">
        <f t="shared" si="3"/>
        <v>3336607.59</v>
      </c>
    </row>
    <row r="20" spans="1:8">
      <c r="A20" s="19" t="s">
        <v>38</v>
      </c>
      <c r="B20" s="20" t="s">
        <v>39</v>
      </c>
      <c r="C20" s="21">
        <v>992992</v>
      </c>
      <c r="D20" s="21">
        <v>1477454.2</v>
      </c>
      <c r="E20" s="21">
        <f t="shared" si="5"/>
        <v>2470446.2000000002</v>
      </c>
      <c r="F20" s="21">
        <v>2130292.2999999998</v>
      </c>
      <c r="G20" s="21">
        <v>1865831.43</v>
      </c>
      <c r="H20" s="21">
        <f t="shared" si="3"/>
        <v>340153.90000000037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5710805</v>
      </c>
      <c r="D22" s="21">
        <v>-918669.44</v>
      </c>
      <c r="E22" s="21">
        <f t="shared" si="5"/>
        <v>4792135.5600000005</v>
      </c>
      <c r="F22" s="21">
        <v>4781512.5199999996</v>
      </c>
      <c r="G22" s="21">
        <v>4711564.5199999996</v>
      </c>
      <c r="H22" s="21">
        <f t="shared" si="3"/>
        <v>10623.040000000969</v>
      </c>
    </row>
    <row r="23" spans="1:8">
      <c r="A23" s="16" t="s">
        <v>44</v>
      </c>
      <c r="B23" s="17"/>
      <c r="C23" s="18">
        <f>SUM(C24:C32)</f>
        <v>542717980.34000003</v>
      </c>
      <c r="D23" s="18">
        <f t="shared" ref="D23:G23" si="6">SUM(D24:D32)</f>
        <v>87131648.25999999</v>
      </c>
      <c r="E23" s="18">
        <f t="shared" si="6"/>
        <v>629849628.60000002</v>
      </c>
      <c r="F23" s="18">
        <f t="shared" si="6"/>
        <v>627985762.48000002</v>
      </c>
      <c r="G23" s="18">
        <f t="shared" si="6"/>
        <v>575310528.52999997</v>
      </c>
      <c r="H23" s="18">
        <f t="shared" si="3"/>
        <v>1863866.1200000048</v>
      </c>
    </row>
    <row r="24" spans="1:8">
      <c r="A24" s="19" t="s">
        <v>45</v>
      </c>
      <c r="B24" s="20" t="s">
        <v>46</v>
      </c>
      <c r="C24" s="21">
        <v>12095726</v>
      </c>
      <c r="D24" s="21">
        <v>-8872811.6500000004</v>
      </c>
      <c r="E24" s="21">
        <f t="shared" ref="E24:E32" si="7">C24+D24</f>
        <v>3222914.3499999996</v>
      </c>
      <c r="F24" s="21">
        <v>2897588.73</v>
      </c>
      <c r="G24" s="21">
        <v>2595735.66</v>
      </c>
      <c r="H24" s="21">
        <f t="shared" si="3"/>
        <v>325325.61999999965</v>
      </c>
    </row>
    <row r="25" spans="1:8">
      <c r="A25" s="19" t="s">
        <v>47</v>
      </c>
      <c r="B25" s="20" t="s">
        <v>48</v>
      </c>
      <c r="C25" s="21">
        <v>5264293.5999999996</v>
      </c>
      <c r="D25" s="21">
        <v>-877711.62</v>
      </c>
      <c r="E25" s="21">
        <f t="shared" si="7"/>
        <v>4386581.9799999995</v>
      </c>
      <c r="F25" s="21">
        <v>4317323.7699999996</v>
      </c>
      <c r="G25" s="21">
        <v>4317323.7699999996</v>
      </c>
      <c r="H25" s="21">
        <f t="shared" si="3"/>
        <v>69258.209999999963</v>
      </c>
    </row>
    <row r="26" spans="1:8">
      <c r="A26" s="19" t="s">
        <v>49</v>
      </c>
      <c r="B26" s="20" t="s">
        <v>50</v>
      </c>
      <c r="C26" s="21">
        <v>100245696.73999999</v>
      </c>
      <c r="D26" s="21">
        <v>-58011413.240000002</v>
      </c>
      <c r="E26" s="21">
        <f t="shared" si="7"/>
        <v>42234283.499999993</v>
      </c>
      <c r="F26" s="21">
        <v>41909233.18</v>
      </c>
      <c r="G26" s="21">
        <v>41785820.450000003</v>
      </c>
      <c r="H26" s="21">
        <f t="shared" si="3"/>
        <v>325050.31999999285</v>
      </c>
    </row>
    <row r="27" spans="1:8">
      <c r="A27" s="19" t="s">
        <v>51</v>
      </c>
      <c r="B27" s="20" t="s">
        <v>52</v>
      </c>
      <c r="C27" s="21">
        <v>1481183</v>
      </c>
      <c r="D27" s="21">
        <v>70683300.920000002</v>
      </c>
      <c r="E27" s="21">
        <f t="shared" si="7"/>
        <v>72164483.920000002</v>
      </c>
      <c r="F27" s="21">
        <v>72145539.849999994</v>
      </c>
      <c r="G27" s="21">
        <v>39449403</v>
      </c>
      <c r="H27" s="21">
        <f t="shared" si="3"/>
        <v>18944.070000007749</v>
      </c>
    </row>
    <row r="28" spans="1:8">
      <c r="A28" s="19" t="s">
        <v>53</v>
      </c>
      <c r="B28" s="20" t="s">
        <v>54</v>
      </c>
      <c r="C28" s="21">
        <v>307673136</v>
      </c>
      <c r="D28" s="21">
        <v>-250625010.50999999</v>
      </c>
      <c r="E28" s="21">
        <f t="shared" si="7"/>
        <v>57048125.49000001</v>
      </c>
      <c r="F28" s="21">
        <v>56450748.390000001</v>
      </c>
      <c r="G28" s="21">
        <v>38369498.75</v>
      </c>
      <c r="H28" s="21">
        <f t="shared" si="3"/>
        <v>597377.10000000894</v>
      </c>
    </row>
    <row r="29" spans="1:8">
      <c r="A29" s="19" t="s">
        <v>55</v>
      </c>
      <c r="B29" s="20" t="s">
        <v>56</v>
      </c>
      <c r="C29" s="21">
        <v>1600000</v>
      </c>
      <c r="D29" s="21">
        <v>274467.46000000002</v>
      </c>
      <c r="E29" s="21">
        <f t="shared" si="7"/>
        <v>1874467.46</v>
      </c>
      <c r="F29" s="21">
        <v>1764140.64</v>
      </c>
      <c r="G29" s="21">
        <v>1764140.64</v>
      </c>
      <c r="H29" s="21">
        <f t="shared" si="3"/>
        <v>110326.82000000007</v>
      </c>
    </row>
    <row r="30" spans="1:8">
      <c r="A30" s="19" t="s">
        <v>57</v>
      </c>
      <c r="B30" s="20" t="s">
        <v>58</v>
      </c>
      <c r="C30" s="21">
        <v>1240868</v>
      </c>
      <c r="D30" s="21">
        <v>-658540.82999999996</v>
      </c>
      <c r="E30" s="21">
        <f t="shared" si="7"/>
        <v>582327.17000000004</v>
      </c>
      <c r="F30" s="21">
        <v>570060.84</v>
      </c>
      <c r="G30" s="21">
        <v>566867.84</v>
      </c>
      <c r="H30" s="21">
        <f t="shared" si="3"/>
        <v>12266.330000000075</v>
      </c>
    </row>
    <row r="31" spans="1:8">
      <c r="A31" s="19" t="s">
        <v>59</v>
      </c>
      <c r="B31" s="20" t="s">
        <v>60</v>
      </c>
      <c r="C31" s="21">
        <v>1675000</v>
      </c>
      <c r="D31" s="21">
        <v>1505035.72</v>
      </c>
      <c r="E31" s="21">
        <f t="shared" si="7"/>
        <v>3180035.7199999997</v>
      </c>
      <c r="F31" s="21">
        <v>3172346.07</v>
      </c>
      <c r="G31" s="21">
        <v>1706064.55</v>
      </c>
      <c r="H31" s="21">
        <f t="shared" si="3"/>
        <v>7689.6499999999069</v>
      </c>
    </row>
    <row r="32" spans="1:8">
      <c r="A32" s="19" t="s">
        <v>61</v>
      </c>
      <c r="B32" s="20" t="s">
        <v>62</v>
      </c>
      <c r="C32" s="21">
        <v>111442077</v>
      </c>
      <c r="D32" s="21">
        <v>333714332.00999999</v>
      </c>
      <c r="E32" s="21">
        <f t="shared" si="7"/>
        <v>445156409.00999999</v>
      </c>
      <c r="F32" s="21">
        <v>444758781.00999999</v>
      </c>
      <c r="G32" s="21">
        <v>444755673.87</v>
      </c>
      <c r="H32" s="21">
        <f t="shared" si="3"/>
        <v>397628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1196968.1599999999</v>
      </c>
      <c r="E33" s="18">
        <f t="shared" si="8"/>
        <v>1196968.1599999999</v>
      </c>
      <c r="F33" s="18">
        <f t="shared" si="8"/>
        <v>1196968.1599999999</v>
      </c>
      <c r="G33" s="18">
        <f t="shared" si="8"/>
        <v>1196968.1599999999</v>
      </c>
      <c r="H33" s="18">
        <f t="shared" si="3"/>
        <v>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1196968.1599999999</v>
      </c>
      <c r="E37" s="21">
        <f t="shared" si="9"/>
        <v>1196968.1599999999</v>
      </c>
      <c r="F37" s="21">
        <v>1196968.1599999999</v>
      </c>
      <c r="G37" s="21">
        <v>1196968.1599999999</v>
      </c>
      <c r="H37" s="21">
        <f t="shared" si="3"/>
        <v>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10011836</v>
      </c>
      <c r="D43" s="18">
        <f t="shared" ref="D43:G43" si="10">SUM(D44:D52)</f>
        <v>9757231.8100000005</v>
      </c>
      <c r="E43" s="18">
        <f t="shared" si="10"/>
        <v>19769067.809999999</v>
      </c>
      <c r="F43" s="18">
        <f t="shared" si="10"/>
        <v>15848904.660000002</v>
      </c>
      <c r="G43" s="18">
        <f t="shared" si="10"/>
        <v>13556529.200000001</v>
      </c>
      <c r="H43" s="18">
        <f t="shared" si="3"/>
        <v>3920163.1499999966</v>
      </c>
    </row>
    <row r="44" spans="1:8">
      <c r="A44" s="19" t="s">
        <v>81</v>
      </c>
      <c r="B44" s="20" t="s">
        <v>82</v>
      </c>
      <c r="C44" s="21">
        <v>9266136</v>
      </c>
      <c r="D44" s="21">
        <v>1574897.43</v>
      </c>
      <c r="E44" s="21">
        <f t="shared" ref="E44:E52" si="11">C44+D44</f>
        <v>10841033.43</v>
      </c>
      <c r="F44" s="21">
        <v>8417137.7300000004</v>
      </c>
      <c r="G44" s="21">
        <v>8309625.9199999999</v>
      </c>
      <c r="H44" s="21">
        <f t="shared" si="3"/>
        <v>2423895.6999999993</v>
      </c>
    </row>
    <row r="45" spans="1:8">
      <c r="A45" s="19" t="s">
        <v>83</v>
      </c>
      <c r="B45" s="20" t="s">
        <v>84</v>
      </c>
      <c r="C45" s="21">
        <v>210700</v>
      </c>
      <c r="D45" s="21">
        <v>63589.59</v>
      </c>
      <c r="E45" s="21">
        <f t="shared" si="11"/>
        <v>274289.58999999997</v>
      </c>
      <c r="F45" s="21">
        <v>272039.59000000003</v>
      </c>
      <c r="G45" s="21">
        <v>272039.59000000003</v>
      </c>
      <c r="H45" s="21">
        <f t="shared" si="3"/>
        <v>2249.9999999999418</v>
      </c>
    </row>
    <row r="46" spans="1:8">
      <c r="A46" s="19" t="s">
        <v>85</v>
      </c>
      <c r="B46" s="20" t="s">
        <v>86</v>
      </c>
      <c r="C46" s="21">
        <v>135000</v>
      </c>
      <c r="D46" s="21">
        <v>6278349.46</v>
      </c>
      <c r="E46" s="21">
        <f t="shared" si="11"/>
        <v>6413349.46</v>
      </c>
      <c r="F46" s="21">
        <v>5411382.1900000004</v>
      </c>
      <c r="G46" s="21">
        <v>3226518.54</v>
      </c>
      <c r="H46" s="21">
        <f t="shared" si="3"/>
        <v>1001967.2699999996</v>
      </c>
    </row>
    <row r="47" spans="1:8">
      <c r="A47" s="19" t="s">
        <v>87</v>
      </c>
      <c r="B47" s="20" t="s">
        <v>88</v>
      </c>
      <c r="C47" s="21">
        <v>0</v>
      </c>
      <c r="D47" s="21">
        <v>1596900</v>
      </c>
      <c r="E47" s="21">
        <f t="shared" si="11"/>
        <v>1596900</v>
      </c>
      <c r="F47" s="21">
        <v>1318088.26</v>
      </c>
      <c r="G47" s="21">
        <v>1318088.26</v>
      </c>
      <c r="H47" s="21">
        <f t="shared" si="3"/>
        <v>278811.74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400000</v>
      </c>
      <c r="D49" s="21">
        <v>243495.33</v>
      </c>
      <c r="E49" s="21">
        <f t="shared" si="11"/>
        <v>643495.32999999996</v>
      </c>
      <c r="F49" s="21">
        <v>430256.89</v>
      </c>
      <c r="G49" s="21">
        <v>430256.89</v>
      </c>
      <c r="H49" s="21">
        <f t="shared" si="3"/>
        <v>213238.43999999994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>
        <v>0</v>
      </c>
      <c r="D52" s="21">
        <v>0</v>
      </c>
      <c r="E52" s="21">
        <f t="shared" si="11"/>
        <v>0</v>
      </c>
      <c r="F52" s="21">
        <v>0</v>
      </c>
      <c r="G52" s="21">
        <v>0</v>
      </c>
      <c r="H52" s="21">
        <f t="shared" si="3"/>
        <v>0</v>
      </c>
    </row>
    <row r="53" spans="1:8">
      <c r="A53" s="16" t="s">
        <v>99</v>
      </c>
      <c r="B53" s="17"/>
      <c r="C53" s="18">
        <f>SUM(C54:C56)</f>
        <v>473000000</v>
      </c>
      <c r="D53" s="18">
        <f t="shared" ref="D53:G53" si="12">SUM(D54:D56)</f>
        <v>-406768184.45999998</v>
      </c>
      <c r="E53" s="18">
        <f t="shared" si="12"/>
        <v>66231815.540000021</v>
      </c>
      <c r="F53" s="18">
        <f t="shared" si="12"/>
        <v>66051815.350000001</v>
      </c>
      <c r="G53" s="18">
        <f t="shared" si="12"/>
        <v>66051815.350000001</v>
      </c>
      <c r="H53" s="18">
        <f t="shared" si="3"/>
        <v>180000.19000001997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473000000</v>
      </c>
      <c r="D55" s="21">
        <v>-406768184.45999998</v>
      </c>
      <c r="E55" s="21">
        <f t="shared" si="13"/>
        <v>66231815.540000021</v>
      </c>
      <c r="F55" s="21">
        <v>66051815.350000001</v>
      </c>
      <c r="G55" s="21">
        <v>66051815.350000001</v>
      </c>
      <c r="H55" s="21">
        <f t="shared" si="3"/>
        <v>180000.19000001997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10000000</v>
      </c>
      <c r="D57" s="18">
        <f t="shared" ref="D57:G57" si="14">SUM(D58:D65)</f>
        <v>15876119.51</v>
      </c>
      <c r="E57" s="18">
        <f t="shared" si="14"/>
        <v>25876119.509999998</v>
      </c>
      <c r="F57" s="18">
        <f>SUM(F58:F65)</f>
        <v>0</v>
      </c>
      <c r="G57" s="18">
        <f t="shared" si="14"/>
        <v>0</v>
      </c>
      <c r="H57" s="18">
        <f t="shared" si="3"/>
        <v>25876119.509999998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10000000</v>
      </c>
      <c r="D65" s="21">
        <v>15876119.51</v>
      </c>
      <c r="E65" s="21">
        <f t="shared" si="15"/>
        <v>25876119.509999998</v>
      </c>
      <c r="F65" s="21">
        <v>0</v>
      </c>
      <c r="G65" s="21">
        <v>0</v>
      </c>
      <c r="H65" s="21">
        <f t="shared" si="3"/>
        <v>25876119.509999998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3125701152.4000001</v>
      </c>
      <c r="D79" s="25">
        <f t="shared" ref="D79:H79" si="21">D80+D88+D98+D108+D118+D128+D132+D141+D145</f>
        <v>7375468532.7900009</v>
      </c>
      <c r="E79" s="25">
        <f t="shared" si="21"/>
        <v>10501169685.190001</v>
      </c>
      <c r="F79" s="25">
        <f t="shared" si="21"/>
        <v>9459244127.1400013</v>
      </c>
      <c r="G79" s="25">
        <f t="shared" si="21"/>
        <v>9353985345.1600018</v>
      </c>
      <c r="H79" s="25">
        <f t="shared" si="21"/>
        <v>1041925558.0500005</v>
      </c>
    </row>
    <row r="80" spans="1:8">
      <c r="A80" s="28" t="s">
        <v>10</v>
      </c>
      <c r="B80" s="29"/>
      <c r="C80" s="25">
        <f>SUM(C81:C87)</f>
        <v>2298342125</v>
      </c>
      <c r="D80" s="25">
        <f t="shared" ref="D80:H80" si="22">SUM(D81:D87)</f>
        <v>2242461715.5599999</v>
      </c>
      <c r="E80" s="25">
        <f t="shared" si="22"/>
        <v>4540803840.5600004</v>
      </c>
      <c r="F80" s="25">
        <f t="shared" si="22"/>
        <v>4399396953.1000004</v>
      </c>
      <c r="G80" s="25">
        <f t="shared" si="22"/>
        <v>4399396953.1000004</v>
      </c>
      <c r="H80" s="25">
        <f t="shared" si="22"/>
        <v>141406887.46000016</v>
      </c>
    </row>
    <row r="81" spans="1:8">
      <c r="A81" s="19" t="s">
        <v>145</v>
      </c>
      <c r="B81" s="30" t="s">
        <v>12</v>
      </c>
      <c r="C81" s="31">
        <v>753158086</v>
      </c>
      <c r="D81" s="31">
        <v>435193262.23000002</v>
      </c>
      <c r="E81" s="21">
        <f t="shared" ref="E81:E87" si="23">C81+D81</f>
        <v>1188351348.23</v>
      </c>
      <c r="F81" s="31">
        <v>1163769612.78</v>
      </c>
      <c r="G81" s="31">
        <v>1163769612.78</v>
      </c>
      <c r="H81" s="31">
        <f t="shared" ref="H81:H144" si="24">E81-F81</f>
        <v>24581735.450000048</v>
      </c>
    </row>
    <row r="82" spans="1:8">
      <c r="A82" s="19" t="s">
        <v>146</v>
      </c>
      <c r="B82" s="30" t="s">
        <v>14</v>
      </c>
      <c r="C82" s="31">
        <v>4257</v>
      </c>
      <c r="D82" s="31">
        <v>1013406016.64</v>
      </c>
      <c r="E82" s="21">
        <f t="shared" si="23"/>
        <v>1013410273.64</v>
      </c>
      <c r="F82" s="31">
        <v>991049659.72000003</v>
      </c>
      <c r="G82" s="31">
        <v>991049659.72000003</v>
      </c>
      <c r="H82" s="31">
        <f t="shared" si="24"/>
        <v>22360613.919999957</v>
      </c>
    </row>
    <row r="83" spans="1:8">
      <c r="A83" s="19" t="s">
        <v>147</v>
      </c>
      <c r="B83" s="30" t="s">
        <v>16</v>
      </c>
      <c r="C83" s="31">
        <v>891767614</v>
      </c>
      <c r="D83" s="31">
        <v>719457160.91999996</v>
      </c>
      <c r="E83" s="21">
        <f t="shared" si="23"/>
        <v>1611224774.9200001</v>
      </c>
      <c r="F83" s="31">
        <v>1573917485.29</v>
      </c>
      <c r="G83" s="31">
        <v>1573917485.29</v>
      </c>
      <c r="H83" s="31">
        <f t="shared" si="24"/>
        <v>37307289.630000114</v>
      </c>
    </row>
    <row r="84" spans="1:8">
      <c r="A84" s="19" t="s">
        <v>148</v>
      </c>
      <c r="B84" s="30" t="s">
        <v>18</v>
      </c>
      <c r="C84" s="31">
        <v>275370145</v>
      </c>
      <c r="D84" s="31">
        <v>14566692.24</v>
      </c>
      <c r="E84" s="21">
        <f t="shared" si="23"/>
        <v>289936837.24000001</v>
      </c>
      <c r="F84" s="31">
        <v>280967828.85000002</v>
      </c>
      <c r="G84" s="31">
        <v>280967828.85000002</v>
      </c>
      <c r="H84" s="31">
        <f t="shared" si="24"/>
        <v>8969008.3899999857</v>
      </c>
    </row>
    <row r="85" spans="1:8">
      <c r="A85" s="19" t="s">
        <v>149</v>
      </c>
      <c r="B85" s="30" t="s">
        <v>20</v>
      </c>
      <c r="C85" s="31">
        <v>176550450</v>
      </c>
      <c r="D85" s="31">
        <v>183872055.47999999</v>
      </c>
      <c r="E85" s="21">
        <f t="shared" si="23"/>
        <v>360422505.48000002</v>
      </c>
      <c r="F85" s="31">
        <v>315808806.77999997</v>
      </c>
      <c r="G85" s="31">
        <v>315808806.77999997</v>
      </c>
      <c r="H85" s="31">
        <f t="shared" si="24"/>
        <v>44613698.700000048</v>
      </c>
    </row>
    <row r="86" spans="1:8">
      <c r="A86" s="19" t="s">
        <v>150</v>
      </c>
      <c r="B86" s="30" t="s">
        <v>22</v>
      </c>
      <c r="C86" s="31">
        <v>150358250</v>
      </c>
      <c r="D86" s="31">
        <v>-150358250</v>
      </c>
      <c r="E86" s="21">
        <f t="shared" si="23"/>
        <v>0</v>
      </c>
      <c r="F86" s="31">
        <v>0</v>
      </c>
      <c r="G86" s="31">
        <v>0</v>
      </c>
      <c r="H86" s="31">
        <f t="shared" si="24"/>
        <v>0</v>
      </c>
    </row>
    <row r="87" spans="1:8">
      <c r="A87" s="19" t="s">
        <v>151</v>
      </c>
      <c r="B87" s="30" t="s">
        <v>24</v>
      </c>
      <c r="C87" s="31">
        <v>51133323</v>
      </c>
      <c r="D87" s="31">
        <v>26324778.050000001</v>
      </c>
      <c r="E87" s="21">
        <f t="shared" si="23"/>
        <v>77458101.049999997</v>
      </c>
      <c r="F87" s="31">
        <v>73883559.680000007</v>
      </c>
      <c r="G87" s="31">
        <v>73883559.680000007</v>
      </c>
      <c r="H87" s="31">
        <f t="shared" si="24"/>
        <v>3574541.3699999899</v>
      </c>
    </row>
    <row r="88" spans="1:8">
      <c r="A88" s="28" t="s">
        <v>25</v>
      </c>
      <c r="B88" s="29"/>
      <c r="C88" s="25">
        <f>SUM(C89:C97)</f>
        <v>191472833</v>
      </c>
      <c r="D88" s="25">
        <f t="shared" ref="D88:G88" si="25">SUM(D89:D97)</f>
        <v>2761451933.1400003</v>
      </c>
      <c r="E88" s="25">
        <f t="shared" si="25"/>
        <v>2952924766.1400003</v>
      </c>
      <c r="F88" s="25">
        <f t="shared" si="25"/>
        <v>2649655029.3300004</v>
      </c>
      <c r="G88" s="25">
        <f t="shared" si="25"/>
        <v>2643765979.3200006</v>
      </c>
      <c r="H88" s="25">
        <f t="shared" si="24"/>
        <v>303269736.80999994</v>
      </c>
    </row>
    <row r="89" spans="1:8">
      <c r="A89" s="19" t="s">
        <v>152</v>
      </c>
      <c r="B89" s="30" t="s">
        <v>27</v>
      </c>
      <c r="C89" s="31">
        <v>33884106</v>
      </c>
      <c r="D89" s="31">
        <v>9971805.7299999986</v>
      </c>
      <c r="E89" s="21">
        <f t="shared" ref="E89:E97" si="26">C89+D89</f>
        <v>43855911.729999997</v>
      </c>
      <c r="F89" s="31">
        <v>34126682.509999998</v>
      </c>
      <c r="G89" s="31">
        <v>33695489.920000002</v>
      </c>
      <c r="H89" s="31">
        <f t="shared" si="24"/>
        <v>9729229.2199999988</v>
      </c>
    </row>
    <row r="90" spans="1:8">
      <c r="A90" s="19" t="s">
        <v>153</v>
      </c>
      <c r="B90" s="30" t="s">
        <v>29</v>
      </c>
      <c r="C90" s="31">
        <v>8838191</v>
      </c>
      <c r="D90" s="31">
        <v>61316356.689999998</v>
      </c>
      <c r="E90" s="21">
        <f t="shared" si="26"/>
        <v>70154547.689999998</v>
      </c>
      <c r="F90" s="31">
        <v>67873875.489999995</v>
      </c>
      <c r="G90" s="31">
        <v>67837485.989999995</v>
      </c>
      <c r="H90" s="31">
        <f t="shared" si="24"/>
        <v>2280672.200000003</v>
      </c>
    </row>
    <row r="91" spans="1:8">
      <c r="A91" s="19" t="s">
        <v>154</v>
      </c>
      <c r="B91" s="30" t="s">
        <v>31</v>
      </c>
      <c r="C91" s="31">
        <v>63340</v>
      </c>
      <c r="D91" s="31">
        <v>1823501.48</v>
      </c>
      <c r="E91" s="21">
        <f t="shared" si="26"/>
        <v>1886841.48</v>
      </c>
      <c r="F91" s="31">
        <v>12607.07</v>
      </c>
      <c r="G91" s="31">
        <v>12607.07</v>
      </c>
      <c r="H91" s="31">
        <f t="shared" si="24"/>
        <v>1874234.41</v>
      </c>
    </row>
    <row r="92" spans="1:8">
      <c r="A92" s="19" t="s">
        <v>155</v>
      </c>
      <c r="B92" s="30" t="s">
        <v>33</v>
      </c>
      <c r="C92" s="31">
        <v>9798190</v>
      </c>
      <c r="D92" s="31">
        <v>934277.4</v>
      </c>
      <c r="E92" s="21">
        <f t="shared" si="26"/>
        <v>10732467.4</v>
      </c>
      <c r="F92" s="31">
        <v>7595857.5999999996</v>
      </c>
      <c r="G92" s="31">
        <v>7594017.6699999999</v>
      </c>
      <c r="H92" s="31">
        <f t="shared" si="24"/>
        <v>3136609.8000000007</v>
      </c>
    </row>
    <row r="93" spans="1:8">
      <c r="A93" s="19" t="s">
        <v>156</v>
      </c>
      <c r="B93" s="30" t="s">
        <v>35</v>
      </c>
      <c r="C93" s="31">
        <v>76943798</v>
      </c>
      <c r="D93" s="31">
        <v>2640011264.9400001</v>
      </c>
      <c r="E93" s="21">
        <f t="shared" si="26"/>
        <v>2716955062.9400001</v>
      </c>
      <c r="F93" s="31">
        <v>2464745348.9000006</v>
      </c>
      <c r="G93" s="31">
        <v>2459482738.5100007</v>
      </c>
      <c r="H93" s="31">
        <f t="shared" si="24"/>
        <v>252209714.03999949</v>
      </c>
    </row>
    <row r="94" spans="1:8">
      <c r="A94" s="19" t="s">
        <v>157</v>
      </c>
      <c r="B94" s="30" t="s">
        <v>37</v>
      </c>
      <c r="C94" s="31">
        <v>40630843</v>
      </c>
      <c r="D94" s="31">
        <v>2130679.88</v>
      </c>
      <c r="E94" s="21">
        <f t="shared" si="26"/>
        <v>42761522.880000003</v>
      </c>
      <c r="F94" s="31">
        <v>37516243.560000002</v>
      </c>
      <c r="G94" s="31">
        <v>37516243.560000002</v>
      </c>
      <c r="H94" s="31">
        <f t="shared" si="24"/>
        <v>5245279.32</v>
      </c>
    </row>
    <row r="95" spans="1:8">
      <c r="A95" s="19" t="s">
        <v>158</v>
      </c>
      <c r="B95" s="30" t="s">
        <v>39</v>
      </c>
      <c r="C95" s="31">
        <v>8425737</v>
      </c>
      <c r="D95" s="31">
        <v>28999740.07</v>
      </c>
      <c r="E95" s="21">
        <f t="shared" si="26"/>
        <v>37425477.07</v>
      </c>
      <c r="F95" s="31">
        <v>18915861.309999999</v>
      </c>
      <c r="G95" s="31">
        <v>18758843.710000001</v>
      </c>
      <c r="H95" s="31">
        <f t="shared" si="24"/>
        <v>18509615.760000002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12888628</v>
      </c>
      <c r="D97" s="31">
        <v>16264306.950000001</v>
      </c>
      <c r="E97" s="21">
        <f t="shared" si="26"/>
        <v>29152934.950000003</v>
      </c>
      <c r="F97" s="31">
        <v>18868552.890000001</v>
      </c>
      <c r="G97" s="31">
        <v>18868552.890000001</v>
      </c>
      <c r="H97" s="31">
        <f t="shared" si="24"/>
        <v>10284382.060000002</v>
      </c>
    </row>
    <row r="98" spans="1:8">
      <c r="A98" s="28" t="s">
        <v>44</v>
      </c>
      <c r="B98" s="29"/>
      <c r="C98" s="25">
        <f>SUM(C99:C107)</f>
        <v>358056841.39999998</v>
      </c>
      <c r="D98" s="25">
        <f t="shared" ref="D98:G98" si="27">SUM(D99:D107)</f>
        <v>1810156246.5899999</v>
      </c>
      <c r="E98" s="25">
        <f t="shared" si="27"/>
        <v>2168213087.9900002</v>
      </c>
      <c r="F98" s="25">
        <f t="shared" si="27"/>
        <v>1930384828.3299997</v>
      </c>
      <c r="G98" s="25">
        <f t="shared" si="27"/>
        <v>1840797554.7099998</v>
      </c>
      <c r="H98" s="25">
        <f t="shared" si="24"/>
        <v>237828259.66000056</v>
      </c>
    </row>
    <row r="99" spans="1:8">
      <c r="A99" s="19" t="s">
        <v>161</v>
      </c>
      <c r="B99" s="30" t="s">
        <v>46</v>
      </c>
      <c r="C99" s="31">
        <v>27818786</v>
      </c>
      <c r="D99" s="31">
        <v>71954591.099999994</v>
      </c>
      <c r="E99" s="21">
        <v>99773377.099999994</v>
      </c>
      <c r="F99" s="31">
        <v>88462475.969999999</v>
      </c>
      <c r="G99" s="31">
        <v>83715029.480000004</v>
      </c>
      <c r="H99" s="31">
        <v>11310901.129999995</v>
      </c>
    </row>
    <row r="100" spans="1:8">
      <c r="A100" s="19" t="s">
        <v>162</v>
      </c>
      <c r="B100" s="30" t="s">
        <v>48</v>
      </c>
      <c r="C100" s="31">
        <v>36750892.399999999</v>
      </c>
      <c r="D100" s="31">
        <v>1839992.56</v>
      </c>
      <c r="E100" s="21">
        <v>38590884.960000001</v>
      </c>
      <c r="F100" s="31">
        <v>36912400.530000001</v>
      </c>
      <c r="G100" s="31">
        <v>36795420.850000001</v>
      </c>
      <c r="H100" s="31">
        <v>1678484.4299999997</v>
      </c>
    </row>
    <row r="101" spans="1:8">
      <c r="A101" s="19" t="s">
        <v>163</v>
      </c>
      <c r="B101" s="30" t="s">
        <v>50</v>
      </c>
      <c r="C101" s="31">
        <v>75878888</v>
      </c>
      <c r="D101" s="31">
        <v>777972375.50999987</v>
      </c>
      <c r="E101" s="21">
        <v>853851263.50999987</v>
      </c>
      <c r="F101" s="31">
        <v>672825243.36999989</v>
      </c>
      <c r="G101" s="31">
        <v>670887753.95999992</v>
      </c>
      <c r="H101" s="31">
        <v>181026020.13999999</v>
      </c>
    </row>
    <row r="102" spans="1:8">
      <c r="A102" s="19" t="s">
        <v>164</v>
      </c>
      <c r="B102" s="30" t="s">
        <v>52</v>
      </c>
      <c r="C102" s="31">
        <v>67477060</v>
      </c>
      <c r="D102" s="31">
        <v>233911917.45000002</v>
      </c>
      <c r="E102" s="21">
        <v>301388977.45000005</v>
      </c>
      <c r="F102" s="31">
        <v>299658248.58000004</v>
      </c>
      <c r="G102" s="31">
        <v>299658248.58000004</v>
      </c>
      <c r="H102" s="31">
        <v>1730728.8700000048</v>
      </c>
    </row>
    <row r="103" spans="1:8">
      <c r="A103" s="19" t="s">
        <v>165</v>
      </c>
      <c r="B103" s="30" t="s">
        <v>54</v>
      </c>
      <c r="C103" s="31">
        <v>76395320</v>
      </c>
      <c r="D103" s="31">
        <v>709404889.07999992</v>
      </c>
      <c r="E103" s="21">
        <v>785800209.07999992</v>
      </c>
      <c r="F103" s="31">
        <v>755946481.34000003</v>
      </c>
      <c r="G103" s="31">
        <v>675085516.9799999</v>
      </c>
      <c r="H103" s="31">
        <v>29853727.73999989</v>
      </c>
    </row>
    <row r="104" spans="1:8">
      <c r="A104" s="19" t="s">
        <v>166</v>
      </c>
      <c r="B104" s="30" t="s">
        <v>56</v>
      </c>
      <c r="C104" s="31">
        <v>17826708</v>
      </c>
      <c r="D104" s="31">
        <v>21437925.43</v>
      </c>
      <c r="E104" s="21">
        <v>39264633.43</v>
      </c>
      <c r="F104" s="31">
        <v>36743100.619999997</v>
      </c>
      <c r="G104" s="31">
        <v>35600735.509999998</v>
      </c>
      <c r="H104" s="31">
        <v>2521532.8100000024</v>
      </c>
    </row>
    <row r="105" spans="1:8">
      <c r="A105" s="19" t="s">
        <v>167</v>
      </c>
      <c r="B105" s="30" t="s">
        <v>58</v>
      </c>
      <c r="C105" s="31">
        <v>15654850</v>
      </c>
      <c r="D105" s="31">
        <v>-5481597.5800000001</v>
      </c>
      <c r="E105" s="21">
        <v>10173252.42</v>
      </c>
      <c r="F105" s="31">
        <v>7163259.2699999996</v>
      </c>
      <c r="G105" s="31">
        <v>7137407.5800000001</v>
      </c>
      <c r="H105" s="31">
        <v>3009993.1500000004</v>
      </c>
    </row>
    <row r="106" spans="1:8">
      <c r="A106" s="19" t="s">
        <v>168</v>
      </c>
      <c r="B106" s="30" t="s">
        <v>60</v>
      </c>
      <c r="C106" s="31">
        <v>37117726</v>
      </c>
      <c r="D106" s="31">
        <v>-1624236.5499999993</v>
      </c>
      <c r="E106" s="21">
        <v>35493489.450000003</v>
      </c>
      <c r="F106" s="31">
        <v>31726372.289999999</v>
      </c>
      <c r="G106" s="31">
        <v>30970195.41</v>
      </c>
      <c r="H106" s="31">
        <v>3767117.1600000039</v>
      </c>
    </row>
    <row r="107" spans="1:8">
      <c r="A107" s="19" t="s">
        <v>169</v>
      </c>
      <c r="B107" s="30" t="s">
        <v>62</v>
      </c>
      <c r="C107" s="31">
        <v>3136611</v>
      </c>
      <c r="D107" s="31">
        <v>740389.58999999985</v>
      </c>
      <c r="E107" s="21">
        <v>3877000.59</v>
      </c>
      <c r="F107" s="31">
        <v>947246.36</v>
      </c>
      <c r="G107" s="31">
        <v>947246.36</v>
      </c>
      <c r="H107" s="31">
        <v>2929754.23</v>
      </c>
    </row>
    <row r="108" spans="1:8">
      <c r="A108" s="28" t="s">
        <v>63</v>
      </c>
      <c r="B108" s="29"/>
      <c r="C108" s="25">
        <f>SUM(C109:C117)</f>
        <v>9262310</v>
      </c>
      <c r="D108" s="25">
        <f t="shared" ref="D108:G108" si="28">SUM(D109:D117)</f>
        <v>510245.31000000006</v>
      </c>
      <c r="E108" s="25">
        <f t="shared" si="28"/>
        <v>9772555.3100000005</v>
      </c>
      <c r="F108" s="25">
        <f t="shared" si="28"/>
        <v>8407055.3100000005</v>
      </c>
      <c r="G108" s="25">
        <f t="shared" si="28"/>
        <v>8407055.3100000005</v>
      </c>
      <c r="H108" s="25">
        <f t="shared" si="24"/>
        <v>1365500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29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>
        <v>2049910</v>
      </c>
      <c r="D110" s="31">
        <v>-2049910</v>
      </c>
      <c r="E110" s="21">
        <f t="shared" si="29"/>
        <v>0</v>
      </c>
      <c r="F110" s="31">
        <v>0</v>
      </c>
      <c r="G110" s="31">
        <v>0</v>
      </c>
      <c r="H110" s="31">
        <f t="shared" si="24"/>
        <v>0</v>
      </c>
    </row>
    <row r="111" spans="1:8">
      <c r="A111" s="19" t="s">
        <v>172</v>
      </c>
      <c r="B111" s="30" t="s">
        <v>69</v>
      </c>
      <c r="C111" s="31">
        <v>6916000</v>
      </c>
      <c r="D111" s="31">
        <v>1982499</v>
      </c>
      <c r="E111" s="21">
        <f t="shared" si="29"/>
        <v>8898499</v>
      </c>
      <c r="F111" s="31">
        <v>7532999</v>
      </c>
      <c r="G111" s="31">
        <v>7532999</v>
      </c>
      <c r="H111" s="31">
        <f t="shared" si="24"/>
        <v>1365500</v>
      </c>
    </row>
    <row r="112" spans="1:8">
      <c r="A112" s="19" t="s">
        <v>173</v>
      </c>
      <c r="B112" s="30" t="s">
        <v>71</v>
      </c>
      <c r="C112" s="31">
        <v>296400</v>
      </c>
      <c r="D112" s="31">
        <v>577656.31000000006</v>
      </c>
      <c r="E112" s="21">
        <f t="shared" si="29"/>
        <v>874056.31</v>
      </c>
      <c r="F112" s="31">
        <v>874056.31</v>
      </c>
      <c r="G112" s="31">
        <v>874056.31</v>
      </c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29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29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29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29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29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5231907</v>
      </c>
      <c r="D118" s="25">
        <f>SUM(D119:D127)</f>
        <v>369242126.85999995</v>
      </c>
      <c r="E118" s="25">
        <f t="shared" ref="E118:G118" si="30">SUM(E119:E127)</f>
        <v>374474033.85999995</v>
      </c>
      <c r="F118" s="25">
        <f t="shared" si="30"/>
        <v>92964058.36999999</v>
      </c>
      <c r="G118" s="25">
        <f t="shared" si="30"/>
        <v>83297416.280000001</v>
      </c>
      <c r="H118" s="25">
        <f t="shared" si="24"/>
        <v>281509975.48999995</v>
      </c>
    </row>
    <row r="119" spans="1:8">
      <c r="A119" s="19" t="s">
        <v>177</v>
      </c>
      <c r="B119" s="30" t="s">
        <v>82</v>
      </c>
      <c r="C119" s="31">
        <v>617356</v>
      </c>
      <c r="D119" s="31">
        <v>28474189.809999995</v>
      </c>
      <c r="E119" s="21">
        <f t="shared" ref="E119:E127" si="31">C119+D119</f>
        <v>29091545.809999995</v>
      </c>
      <c r="F119" s="31">
        <v>6708508.4100000001</v>
      </c>
      <c r="G119" s="31">
        <v>5866364.330000001</v>
      </c>
      <c r="H119" s="31">
        <f t="shared" si="24"/>
        <v>22383037.399999995</v>
      </c>
    </row>
    <row r="120" spans="1:8">
      <c r="A120" s="19" t="s">
        <v>178</v>
      </c>
      <c r="B120" s="30" t="s">
        <v>84</v>
      </c>
      <c r="C120" s="31">
        <v>181570</v>
      </c>
      <c r="D120" s="31">
        <v>5920736.5</v>
      </c>
      <c r="E120" s="21">
        <f t="shared" si="31"/>
        <v>6102306.5</v>
      </c>
      <c r="F120" s="31">
        <v>201371.7</v>
      </c>
      <c r="G120" s="31">
        <v>201371.7</v>
      </c>
      <c r="H120" s="31">
        <f t="shared" si="24"/>
        <v>5900934.7999999998</v>
      </c>
    </row>
    <row r="121" spans="1:8">
      <c r="A121" s="19" t="s">
        <v>179</v>
      </c>
      <c r="B121" s="30" t="s">
        <v>86</v>
      </c>
      <c r="C121" s="31">
        <v>4286212</v>
      </c>
      <c r="D121" s="31">
        <v>322576124.37999994</v>
      </c>
      <c r="E121" s="21">
        <f t="shared" si="31"/>
        <v>326862336.37999994</v>
      </c>
      <c r="F121" s="31">
        <v>80439764.299999997</v>
      </c>
      <c r="G121" s="31">
        <v>71800339.5</v>
      </c>
      <c r="H121" s="31">
        <f t="shared" si="24"/>
        <v>246422572.07999992</v>
      </c>
    </row>
    <row r="122" spans="1:8">
      <c r="A122" s="19" t="s">
        <v>180</v>
      </c>
      <c r="B122" s="30" t="s">
        <v>88</v>
      </c>
      <c r="C122" s="31">
        <v>0</v>
      </c>
      <c r="D122" s="31">
        <v>9356033.4399999995</v>
      </c>
      <c r="E122" s="21">
        <f t="shared" si="31"/>
        <v>9356033.4399999995</v>
      </c>
      <c r="F122" s="31">
        <v>3862834.4699999997</v>
      </c>
      <c r="G122" s="31">
        <v>3862834.4699999997</v>
      </c>
      <c r="H122" s="31">
        <f t="shared" si="24"/>
        <v>5493198.9699999997</v>
      </c>
    </row>
    <row r="123" spans="1:8">
      <c r="A123" s="19" t="s">
        <v>181</v>
      </c>
      <c r="B123" s="30" t="s">
        <v>90</v>
      </c>
      <c r="C123" s="31">
        <v>0</v>
      </c>
      <c r="D123" s="31">
        <v>201840</v>
      </c>
      <c r="E123" s="21">
        <f t="shared" si="31"/>
        <v>201840</v>
      </c>
      <c r="F123" s="31">
        <v>185073.21</v>
      </c>
      <c r="G123" s="31">
        <v>0</v>
      </c>
      <c r="H123" s="31">
        <f t="shared" si="24"/>
        <v>16766.790000000008</v>
      </c>
    </row>
    <row r="124" spans="1:8">
      <c r="A124" s="19" t="s">
        <v>182</v>
      </c>
      <c r="B124" s="30" t="s">
        <v>92</v>
      </c>
      <c r="C124" s="31">
        <v>146769</v>
      </c>
      <c r="D124" s="31">
        <v>2030042.3099999998</v>
      </c>
      <c r="E124" s="21">
        <f t="shared" si="31"/>
        <v>2176811.3099999996</v>
      </c>
      <c r="F124" s="31">
        <v>1566506.28</v>
      </c>
      <c r="G124" s="31">
        <v>1566506.28</v>
      </c>
      <c r="H124" s="31">
        <f t="shared" si="24"/>
        <v>610305.02999999956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1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1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>
        <v>0</v>
      </c>
      <c r="D127" s="31">
        <v>683160.41999999993</v>
      </c>
      <c r="E127" s="21">
        <f t="shared" si="31"/>
        <v>683160.41999999993</v>
      </c>
      <c r="F127" s="31">
        <v>0</v>
      </c>
      <c r="G127" s="31">
        <v>0</v>
      </c>
      <c r="H127" s="31">
        <f t="shared" si="24"/>
        <v>683160.41999999993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2">SUM(D129:D131)</f>
        <v>454981360.49000001</v>
      </c>
      <c r="E128" s="25">
        <f t="shared" si="32"/>
        <v>454981360.49000001</v>
      </c>
      <c r="F128" s="25">
        <f t="shared" si="32"/>
        <v>378436202.69999999</v>
      </c>
      <c r="G128" s="25">
        <f t="shared" si="32"/>
        <v>378320386.44</v>
      </c>
      <c r="H128" s="25">
        <f t="shared" si="24"/>
        <v>76545157.790000021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3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454981360.49000001</v>
      </c>
      <c r="E130" s="21">
        <f t="shared" si="33"/>
        <v>454981360.49000001</v>
      </c>
      <c r="F130" s="31">
        <v>378436202.69999999</v>
      </c>
      <c r="G130" s="31">
        <v>378320386.44</v>
      </c>
      <c r="H130" s="31">
        <f t="shared" si="24"/>
        <v>76545157.790000021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3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263335136</v>
      </c>
      <c r="D132" s="25">
        <f t="shared" ref="D132:G132" si="34">SUM(D133:D140)</f>
        <v>-263335095.16</v>
      </c>
      <c r="E132" s="25">
        <f t="shared" si="34"/>
        <v>40.840000003576279</v>
      </c>
      <c r="F132" s="25">
        <f t="shared" si="34"/>
        <v>0</v>
      </c>
      <c r="G132" s="25">
        <f t="shared" si="34"/>
        <v>0</v>
      </c>
      <c r="H132" s="25">
        <f t="shared" si="24"/>
        <v>40.840000003576279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5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5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5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5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5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5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5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>
        <v>263335136</v>
      </c>
      <c r="D140" s="31">
        <v>-263335095.16</v>
      </c>
      <c r="E140" s="21">
        <f t="shared" si="35"/>
        <v>40.840000003576279</v>
      </c>
      <c r="F140" s="31">
        <v>0</v>
      </c>
      <c r="G140" s="31">
        <v>0</v>
      </c>
      <c r="H140" s="31">
        <f t="shared" si="24"/>
        <v>40.840000003576279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6">SUM(D142:D144)</f>
        <v>0</v>
      </c>
      <c r="E141" s="25">
        <f t="shared" si="36"/>
        <v>0</v>
      </c>
      <c r="F141" s="25">
        <f t="shared" si="36"/>
        <v>0</v>
      </c>
      <c r="G141" s="25">
        <f t="shared" si="36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7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7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7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8">SUM(D146:D152)</f>
        <v>0</v>
      </c>
      <c r="E145" s="25">
        <f t="shared" si="38"/>
        <v>0</v>
      </c>
      <c r="F145" s="25">
        <f t="shared" si="38"/>
        <v>0</v>
      </c>
      <c r="G145" s="25">
        <f t="shared" si="38"/>
        <v>0</v>
      </c>
      <c r="H145" s="25">
        <f t="shared" ref="H145:H152" si="39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0">C146+D146</f>
        <v>0</v>
      </c>
      <c r="F146" s="31"/>
      <c r="G146" s="31"/>
      <c r="H146" s="31">
        <f t="shared" si="39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0"/>
        <v>0</v>
      </c>
      <c r="F147" s="31"/>
      <c r="G147" s="31"/>
      <c r="H147" s="31">
        <f t="shared" si="39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0"/>
        <v>0</v>
      </c>
      <c r="F148" s="31"/>
      <c r="G148" s="31"/>
      <c r="H148" s="31">
        <f t="shared" si="39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0"/>
        <v>0</v>
      </c>
      <c r="F149" s="31"/>
      <c r="G149" s="31"/>
      <c r="H149" s="31">
        <f t="shared" si="39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0"/>
        <v>0</v>
      </c>
      <c r="F150" s="31"/>
      <c r="G150" s="31"/>
      <c r="H150" s="31">
        <f t="shared" si="39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0"/>
        <v>0</v>
      </c>
      <c r="F151" s="31"/>
      <c r="G151" s="31"/>
      <c r="H151" s="31">
        <f t="shared" si="39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0"/>
        <v>0</v>
      </c>
      <c r="F152" s="31"/>
      <c r="G152" s="31"/>
      <c r="H152" s="31">
        <f t="shared" si="39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23"/>
      <c r="B154" s="24" t="s">
        <v>206</v>
      </c>
      <c r="C154" s="25">
        <f>C4+C79</f>
        <v>5934293331</v>
      </c>
      <c r="D154" s="25">
        <f t="shared" ref="D154:H154" si="41">D4+D79</f>
        <v>6967629468.750001</v>
      </c>
      <c r="E154" s="25">
        <f t="shared" si="41"/>
        <v>12901922799.75</v>
      </c>
      <c r="F154" s="25">
        <f t="shared" si="41"/>
        <v>11823366283.980001</v>
      </c>
      <c r="G154" s="25">
        <f t="shared" si="41"/>
        <v>11654035763.490002</v>
      </c>
      <c r="H154" s="25">
        <f t="shared" si="41"/>
        <v>1078556515.7700005</v>
      </c>
    </row>
    <row r="155" spans="1:8" ht="5.0999999999999996" customHeight="1">
      <c r="A155" s="23"/>
      <c r="B155" s="33"/>
      <c r="C155" s="34"/>
      <c r="D155" s="34"/>
      <c r="E155" s="34"/>
      <c r="F155" s="34"/>
      <c r="G155" s="34"/>
      <c r="H155" s="34"/>
    </row>
  </sheetData>
  <mergeCells count="24"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2018-11-30T20:36:46Z</dcterms:created>
  <dcterms:modified xsi:type="dcterms:W3CDTF">2018-11-30T20:38:35Z</dcterms:modified>
</cp:coreProperties>
</file>