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CUARTO TRIMESTRE\PLATAFORMA 4T2024\"/>
    </mc:Choice>
  </mc:AlternateContent>
  <xr:revisionPtr revIDLastSave="0" documentId="13_ncr:1_{1F73A06B-DD2B-42BF-B636-031438C48AFD}" xr6:coauthVersionLast="36" xr6:coauthVersionMax="36" xr10:uidLastSave="{00000000-0000-0000-0000-000000000000}"/>
  <bookViews>
    <workbookView xWindow="0" yWindow="0" windowWidth="28800" windowHeight="10305" xr2:uid="{78B9D25C-1049-422B-A4A7-54BBF9F52593}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EAI!#REF!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EAI!$A$1:$H$46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H37" i="1"/>
  <c r="G37" i="1"/>
  <c r="F37" i="1"/>
  <c r="C37" i="1"/>
  <c r="H35" i="1"/>
  <c r="E35" i="1"/>
  <c r="H34" i="1"/>
  <c r="H31" i="1" s="1"/>
  <c r="E34" i="1"/>
  <c r="E31" i="1" s="1"/>
  <c r="G31" i="1"/>
  <c r="F31" i="1"/>
  <c r="D31" i="1"/>
  <c r="C31" i="1"/>
  <c r="H28" i="1"/>
  <c r="H21" i="1" s="1"/>
  <c r="E28" i="1"/>
  <c r="E21" i="1" s="1"/>
  <c r="G21" i="1"/>
  <c r="F21" i="1"/>
  <c r="D21" i="1"/>
  <c r="C21" i="1"/>
  <c r="C39" i="1" s="1"/>
  <c r="G16" i="1"/>
  <c r="F16" i="1"/>
  <c r="D16" i="1"/>
  <c r="C16" i="1"/>
  <c r="H15" i="1"/>
  <c r="H14" i="1"/>
  <c r="E14" i="1"/>
  <c r="H13" i="1"/>
  <c r="E13" i="1"/>
  <c r="H12" i="1"/>
  <c r="E12" i="1"/>
  <c r="H11" i="1"/>
  <c r="E11" i="1"/>
  <c r="H10" i="1"/>
  <c r="H9" i="1"/>
  <c r="H8" i="1"/>
  <c r="H7" i="1"/>
  <c r="H6" i="1"/>
  <c r="H5" i="1"/>
  <c r="H16" i="1" l="1"/>
  <c r="D39" i="1"/>
  <c r="E16" i="1"/>
  <c r="G39" i="1"/>
  <c r="F39" i="1"/>
  <c r="E39" i="1"/>
  <c r="H39" i="1"/>
</calcChain>
</file>

<file path=xl/sharedStrings.xml><?xml version="1.0" encoding="utf-8"?>
<sst xmlns="http://schemas.openxmlformats.org/spreadsheetml/2006/main" count="99" uniqueCount="51">
  <si>
    <t>INSTITUTO DE SALUD PÚBLICA DEL ESTADO DE GUANAJUATO
Estado Analítico de Ingresos
Del 1 de Enero al 31 de Diciembre de 2024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</si>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</sst>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8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9" xfId="1" quotePrefix="1" applyFont="1" applyFill="1" applyBorder="1" applyAlignment="1">
      <alignment horizontal="center" vertical="center" wrapText="1"/>
    </xf>
    <xf numFmtId="0" fontId="4" fillId="0" borderId="7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3" fontId="4" fillId="0" borderId="6" xfId="1" applyNumberFormat="1" applyFont="1" applyFill="1" applyBorder="1" applyAlignment="1" applyProtection="1">
      <alignment vertical="top"/>
      <protection locked="0"/>
    </xf>
    <xf numFmtId="49" fontId="5" fillId="0" borderId="0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0" fontId="0" fillId="0" borderId="7" xfId="1" applyFont="1" applyFill="1" applyBorder="1" applyAlignment="1" applyProtection="1">
      <alignment vertical="top"/>
      <protection locked="0"/>
    </xf>
    <xf numFmtId="4" fontId="4" fillId="0" borderId="13" xfId="1" applyNumberFormat="1" applyFont="1" applyFill="1" applyBorder="1" applyAlignment="1" applyProtection="1">
      <alignment vertical="top"/>
      <protection locked="0"/>
    </xf>
    <xf numFmtId="3" fontId="4" fillId="0" borderId="10" xfId="1" applyNumberFormat="1" applyFont="1" applyFill="1" applyBorder="1" applyAlignment="1" applyProtection="1">
      <alignment vertical="top"/>
      <protection locked="0"/>
    </xf>
    <xf numFmtId="0" fontId="6" fillId="0" borderId="1" xfId="1" quotePrefix="1" applyFont="1" applyFill="1" applyBorder="1" applyAlignment="1" applyProtection="1">
      <alignment horizontal="center" vertical="top"/>
      <protection locked="0"/>
    </xf>
    <xf numFmtId="0" fontId="2" fillId="0" borderId="2" xfId="1" applyFont="1" applyFill="1" applyBorder="1" applyAlignment="1" applyProtection="1">
      <alignment horizontal="left" vertical="top" indent="3"/>
      <protection locked="0"/>
    </xf>
    <xf numFmtId="3" fontId="2" fillId="0" borderId="9" xfId="1" applyNumberFormat="1" applyFont="1" applyFill="1" applyBorder="1" applyAlignment="1" applyProtection="1">
      <alignment vertical="top"/>
      <protection locked="0"/>
    </xf>
    <xf numFmtId="0" fontId="6" fillId="0" borderId="4" xfId="1" quotePrefix="1" applyFont="1" applyFill="1" applyBorder="1" applyAlignment="1" applyProtection="1">
      <alignment horizontal="center" vertical="top"/>
      <protection locked="0"/>
    </xf>
    <xf numFmtId="0" fontId="6" fillId="0" borderId="14" xfId="1" applyFont="1" applyFill="1" applyBorder="1" applyAlignment="1" applyProtection="1">
      <alignment vertical="top"/>
      <protection locked="0"/>
    </xf>
    <xf numFmtId="3" fontId="2" fillId="0" borderId="14" xfId="1" applyNumberFormat="1" applyFont="1" applyFill="1" applyBorder="1" applyAlignment="1" applyProtection="1">
      <alignment vertical="top"/>
      <protection locked="0"/>
    </xf>
    <xf numFmtId="3" fontId="2" fillId="0" borderId="5" xfId="1" applyNumberFormat="1" applyFont="1" applyFill="1" applyBorder="1" applyAlignment="1" applyProtection="1">
      <alignment vertical="top"/>
      <protection locked="0"/>
    </xf>
    <xf numFmtId="3" fontId="2" fillId="0" borderId="1" xfId="1" applyNumberFormat="1" applyFont="1" applyFill="1" applyBorder="1" applyAlignment="1" applyProtection="1">
      <alignment vertical="top"/>
      <protection locked="0"/>
    </xf>
    <xf numFmtId="3" fontId="2" fillId="0" borderId="2" xfId="1" applyNumberFormat="1" applyFont="1" applyFill="1" applyBorder="1" applyAlignment="1" applyProtection="1">
      <alignment vertical="top"/>
      <protection locked="0"/>
    </xf>
    <xf numFmtId="3" fontId="2" fillId="0" borderId="10" xfId="1" applyNumberFormat="1" applyFont="1" applyFill="1" applyBorder="1" applyAlignment="1" applyProtection="1">
      <alignment vertical="top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3" fontId="2" fillId="2" borderId="3" xfId="1" quotePrefix="1" applyNumberFormat="1" applyFont="1" applyFill="1" applyBorder="1" applyAlignment="1">
      <alignment horizontal="center" vertical="center" wrapText="1"/>
    </xf>
    <xf numFmtId="3" fontId="2" fillId="2" borderId="9" xfId="1" quotePrefix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justify" vertical="top" wrapText="1"/>
    </xf>
    <xf numFmtId="3" fontId="2" fillId="0" borderId="6" xfId="1" applyNumberFormat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horizontal="center" vertical="top"/>
    </xf>
    <xf numFmtId="0" fontId="6" fillId="0" borderId="0" xfId="1" applyFont="1" applyFill="1" applyBorder="1" applyAlignment="1" applyProtection="1">
      <alignment horizontal="left" vertical="top" wrapText="1"/>
    </xf>
    <xf numFmtId="3" fontId="6" fillId="0" borderId="13" xfId="1" applyNumberFormat="1" applyFont="1" applyFill="1" applyBorder="1" applyAlignment="1" applyProtection="1">
      <alignment vertical="top"/>
      <protection locked="0"/>
    </xf>
    <xf numFmtId="3" fontId="6" fillId="0" borderId="7" xfId="1" applyNumberFormat="1" applyFont="1" applyFill="1" applyBorder="1" applyAlignment="1" applyProtection="1">
      <alignment vertical="top"/>
      <protection locked="0"/>
    </xf>
    <xf numFmtId="3" fontId="4" fillId="0" borderId="13" xfId="2" applyNumberFormat="1" applyFont="1" applyFill="1" applyBorder="1" applyAlignment="1" applyProtection="1">
      <alignment vertical="top"/>
      <protection locked="0"/>
    </xf>
    <xf numFmtId="3" fontId="4" fillId="0" borderId="7" xfId="2" applyNumberFormat="1" applyFont="1" applyFill="1" applyBorder="1" applyAlignment="1" applyProtection="1">
      <alignment vertical="top"/>
      <protection locked="0"/>
    </xf>
    <xf numFmtId="3" fontId="4" fillId="0" borderId="0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horizontal="left" vertical="top" wrapText="1"/>
    </xf>
    <xf numFmtId="0" fontId="2" fillId="0" borderId="8" xfId="1" applyFont="1" applyFill="1" applyBorder="1" applyAlignment="1" applyProtection="1">
      <alignment horizontal="left" vertical="top" wrapText="1"/>
    </xf>
    <xf numFmtId="3" fontId="2" fillId="0" borderId="13" xfId="1" applyNumberFormat="1" applyFont="1" applyFill="1" applyBorder="1" applyAlignment="1" applyProtection="1">
      <alignment vertical="top"/>
      <protection locked="0"/>
    </xf>
    <xf numFmtId="3" fontId="2" fillId="0" borderId="7" xfId="1" applyNumberFormat="1" applyFont="1" applyFill="1" applyBorder="1" applyAlignment="1" applyProtection="1">
      <alignment vertical="top"/>
      <protection locked="0"/>
    </xf>
    <xf numFmtId="4" fontId="6" fillId="0" borderId="13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2" fillId="0" borderId="7" xfId="3" applyFont="1" applyFill="1" applyBorder="1" applyAlignment="1" applyProtection="1">
      <alignment horizontal="center" vertical="top"/>
    </xf>
    <xf numFmtId="0" fontId="6" fillId="0" borderId="1" xfId="1" quotePrefix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0" fontId="6" fillId="0" borderId="14" xfId="1" quotePrefix="1" applyFont="1" applyFill="1" applyBorder="1" applyAlignment="1" applyProtection="1">
      <alignment horizontal="center" vertical="top"/>
      <protection locked="0"/>
    </xf>
    <xf numFmtId="4" fontId="2" fillId="0" borderId="14" xfId="1" applyNumberFormat="1" applyFont="1" applyFill="1" applyBorder="1" applyAlignment="1" applyProtection="1">
      <alignment vertical="top"/>
      <protection locked="0"/>
    </xf>
    <xf numFmtId="4" fontId="2" fillId="0" borderId="1" xfId="1" applyNumberFormat="1" applyFont="1" applyFill="1" applyBorder="1" applyAlignment="1" applyProtection="1">
      <alignment vertical="top"/>
      <protection locked="0"/>
    </xf>
    <xf numFmtId="4" fontId="2" fillId="0" borderId="3" xfId="1" applyNumberFormat="1" applyFont="1" applyFill="1" applyBorder="1" applyAlignment="1" applyProtection="1">
      <alignment vertical="top"/>
      <protection locked="0"/>
    </xf>
    <xf numFmtId="0" fontId="6" fillId="0" borderId="0" xfId="1" quotePrefix="1" applyFont="1" applyFill="1" applyBorder="1" applyAlignment="1" applyProtection="1">
      <alignment horizontal="center" vertical="top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4" fontId="6" fillId="0" borderId="0" xfId="1" applyNumberFormat="1" applyFont="1" applyFill="1" applyBorder="1" applyAlignment="1" applyProtection="1">
      <alignment vertical="top"/>
      <protection locked="0"/>
    </xf>
    <xf numFmtId="4" fontId="2" fillId="0" borderId="0" xfId="1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0" fillId="0" borderId="0" xfId="1" applyFont="1" applyFill="1" applyBorder="1" applyAlignment="1" applyProtection="1">
      <alignment vertical="top"/>
      <protection locked="0"/>
    </xf>
  </cellXfs>
  <cellStyles count="4">
    <cellStyle name="Normal" xfId="0" builtinId="0"/>
    <cellStyle name="Normal 2 2" xfId="3" xr:uid="{BA785754-7A78-40B5-81C0-983EF71F4B32}"/>
    <cellStyle name="Normal 2 24" xfId="1" xr:uid="{75B1CDE2-06ED-429F-9F85-50B3D12B1A82}"/>
    <cellStyle name="Normal 2 48" xfId="2" xr:uid="{561336D2-478F-4B26-80C2-C6BBA73310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4/CUENTA%20P&#218;BLICA/CUENTA%20P&#218;BLICA%20ENTREGA/3019%20ISAPEG%20CP%204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1AD6-AC6B-4662-90A5-6281C838D3CB}">
  <sheetPr>
    <tabColor theme="7" tint="-0.249977111117893"/>
    <pageSetUpPr fitToPage="1"/>
  </sheetPr>
  <dimension ref="A1:I45"/>
  <sheetViews>
    <sheetView showGridLines="0" tabSelected="1" zoomScaleNormal="100" workbookViewId="0">
      <selection activeCell="A47" sqref="A47:XFD182"/>
    </sheetView>
  </sheetViews>
  <sheetFormatPr baseColWidth="10" defaultColWidth="12" defaultRowHeight="11.25" x14ac:dyDescent="0.2"/>
  <cols>
    <col min="1" max="1" width="1.83203125" style="23" customWidth="1"/>
    <col min="2" max="2" width="62.5" style="23" customWidth="1"/>
    <col min="3" max="3" width="17.83203125" style="23" customWidth="1"/>
    <col min="4" max="4" width="19.83203125" style="23" customWidth="1"/>
    <col min="5" max="5" width="17.83203125" style="23" customWidth="1"/>
    <col min="6" max="7" width="20.83203125" style="23" customWidth="1"/>
    <col min="8" max="8" width="18.83203125" style="23" customWidth="1"/>
    <col min="9" max="9" width="2.5" style="23" hidden="1" customWidth="1"/>
    <col min="10" max="16384" width="12" style="23"/>
  </cols>
  <sheetData>
    <row r="1" spans="1:9" s="4" customFormat="1" ht="43.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9" s="4" customFormat="1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9" s="14" customFormat="1" ht="24.95" customHeight="1" x14ac:dyDescent="0.2">
      <c r="A3" s="8"/>
      <c r="B3" s="9"/>
      <c r="C3" s="10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/>
    </row>
    <row r="4" spans="1:9" s="14" customFormat="1" x14ac:dyDescent="0.2">
      <c r="A4" s="15"/>
      <c r="B4" s="16"/>
      <c r="C4" s="17" t="s">
        <v>9</v>
      </c>
      <c r="D4" s="18" t="s">
        <v>10</v>
      </c>
      <c r="E4" s="18" t="s">
        <v>11</v>
      </c>
      <c r="F4" s="18" t="s">
        <v>12</v>
      </c>
      <c r="G4" s="18" t="s">
        <v>13</v>
      </c>
      <c r="H4" s="18" t="s">
        <v>14</v>
      </c>
    </row>
    <row r="5" spans="1:9" x14ac:dyDescent="0.2">
      <c r="A5" s="19"/>
      <c r="B5" s="20" t="s">
        <v>15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f t="shared" ref="H5:H15" si="0">+G5-C5</f>
        <v>0</v>
      </c>
      <c r="I5" s="22" t="s">
        <v>16</v>
      </c>
    </row>
    <row r="6" spans="1:9" x14ac:dyDescent="0.2">
      <c r="A6" s="24"/>
      <c r="B6" s="25" t="s">
        <v>17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f t="shared" si="0"/>
        <v>0</v>
      </c>
      <c r="I6" s="22" t="s">
        <v>18</v>
      </c>
    </row>
    <row r="7" spans="1:9" x14ac:dyDescent="0.2">
      <c r="A7" s="19"/>
      <c r="B7" s="20" t="s">
        <v>19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f t="shared" si="0"/>
        <v>0</v>
      </c>
      <c r="I7" s="22" t="s">
        <v>20</v>
      </c>
    </row>
    <row r="8" spans="1:9" x14ac:dyDescent="0.2">
      <c r="A8" s="19"/>
      <c r="B8" s="20" t="s">
        <v>21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f t="shared" si="0"/>
        <v>0</v>
      </c>
      <c r="I8" s="22" t="s">
        <v>22</v>
      </c>
    </row>
    <row r="9" spans="1:9" x14ac:dyDescent="0.2">
      <c r="A9" s="19"/>
      <c r="B9" s="20" t="s">
        <v>23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f t="shared" si="0"/>
        <v>0</v>
      </c>
      <c r="I9" s="22" t="s">
        <v>24</v>
      </c>
    </row>
    <row r="10" spans="1:9" x14ac:dyDescent="0.2">
      <c r="A10" s="24"/>
      <c r="B10" s="25" t="s">
        <v>25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f t="shared" si="0"/>
        <v>0</v>
      </c>
      <c r="I10" s="22" t="s">
        <v>26</v>
      </c>
    </row>
    <row r="11" spans="1:9" x14ac:dyDescent="0.2">
      <c r="A11" s="27"/>
      <c r="B11" s="20" t="s">
        <v>27</v>
      </c>
      <c r="C11" s="28">
        <v>51397536</v>
      </c>
      <c r="D11" s="28">
        <v>696672261.54999995</v>
      </c>
      <c r="E11" s="26">
        <f t="shared" ref="E11:E14" si="1">C11+D11</f>
        <v>748069797.54999995</v>
      </c>
      <c r="F11" s="28">
        <v>382371392.88999999</v>
      </c>
      <c r="G11" s="28">
        <v>382371392.88999999</v>
      </c>
      <c r="H11" s="26">
        <f t="shared" ref="H11:H14" si="2">G11-C11</f>
        <v>330973856.88999999</v>
      </c>
      <c r="I11" s="22" t="s">
        <v>28</v>
      </c>
    </row>
    <row r="12" spans="1:9" ht="22.5" x14ac:dyDescent="0.2">
      <c r="A12" s="27"/>
      <c r="B12" s="20" t="s">
        <v>29</v>
      </c>
      <c r="C12" s="28">
        <v>9036876197</v>
      </c>
      <c r="D12" s="28">
        <v>697117313.88</v>
      </c>
      <c r="E12" s="26">
        <f t="shared" si="1"/>
        <v>9733993510.8799992</v>
      </c>
      <c r="F12" s="28">
        <v>9703909883.25</v>
      </c>
      <c r="G12" s="28">
        <v>9703909883.25</v>
      </c>
      <c r="H12" s="26">
        <f t="shared" si="2"/>
        <v>667033686.25</v>
      </c>
      <c r="I12" s="22" t="s">
        <v>30</v>
      </c>
    </row>
    <row r="13" spans="1:9" ht="22.5" x14ac:dyDescent="0.2">
      <c r="A13" s="27"/>
      <c r="B13" s="20" t="s">
        <v>31</v>
      </c>
      <c r="C13" s="28">
        <v>8377262478.6099997</v>
      </c>
      <c r="D13" s="28">
        <v>744074985.59000003</v>
      </c>
      <c r="E13" s="26">
        <f t="shared" si="1"/>
        <v>9121337464.1999989</v>
      </c>
      <c r="F13" s="28">
        <v>9121337464.2000008</v>
      </c>
      <c r="G13" s="28">
        <v>9121337464.2000008</v>
      </c>
      <c r="H13" s="26">
        <f t="shared" si="2"/>
        <v>744074985.59000111</v>
      </c>
      <c r="I13" s="22" t="s">
        <v>32</v>
      </c>
    </row>
    <row r="14" spans="1:9" x14ac:dyDescent="0.2">
      <c r="A14" s="19"/>
      <c r="B14" s="20" t="s">
        <v>33</v>
      </c>
      <c r="C14" s="26">
        <v>0</v>
      </c>
      <c r="D14" s="26">
        <v>0</v>
      </c>
      <c r="E14" s="26">
        <f t="shared" si="1"/>
        <v>0</v>
      </c>
      <c r="F14" s="26">
        <v>0</v>
      </c>
      <c r="G14" s="26">
        <v>0</v>
      </c>
      <c r="H14" s="26">
        <f t="shared" si="2"/>
        <v>0</v>
      </c>
      <c r="I14" s="22" t="s">
        <v>34</v>
      </c>
    </row>
    <row r="15" spans="1:9" x14ac:dyDescent="0.2">
      <c r="A15" s="19"/>
      <c r="C15" s="29"/>
      <c r="D15" s="29"/>
      <c r="E15" s="29"/>
      <c r="F15" s="29">
        <v>0</v>
      </c>
      <c r="G15" s="29">
        <v>0</v>
      </c>
      <c r="H15" s="29">
        <f t="shared" si="0"/>
        <v>0</v>
      </c>
      <c r="I15" s="22" t="s">
        <v>35</v>
      </c>
    </row>
    <row r="16" spans="1:9" x14ac:dyDescent="0.2">
      <c r="A16" s="30"/>
      <c r="B16" s="31" t="s">
        <v>36</v>
      </c>
      <c r="C16" s="32">
        <f t="shared" ref="C16:H16" si="3">SUM(C5:C15)</f>
        <v>17465536211.610001</v>
      </c>
      <c r="D16" s="32">
        <f t="shared" si="3"/>
        <v>2137864561.02</v>
      </c>
      <c r="E16" s="32">
        <f t="shared" si="3"/>
        <v>19603400772.629997</v>
      </c>
      <c r="F16" s="32">
        <f t="shared" si="3"/>
        <v>19207618740.34</v>
      </c>
      <c r="G16" s="32">
        <f t="shared" si="3"/>
        <v>19207618740.34</v>
      </c>
      <c r="H16" s="32">
        <f t="shared" si="3"/>
        <v>1742082528.730001</v>
      </c>
      <c r="I16" s="22" t="s">
        <v>35</v>
      </c>
    </row>
    <row r="17" spans="1:9" x14ac:dyDescent="0.2">
      <c r="A17" s="33"/>
      <c r="B17" s="34"/>
      <c r="C17" s="35"/>
      <c r="D17" s="35"/>
      <c r="E17" s="36"/>
      <c r="F17" s="37" t="s">
        <v>37</v>
      </c>
      <c r="G17" s="38"/>
      <c r="H17" s="39">
        <v>0</v>
      </c>
      <c r="I17" s="22" t="s">
        <v>35</v>
      </c>
    </row>
    <row r="18" spans="1:9" ht="10.15" customHeight="1" x14ac:dyDescent="0.2">
      <c r="A18" s="40" t="s">
        <v>38</v>
      </c>
      <c r="B18" s="41"/>
      <c r="C18" s="42" t="s">
        <v>2</v>
      </c>
      <c r="D18" s="43"/>
      <c r="E18" s="43"/>
      <c r="F18" s="43"/>
      <c r="G18" s="44"/>
      <c r="H18" s="45" t="s">
        <v>3</v>
      </c>
      <c r="I18" s="22" t="s">
        <v>35</v>
      </c>
    </row>
    <row r="19" spans="1:9" ht="22.5" x14ac:dyDescent="0.2">
      <c r="A19" s="46"/>
      <c r="B19" s="47"/>
      <c r="C19" s="48" t="s">
        <v>4</v>
      </c>
      <c r="D19" s="49" t="s">
        <v>5</v>
      </c>
      <c r="E19" s="49" t="s">
        <v>6</v>
      </c>
      <c r="F19" s="49" t="s">
        <v>7</v>
      </c>
      <c r="G19" s="50" t="s">
        <v>8</v>
      </c>
      <c r="H19" s="51"/>
      <c r="I19" s="22" t="s">
        <v>35</v>
      </c>
    </row>
    <row r="20" spans="1:9" x14ac:dyDescent="0.2">
      <c r="A20" s="52"/>
      <c r="B20" s="53"/>
      <c r="C20" s="54" t="s">
        <v>9</v>
      </c>
      <c r="D20" s="55" t="s">
        <v>10</v>
      </c>
      <c r="E20" s="55" t="s">
        <v>11</v>
      </c>
      <c r="F20" s="55" t="s">
        <v>12</v>
      </c>
      <c r="G20" s="55" t="s">
        <v>13</v>
      </c>
      <c r="H20" s="55" t="s">
        <v>14</v>
      </c>
      <c r="I20" s="22" t="s">
        <v>35</v>
      </c>
    </row>
    <row r="21" spans="1:9" x14ac:dyDescent="0.2">
      <c r="A21" s="56" t="s">
        <v>39</v>
      </c>
      <c r="B21" s="57"/>
      <c r="C21" s="58">
        <f>SUM(C22+C23+C24+C25+C26+C27+C28+C29)</f>
        <v>9036876197</v>
      </c>
      <c r="D21" s="58">
        <f>SUM(D22+D23+D24+D25+D26+D27+D28+D29)</f>
        <v>697117313.88</v>
      </c>
      <c r="E21" s="58">
        <f>SUM(E22+E23+E24+E25+E26+E27+E28+E29)</f>
        <v>9733993510.8799992</v>
      </c>
      <c r="F21" s="58">
        <f>SUM(F22+F23+F24+F25+F26+F27+F28+F29)</f>
        <v>9703909883.25</v>
      </c>
      <c r="G21" s="58">
        <f>SUM(G22+G23+G24+G25+G26+G27+G28+G29)</f>
        <v>9703909883.25</v>
      </c>
      <c r="H21" s="58">
        <f>SUM(H22:H29)</f>
        <v>667033686.25</v>
      </c>
      <c r="I21" s="22" t="s">
        <v>35</v>
      </c>
    </row>
    <row r="22" spans="1:9" x14ac:dyDescent="0.2">
      <c r="A22" s="59"/>
      <c r="B22" s="60" t="s">
        <v>15</v>
      </c>
      <c r="C22" s="61">
        <v>0</v>
      </c>
      <c r="D22" s="61">
        <v>0</v>
      </c>
      <c r="E22" s="61">
        <v>0</v>
      </c>
      <c r="F22" s="62">
        <v>0</v>
      </c>
      <c r="G22" s="61">
        <v>0</v>
      </c>
      <c r="H22" s="61">
        <v>0</v>
      </c>
      <c r="I22" s="22" t="s">
        <v>16</v>
      </c>
    </row>
    <row r="23" spans="1:9" x14ac:dyDescent="0.2">
      <c r="A23" s="59"/>
      <c r="B23" s="60" t="s">
        <v>17</v>
      </c>
      <c r="C23" s="61">
        <v>0</v>
      </c>
      <c r="D23" s="61">
        <v>0</v>
      </c>
      <c r="E23" s="61">
        <v>0</v>
      </c>
      <c r="F23" s="62">
        <v>0</v>
      </c>
      <c r="G23" s="61">
        <v>0</v>
      </c>
      <c r="H23" s="61">
        <v>0</v>
      </c>
      <c r="I23" s="22" t="s">
        <v>18</v>
      </c>
    </row>
    <row r="24" spans="1:9" x14ac:dyDescent="0.2">
      <c r="A24" s="59"/>
      <c r="B24" s="60" t="s">
        <v>19</v>
      </c>
      <c r="C24" s="61">
        <v>0</v>
      </c>
      <c r="D24" s="61">
        <v>0</v>
      </c>
      <c r="E24" s="61">
        <v>0</v>
      </c>
      <c r="F24" s="62">
        <v>0</v>
      </c>
      <c r="G24" s="61">
        <v>0</v>
      </c>
      <c r="H24" s="61">
        <v>0</v>
      </c>
      <c r="I24" s="22" t="s">
        <v>20</v>
      </c>
    </row>
    <row r="25" spans="1:9" x14ac:dyDescent="0.2">
      <c r="A25" s="59"/>
      <c r="B25" s="60" t="s">
        <v>21</v>
      </c>
      <c r="C25" s="61">
        <v>0</v>
      </c>
      <c r="D25" s="61">
        <v>0</v>
      </c>
      <c r="E25" s="61">
        <v>0</v>
      </c>
      <c r="F25" s="62">
        <v>0</v>
      </c>
      <c r="G25" s="61">
        <v>0</v>
      </c>
      <c r="H25" s="61">
        <v>0</v>
      </c>
      <c r="I25" s="22" t="s">
        <v>22</v>
      </c>
    </row>
    <row r="26" spans="1:9" x14ac:dyDescent="0.2">
      <c r="A26" s="59"/>
      <c r="B26" s="60" t="s">
        <v>40</v>
      </c>
      <c r="C26" s="61">
        <v>0</v>
      </c>
      <c r="D26" s="61">
        <v>0</v>
      </c>
      <c r="E26" s="61">
        <v>0</v>
      </c>
      <c r="F26" s="62">
        <v>0</v>
      </c>
      <c r="G26" s="61">
        <v>0</v>
      </c>
      <c r="H26" s="61">
        <v>0</v>
      </c>
      <c r="I26" s="22" t="s">
        <v>24</v>
      </c>
    </row>
    <row r="27" spans="1:9" x14ac:dyDescent="0.2">
      <c r="A27" s="59"/>
      <c r="B27" s="60" t="s">
        <v>41</v>
      </c>
      <c r="C27" s="63">
        <v>0</v>
      </c>
      <c r="D27" s="63">
        <v>0</v>
      </c>
      <c r="E27" s="63">
        <v>0</v>
      </c>
      <c r="F27" s="64">
        <v>0</v>
      </c>
      <c r="G27" s="63">
        <v>0</v>
      </c>
      <c r="H27" s="61">
        <v>0</v>
      </c>
      <c r="I27" s="22" t="s">
        <v>26</v>
      </c>
    </row>
    <row r="28" spans="1:9" ht="22.5" x14ac:dyDescent="0.2">
      <c r="A28" s="59"/>
      <c r="B28" s="60" t="s">
        <v>42</v>
      </c>
      <c r="C28" s="28">
        <v>9036876197</v>
      </c>
      <c r="D28" s="28">
        <v>697117313.88</v>
      </c>
      <c r="E28" s="26">
        <f t="shared" ref="E28" si="4">C28+D28</f>
        <v>9733993510.8799992</v>
      </c>
      <c r="F28" s="28">
        <v>9703909883.25</v>
      </c>
      <c r="G28" s="28">
        <v>9703909883.25</v>
      </c>
      <c r="H28" s="26">
        <f t="shared" ref="H28" si="5">G28-C28</f>
        <v>667033686.25</v>
      </c>
      <c r="I28" s="22" t="s">
        <v>30</v>
      </c>
    </row>
    <row r="29" spans="1:9" ht="22.5" x14ac:dyDescent="0.2">
      <c r="A29" s="59"/>
      <c r="B29" s="60" t="s">
        <v>31</v>
      </c>
      <c r="C29" s="61">
        <v>0</v>
      </c>
      <c r="D29" s="61">
        <v>0</v>
      </c>
      <c r="E29" s="61">
        <v>0</v>
      </c>
      <c r="F29" s="65">
        <v>0</v>
      </c>
      <c r="G29" s="26">
        <v>0</v>
      </c>
      <c r="H29" s="61">
        <v>0</v>
      </c>
      <c r="I29" s="22" t="s">
        <v>32</v>
      </c>
    </row>
    <row r="30" spans="1:9" x14ac:dyDescent="0.2">
      <c r="A30" s="59"/>
      <c r="B30" s="60"/>
      <c r="C30" s="61"/>
      <c r="D30" s="61"/>
      <c r="E30" s="61"/>
      <c r="F30" s="62"/>
      <c r="G30" s="61"/>
      <c r="H30" s="61"/>
      <c r="I30" s="22" t="s">
        <v>35</v>
      </c>
    </row>
    <row r="31" spans="1:9" ht="38.25" customHeight="1" x14ac:dyDescent="0.2">
      <c r="A31" s="66" t="s">
        <v>43</v>
      </c>
      <c r="B31" s="67"/>
      <c r="C31" s="68">
        <f t="shared" ref="C31:H31" si="6">SUM(C32:C35)</f>
        <v>8428660014.6099997</v>
      </c>
      <c r="D31" s="68">
        <f t="shared" si="6"/>
        <v>1440747247.1399999</v>
      </c>
      <c r="E31" s="68">
        <f t="shared" si="6"/>
        <v>9869407261.7499981</v>
      </c>
      <c r="F31" s="69">
        <f t="shared" si="6"/>
        <v>9503708857.0900002</v>
      </c>
      <c r="G31" s="68">
        <f t="shared" si="6"/>
        <v>9503708857.0900002</v>
      </c>
      <c r="H31" s="68">
        <f t="shared" si="6"/>
        <v>1075048842.480001</v>
      </c>
      <c r="I31" s="22" t="s">
        <v>35</v>
      </c>
    </row>
    <row r="32" spans="1:9" x14ac:dyDescent="0.2">
      <c r="A32" s="59"/>
      <c r="B32" s="60" t="s">
        <v>17</v>
      </c>
      <c r="C32" s="61">
        <v>0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22" t="s">
        <v>18</v>
      </c>
    </row>
    <row r="33" spans="1:9" x14ac:dyDescent="0.2">
      <c r="A33" s="59"/>
      <c r="B33" s="60" t="s">
        <v>44</v>
      </c>
      <c r="C33" s="61">
        <v>0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22" t="s">
        <v>24</v>
      </c>
    </row>
    <row r="34" spans="1:9" x14ac:dyDescent="0.2">
      <c r="A34" s="59"/>
      <c r="B34" s="60" t="s">
        <v>45</v>
      </c>
      <c r="C34" s="70">
        <v>51397536</v>
      </c>
      <c r="D34" s="70">
        <v>696672261.54999995</v>
      </c>
      <c r="E34" s="61">
        <f>C34+D34</f>
        <v>748069797.54999995</v>
      </c>
      <c r="F34" s="70">
        <v>382371392.88999999</v>
      </c>
      <c r="G34" s="70">
        <v>382371392.88999999</v>
      </c>
      <c r="H34" s="61">
        <f t="shared" ref="H34:H35" si="7">G34-C34</f>
        <v>330973856.88999999</v>
      </c>
      <c r="I34" s="22" t="s">
        <v>28</v>
      </c>
    </row>
    <row r="35" spans="1:9" ht="22.5" x14ac:dyDescent="0.2">
      <c r="A35" s="59"/>
      <c r="B35" s="60" t="s">
        <v>31</v>
      </c>
      <c r="C35" s="70">
        <v>8377262478.6099997</v>
      </c>
      <c r="D35" s="70">
        <v>744074985.59000003</v>
      </c>
      <c r="E35" s="61">
        <f>C35+D35</f>
        <v>9121337464.1999989</v>
      </c>
      <c r="F35" s="70">
        <v>9121337464.2000008</v>
      </c>
      <c r="G35" s="70">
        <v>9121337464.2000008</v>
      </c>
      <c r="H35" s="61">
        <f t="shared" si="7"/>
        <v>744074985.59000111</v>
      </c>
      <c r="I35" s="22" t="s">
        <v>32</v>
      </c>
    </row>
    <row r="36" spans="1:9" x14ac:dyDescent="0.2">
      <c r="A36" s="59"/>
      <c r="B36" s="60"/>
      <c r="C36" s="61"/>
      <c r="D36" s="61"/>
      <c r="E36" s="61"/>
      <c r="F36" s="62"/>
      <c r="G36" s="61"/>
      <c r="H36" s="61"/>
      <c r="I36" s="22" t="s">
        <v>35</v>
      </c>
    </row>
    <row r="37" spans="1:9" x14ac:dyDescent="0.2">
      <c r="A37" s="71" t="s">
        <v>46</v>
      </c>
      <c r="B37" s="72"/>
      <c r="C37" s="68">
        <f>SUM(C38)</f>
        <v>0</v>
      </c>
      <c r="D37" s="68">
        <v>0</v>
      </c>
      <c r="E37" s="68">
        <v>0</v>
      </c>
      <c r="F37" s="69">
        <f>+F38</f>
        <v>0</v>
      </c>
      <c r="G37" s="68">
        <f>+G38</f>
        <v>0</v>
      </c>
      <c r="H37" s="68">
        <f>+H38</f>
        <v>0</v>
      </c>
      <c r="I37" s="22" t="s">
        <v>35</v>
      </c>
    </row>
    <row r="38" spans="1:9" x14ac:dyDescent="0.2">
      <c r="A38" s="73"/>
      <c r="B38" s="60" t="s">
        <v>33</v>
      </c>
      <c r="C38" s="61">
        <v>0</v>
      </c>
      <c r="D38" s="61">
        <v>0</v>
      </c>
      <c r="E38" s="61">
        <f>+C38+D38</f>
        <v>0</v>
      </c>
      <c r="F38" s="64">
        <v>0</v>
      </c>
      <c r="G38" s="63">
        <v>0</v>
      </c>
      <c r="H38" s="61">
        <f>+G38-C38</f>
        <v>0</v>
      </c>
      <c r="I38" s="22" t="s">
        <v>34</v>
      </c>
    </row>
    <row r="39" spans="1:9" x14ac:dyDescent="0.2">
      <c r="A39" s="74"/>
      <c r="B39" s="75" t="s">
        <v>36</v>
      </c>
      <c r="C39" s="32">
        <f t="shared" ref="C39:H39" si="8">+C21+C31+C37</f>
        <v>17465536211.610001</v>
      </c>
      <c r="D39" s="32">
        <f t="shared" si="8"/>
        <v>2137864561.02</v>
      </c>
      <c r="E39" s="32">
        <f t="shared" si="8"/>
        <v>19603400772.629997</v>
      </c>
      <c r="F39" s="32">
        <f t="shared" si="8"/>
        <v>19207618740.34</v>
      </c>
      <c r="G39" s="32">
        <f t="shared" si="8"/>
        <v>19207618740.34</v>
      </c>
      <c r="H39" s="32">
        <f t="shared" si="8"/>
        <v>1742082528.730001</v>
      </c>
      <c r="I39" s="22" t="s">
        <v>35</v>
      </c>
    </row>
    <row r="40" spans="1:9" x14ac:dyDescent="0.2">
      <c r="A40" s="76"/>
      <c r="B40" s="34"/>
      <c r="C40" s="77"/>
      <c r="D40" s="77"/>
      <c r="E40" s="77"/>
      <c r="F40" s="78" t="s">
        <v>37</v>
      </c>
      <c r="G40" s="79"/>
      <c r="H40" s="32">
        <v>0</v>
      </c>
      <c r="I40" s="22" t="s">
        <v>35</v>
      </c>
    </row>
    <row r="41" spans="1:9" x14ac:dyDescent="0.2">
      <c r="A41" s="80"/>
      <c r="B41" s="81"/>
      <c r="C41" s="82"/>
      <c r="D41" s="82"/>
      <c r="E41" s="82"/>
      <c r="F41" s="83"/>
      <c r="G41" s="83"/>
      <c r="H41" s="82"/>
      <c r="I41" s="22"/>
    </row>
    <row r="42" spans="1:9" x14ac:dyDescent="0.2">
      <c r="B42" s="84" t="s">
        <v>47</v>
      </c>
    </row>
    <row r="43" spans="1:9" ht="11.25" customHeight="1" x14ac:dyDescent="0.2">
      <c r="B43" s="85" t="s">
        <v>48</v>
      </c>
      <c r="C43" s="85"/>
      <c r="D43" s="85"/>
      <c r="E43" s="85"/>
      <c r="F43" s="85"/>
    </row>
    <row r="44" spans="1:9" x14ac:dyDescent="0.2">
      <c r="B44" s="86" t="s">
        <v>49</v>
      </c>
    </row>
    <row r="45" spans="1:9" ht="30.75" customHeight="1" x14ac:dyDescent="0.2">
      <c r="B45" s="85" t="s">
        <v>50</v>
      </c>
      <c r="C45" s="85"/>
      <c r="D45" s="85"/>
      <c r="E45" s="85"/>
      <c r="F45" s="85"/>
      <c r="G45" s="85"/>
      <c r="H45" s="85"/>
    </row>
  </sheetData>
  <sheetProtection formatCells="0" formatColumns="0" formatRows="0" insertRows="0" autoFilter="0"/>
  <mergeCells count="10">
    <mergeCell ref="A31:B31"/>
    <mergeCell ref="B43:F43"/>
    <mergeCell ref="B45:H45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8740157480314965" right="0.59055118110236227" top="0.78740157480314965" bottom="0.78740157480314965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2025-01-30T22:27:12Z</cp:lastPrinted>
  <dcterms:created xsi:type="dcterms:W3CDTF">2025-01-30T22:25:10Z</dcterms:created>
  <dcterms:modified xsi:type="dcterms:W3CDTF">2025-01-30T22:27:25Z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