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FBD863D8-23B0-4C44-AD42-EC525F2B4375}" xr6:coauthVersionLast="36" xr6:coauthVersionMax="36" xr10:uidLastSave="{00000000-0000-0000-0000-000000000000}"/>
  <bookViews>
    <workbookView xWindow="0" yWindow="0" windowWidth="28800" windowHeight="12210" xr2:uid="{26A8C7EC-6209-430C-8DCB-82358A1A31B8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EAI!$A$1:$H$46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 s="1"/>
  <c r="E38" i="1"/>
  <c r="G37" i="1"/>
  <c r="F37" i="1"/>
  <c r="C37" i="1"/>
  <c r="H35" i="1"/>
  <c r="E35" i="1"/>
  <c r="H34" i="1"/>
  <c r="H31" i="1" s="1"/>
  <c r="E34" i="1"/>
  <c r="G31" i="1"/>
  <c r="F31" i="1"/>
  <c r="E31" i="1"/>
  <c r="D31" i="1"/>
  <c r="C31" i="1"/>
  <c r="H28" i="1"/>
  <c r="H21" i="1" s="1"/>
  <c r="E28" i="1"/>
  <c r="E21" i="1" s="1"/>
  <c r="E39" i="1" s="1"/>
  <c r="G21" i="1"/>
  <c r="F21" i="1"/>
  <c r="D21" i="1"/>
  <c r="D39" i="1" s="1"/>
  <c r="C21" i="1"/>
  <c r="G16" i="1"/>
  <c r="F16" i="1"/>
  <c r="D16" i="1"/>
  <c r="C16" i="1"/>
  <c r="H15" i="1"/>
  <c r="H14" i="1"/>
  <c r="H13" i="1"/>
  <c r="E13" i="1"/>
  <c r="H12" i="1"/>
  <c r="E12" i="1"/>
  <c r="H11" i="1"/>
  <c r="E11" i="1"/>
  <c r="H10" i="1"/>
  <c r="H9" i="1"/>
  <c r="H8" i="1"/>
  <c r="H7" i="1"/>
  <c r="H6" i="1"/>
  <c r="H5" i="1"/>
  <c r="F39" i="1" l="1"/>
  <c r="H16" i="1"/>
  <c r="E16" i="1"/>
  <c r="C39" i="1"/>
  <c r="G39" i="1"/>
  <c r="H39" i="1"/>
</calcChain>
</file>

<file path=xl/sharedStrings.xml><?xml version="1.0" encoding="utf-8"?>
<sst xmlns="http://schemas.openxmlformats.org/spreadsheetml/2006/main" count="99" uniqueCount="51">
  <si>
    <t>INSTITUTO DE SALUD PUBLICA DEL ESTADO DE GUANAJUATO
Estado Analítico de Ingresos
Del 1 de Enero al 30 de Junio de 2023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</si>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</sst>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8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9" xfId="1" quotePrefix="1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3" fontId="4" fillId="0" borderId="6" xfId="1" applyNumberFormat="1" applyFont="1" applyFill="1" applyBorder="1" applyAlignment="1" applyProtection="1">
      <alignment vertical="top"/>
      <protection locked="0"/>
    </xf>
    <xf numFmtId="49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0" fillId="0" borderId="7" xfId="1" applyFont="1" applyFill="1" applyBorder="1" applyAlignment="1" applyProtection="1">
      <alignment vertical="top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0" fontId="6" fillId="0" borderId="1" xfId="1" quotePrefix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left" vertical="top" indent="3"/>
      <protection locked="0"/>
    </xf>
    <xf numFmtId="3" fontId="2" fillId="0" borderId="9" xfId="1" applyNumberFormat="1" applyFont="1" applyFill="1" applyBorder="1" applyAlignment="1" applyProtection="1">
      <alignment vertical="top"/>
      <protection locked="0"/>
    </xf>
    <xf numFmtId="3" fontId="2" fillId="0" borderId="6" xfId="1" applyNumberFormat="1" applyFont="1" applyFill="1" applyBorder="1" applyAlignment="1" applyProtection="1">
      <alignment horizontal="right" vertical="top"/>
      <protection locked="0"/>
    </xf>
    <xf numFmtId="0" fontId="6" fillId="0" borderId="4" xfId="1" quotePrefix="1" applyFont="1" applyFill="1" applyBorder="1" applyAlignment="1" applyProtection="1">
      <alignment horizontal="center" vertical="top"/>
      <protection locked="0"/>
    </xf>
    <xf numFmtId="0" fontId="6" fillId="0" borderId="14" xfId="1" applyFont="1" applyFill="1" applyBorder="1" applyAlignment="1" applyProtection="1">
      <alignment vertical="top"/>
      <protection locked="0"/>
    </xf>
    <xf numFmtId="3" fontId="2" fillId="0" borderId="14" xfId="1" applyNumberFormat="1" applyFont="1" applyFill="1" applyBorder="1" applyAlignment="1" applyProtection="1">
      <alignment vertical="top"/>
      <protection locked="0"/>
    </xf>
    <xf numFmtId="3" fontId="2" fillId="0" borderId="5" xfId="1" applyNumberFormat="1" applyFont="1" applyFill="1" applyBorder="1" applyAlignment="1" applyProtection="1">
      <alignment vertical="top"/>
      <protection locked="0"/>
    </xf>
    <xf numFmtId="3" fontId="2" fillId="0" borderId="1" xfId="1" applyNumberFormat="1" applyFont="1" applyFill="1" applyBorder="1" applyAlignment="1" applyProtection="1">
      <alignment vertical="top"/>
      <protection locked="0"/>
    </xf>
    <xf numFmtId="3" fontId="2" fillId="0" borderId="2" xfId="1" applyNumberFormat="1" applyFont="1" applyFill="1" applyBorder="1" applyAlignment="1" applyProtection="1">
      <alignment vertical="top"/>
      <protection locked="0"/>
    </xf>
    <xf numFmtId="3" fontId="2" fillId="0" borderId="10" xfId="1" applyNumberFormat="1" applyFont="1" applyFill="1" applyBorder="1" applyAlignment="1" applyProtection="1">
      <alignment horizontal="right" vertical="top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3" fontId="2" fillId="2" borderId="3" xfId="1" quotePrefix="1" applyNumberFormat="1" applyFont="1" applyFill="1" applyBorder="1" applyAlignment="1">
      <alignment horizontal="center" vertical="center" wrapText="1"/>
    </xf>
    <xf numFmtId="3" fontId="2" fillId="2" borderId="9" xfId="1" quotePrefix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justify" vertical="top" wrapText="1"/>
    </xf>
    <xf numFmtId="3" fontId="2" fillId="0" borderId="6" xfId="1" applyNumberFormat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horizontal="center" vertical="top"/>
    </xf>
    <xf numFmtId="0" fontId="6" fillId="0" borderId="0" xfId="1" applyFont="1" applyFill="1" applyBorder="1" applyAlignment="1" applyProtection="1">
      <alignment horizontal="left" vertical="top" wrapText="1"/>
    </xf>
    <xf numFmtId="3" fontId="6" fillId="0" borderId="13" xfId="1" applyNumberFormat="1" applyFont="1" applyFill="1" applyBorder="1" applyAlignment="1" applyProtection="1">
      <alignment vertical="top"/>
      <protection locked="0"/>
    </xf>
    <xf numFmtId="4" fontId="4" fillId="0" borderId="13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horizontal="left" vertical="top" wrapText="1"/>
    </xf>
    <xf numFmtId="0" fontId="2" fillId="0" borderId="8" xfId="1" applyFont="1" applyFill="1" applyBorder="1" applyAlignment="1" applyProtection="1">
      <alignment horizontal="left" vertical="top" wrapText="1"/>
    </xf>
    <xf numFmtId="3" fontId="2" fillId="0" borderId="13" xfId="1" applyNumberFormat="1" applyFont="1" applyFill="1" applyBorder="1" applyAlignment="1" applyProtection="1">
      <alignment vertical="top"/>
      <protection locked="0"/>
    </xf>
    <xf numFmtId="4" fontId="6" fillId="0" borderId="13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2" fillId="0" borderId="7" xfId="2" applyFont="1" applyFill="1" applyBorder="1" applyAlignment="1" applyProtection="1">
      <alignment horizontal="center" vertical="top"/>
    </xf>
    <xf numFmtId="0" fontId="6" fillId="0" borderId="1" xfId="1" quotePrefix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6" fillId="0" borderId="14" xfId="1" quotePrefix="1" applyFont="1" applyFill="1" applyBorder="1" applyAlignment="1" applyProtection="1">
      <alignment horizontal="center" vertical="top"/>
      <protection locked="0"/>
    </xf>
    <xf numFmtId="4" fontId="2" fillId="0" borderId="14" xfId="1" applyNumberFormat="1" applyFont="1" applyFill="1" applyBorder="1" applyAlignment="1" applyProtection="1">
      <alignment vertical="top"/>
      <protection locked="0"/>
    </xf>
    <xf numFmtId="4" fontId="2" fillId="0" borderId="1" xfId="1" applyNumberFormat="1" applyFont="1" applyFill="1" applyBorder="1" applyAlignment="1" applyProtection="1">
      <alignment vertical="top"/>
      <protection locked="0"/>
    </xf>
    <xf numFmtId="4" fontId="2" fillId="0" borderId="3" xfId="1" applyNumberFormat="1" applyFont="1" applyFill="1" applyBorder="1" applyAlignment="1" applyProtection="1">
      <alignment vertical="top"/>
      <protection locked="0"/>
    </xf>
    <xf numFmtId="4" fontId="2" fillId="0" borderId="10" xfId="1" applyNumberFormat="1" applyFont="1" applyFill="1" applyBorder="1" applyAlignment="1" applyProtection="1">
      <alignment vertical="top"/>
      <protection locked="0"/>
    </xf>
    <xf numFmtId="0" fontId="6" fillId="0" borderId="0" xfId="1" quotePrefix="1" applyFont="1" applyFill="1" applyBorder="1" applyAlignment="1" applyProtection="1">
      <alignment horizontal="center"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2" fillId="0" borderId="0" xfId="1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0" fillId="0" borderId="0" xfId="1" applyFont="1" applyFill="1" applyBorder="1" applyAlignment="1" applyProtection="1">
      <alignment vertical="top"/>
      <protection locked="0"/>
    </xf>
    <xf numFmtId="3" fontId="4" fillId="0" borderId="0" xfId="1" applyNumberFormat="1" applyFont="1" applyFill="1" applyBorder="1" applyAlignment="1" applyProtection="1">
      <alignment vertical="top"/>
      <protection locked="0"/>
    </xf>
  </cellXfs>
  <cellStyles count="3">
    <cellStyle name="Normal" xfId="0" builtinId="0"/>
    <cellStyle name="Normal 2 2" xfId="2" xr:uid="{8FE09105-B8C6-4C21-8207-18AA28B25283}"/>
    <cellStyle name="Normal 2 24" xfId="1" xr:uid="{0FE55EB0-FC41-419B-B9CD-F58BA5CE7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FQVJVEQ/Desktop/00%201%20Archivo%20CPA%202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DM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5F106-1B34-4DD0-9FE9-856CDC93A3FE}">
  <sheetPr>
    <tabColor theme="7" tint="-0.249977111117893"/>
    <pageSetUpPr fitToPage="1"/>
  </sheetPr>
  <dimension ref="A1:I47"/>
  <sheetViews>
    <sheetView showGridLines="0" tabSelected="1" workbookViewId="0">
      <selection sqref="A1:H1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2.5" style="23" hidden="1" customWidth="1"/>
    <col min="10" max="16384" width="12" style="23"/>
  </cols>
  <sheetData>
    <row r="1" spans="1:9" s="4" customFormat="1" ht="43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f t="shared" ref="H5:H15" si="0">+G5-C5</f>
        <v>0</v>
      </c>
      <c r="I5" s="22" t="s">
        <v>16</v>
      </c>
    </row>
    <row r="6" spans="1:9" x14ac:dyDescent="0.2">
      <c r="A6" s="24"/>
      <c r="B6" s="25" t="s">
        <v>17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f t="shared" si="0"/>
        <v>0</v>
      </c>
      <c r="I6" s="22" t="s">
        <v>18</v>
      </c>
    </row>
    <row r="7" spans="1:9" x14ac:dyDescent="0.2">
      <c r="A7" s="19"/>
      <c r="B7" s="20" t="s">
        <v>19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f t="shared" si="0"/>
        <v>0</v>
      </c>
      <c r="I7" s="22" t="s">
        <v>20</v>
      </c>
    </row>
    <row r="8" spans="1:9" x14ac:dyDescent="0.2">
      <c r="A8" s="19"/>
      <c r="B8" s="20" t="s">
        <v>21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f t="shared" si="0"/>
        <v>0</v>
      </c>
      <c r="I8" s="22" t="s">
        <v>22</v>
      </c>
    </row>
    <row r="9" spans="1:9" x14ac:dyDescent="0.2">
      <c r="A9" s="19"/>
      <c r="B9" s="20" t="s">
        <v>23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f t="shared" si="0"/>
        <v>0</v>
      </c>
      <c r="I9" s="22" t="s">
        <v>24</v>
      </c>
    </row>
    <row r="10" spans="1:9" x14ac:dyDescent="0.2">
      <c r="A10" s="24"/>
      <c r="B10" s="25" t="s">
        <v>25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f t="shared" si="0"/>
        <v>0</v>
      </c>
      <c r="I10" s="22" t="s">
        <v>26</v>
      </c>
    </row>
    <row r="11" spans="1:9" x14ac:dyDescent="0.2">
      <c r="A11" s="27"/>
      <c r="B11" s="20" t="s">
        <v>27</v>
      </c>
      <c r="C11" s="26">
        <v>25472314</v>
      </c>
      <c r="D11" s="26">
        <v>248634639.87</v>
      </c>
      <c r="E11" s="26">
        <f>C11+D11</f>
        <v>274106953.87</v>
      </c>
      <c r="F11" s="26">
        <v>24496024.469999999</v>
      </c>
      <c r="G11" s="26">
        <v>24496024.469999999</v>
      </c>
      <c r="H11" s="26">
        <f t="shared" si="0"/>
        <v>-976289.53000000119</v>
      </c>
      <c r="I11" s="22" t="s">
        <v>28</v>
      </c>
    </row>
    <row r="12" spans="1:9" ht="22.5" x14ac:dyDescent="0.2">
      <c r="A12" s="27"/>
      <c r="B12" s="20" t="s">
        <v>29</v>
      </c>
      <c r="C12" s="26">
        <v>8459393555</v>
      </c>
      <c r="D12" s="26">
        <v>363852216.50999999</v>
      </c>
      <c r="E12" s="26">
        <f>C12+D12</f>
        <v>8823245771.5100002</v>
      </c>
      <c r="F12" s="26">
        <v>4098302059.5599999</v>
      </c>
      <c r="G12" s="26">
        <v>4098302059.5599999</v>
      </c>
      <c r="H12" s="26">
        <f t="shared" si="0"/>
        <v>-4361091495.4400005</v>
      </c>
      <c r="I12" s="22" t="s">
        <v>30</v>
      </c>
    </row>
    <row r="13" spans="1:9" ht="22.5" x14ac:dyDescent="0.2">
      <c r="A13" s="27"/>
      <c r="B13" s="20" t="s">
        <v>31</v>
      </c>
      <c r="C13" s="26">
        <v>7128501624.9700003</v>
      </c>
      <c r="D13" s="26">
        <v>671501389.20000005</v>
      </c>
      <c r="E13" s="26">
        <f>C13+D13</f>
        <v>7800003014.1700001</v>
      </c>
      <c r="F13" s="26">
        <v>3865697944.1599998</v>
      </c>
      <c r="G13" s="26">
        <v>3865697944.1599998</v>
      </c>
      <c r="H13" s="26">
        <f t="shared" si="0"/>
        <v>-3262803680.8100004</v>
      </c>
      <c r="I13" s="22" t="s">
        <v>32</v>
      </c>
    </row>
    <row r="14" spans="1:9" x14ac:dyDescent="0.2">
      <c r="A14" s="19"/>
      <c r="B14" s="20" t="s">
        <v>33</v>
      </c>
      <c r="C14" s="26">
        <v>0</v>
      </c>
      <c r="D14" s="26">
        <v>0</v>
      </c>
      <c r="E14" s="26"/>
      <c r="F14" s="26">
        <v>0</v>
      </c>
      <c r="G14" s="26">
        <v>0</v>
      </c>
      <c r="H14" s="26">
        <f t="shared" si="0"/>
        <v>0</v>
      </c>
      <c r="I14" s="22" t="s">
        <v>34</v>
      </c>
    </row>
    <row r="15" spans="1:9" x14ac:dyDescent="0.2">
      <c r="A15" s="19"/>
      <c r="C15" s="28"/>
      <c r="D15" s="28"/>
      <c r="E15" s="28"/>
      <c r="F15" s="28">
        <v>0</v>
      </c>
      <c r="G15" s="28">
        <v>0</v>
      </c>
      <c r="H15" s="28">
        <f t="shared" si="0"/>
        <v>0</v>
      </c>
      <c r="I15" s="22" t="s">
        <v>35</v>
      </c>
    </row>
    <row r="16" spans="1:9" x14ac:dyDescent="0.2">
      <c r="A16" s="29"/>
      <c r="B16" s="30" t="s">
        <v>36</v>
      </c>
      <c r="C16" s="31">
        <f t="shared" ref="C16:H16" si="1">SUM(C5:C15)</f>
        <v>15613367493.970001</v>
      </c>
      <c r="D16" s="31">
        <f t="shared" si="1"/>
        <v>1283988245.5799999</v>
      </c>
      <c r="E16" s="31">
        <f t="shared" si="1"/>
        <v>16897355739.550001</v>
      </c>
      <c r="F16" s="31">
        <f t="shared" si="1"/>
        <v>7988496028.1899996</v>
      </c>
      <c r="G16" s="31">
        <f t="shared" si="1"/>
        <v>7988496028.1899996</v>
      </c>
      <c r="H16" s="32">
        <f t="shared" si="1"/>
        <v>-7624871465.7800007</v>
      </c>
      <c r="I16" s="22" t="s">
        <v>35</v>
      </c>
    </row>
    <row r="17" spans="1:9" x14ac:dyDescent="0.2">
      <c r="A17" s="33"/>
      <c r="B17" s="34"/>
      <c r="C17" s="35"/>
      <c r="D17" s="35"/>
      <c r="E17" s="36"/>
      <c r="F17" s="37" t="s">
        <v>37</v>
      </c>
      <c r="G17" s="38"/>
      <c r="H17" s="39"/>
      <c r="I17" s="22" t="s">
        <v>35</v>
      </c>
    </row>
    <row r="18" spans="1:9" ht="10.15" customHeight="1" x14ac:dyDescent="0.2">
      <c r="A18" s="40" t="s">
        <v>38</v>
      </c>
      <c r="B18" s="41"/>
      <c r="C18" s="42" t="s">
        <v>2</v>
      </c>
      <c r="D18" s="43"/>
      <c r="E18" s="43"/>
      <c r="F18" s="43"/>
      <c r="G18" s="44"/>
      <c r="H18" s="45" t="s">
        <v>3</v>
      </c>
      <c r="I18" s="22" t="s">
        <v>35</v>
      </c>
    </row>
    <row r="19" spans="1:9" ht="22.5" x14ac:dyDescent="0.2">
      <c r="A19" s="46"/>
      <c r="B19" s="47"/>
      <c r="C19" s="48" t="s">
        <v>4</v>
      </c>
      <c r="D19" s="49" t="s">
        <v>5</v>
      </c>
      <c r="E19" s="49" t="s">
        <v>6</v>
      </c>
      <c r="F19" s="49" t="s">
        <v>7</v>
      </c>
      <c r="G19" s="50" t="s">
        <v>8</v>
      </c>
      <c r="H19" s="51"/>
      <c r="I19" s="22" t="s">
        <v>35</v>
      </c>
    </row>
    <row r="20" spans="1:9" x14ac:dyDescent="0.2">
      <c r="A20" s="52"/>
      <c r="B20" s="53"/>
      <c r="C20" s="54" t="s">
        <v>9</v>
      </c>
      <c r="D20" s="55" t="s">
        <v>10</v>
      </c>
      <c r="E20" s="55" t="s">
        <v>11</v>
      </c>
      <c r="F20" s="55" t="s">
        <v>12</v>
      </c>
      <c r="G20" s="55" t="s">
        <v>13</v>
      </c>
      <c r="H20" s="55" t="s">
        <v>14</v>
      </c>
      <c r="I20" s="22" t="s">
        <v>35</v>
      </c>
    </row>
    <row r="21" spans="1:9" x14ac:dyDescent="0.2">
      <c r="A21" s="56" t="s">
        <v>39</v>
      </c>
      <c r="B21" s="57"/>
      <c r="C21" s="58">
        <f>SUM(C22+C23+C24+C25+C26+C27+C28+C29)</f>
        <v>8459393555</v>
      </c>
      <c r="D21" s="58">
        <f>SUM(D22+D23+D24+D25+D26+D27+D28+D29)</f>
        <v>363852216.50999999</v>
      </c>
      <c r="E21" s="58">
        <f>SUM(E22+E23+E24+E25+E26+E27+E28+E29)</f>
        <v>8823245771.5100002</v>
      </c>
      <c r="F21" s="58">
        <f>SUM(F22+F23+F24+F25+F26+F27+F28+F29)</f>
        <v>4098302059.5599999</v>
      </c>
      <c r="G21" s="58">
        <f>SUM(G22+G23+G24+G25+G26+G27+G28+G29)</f>
        <v>4098302059.5599999</v>
      </c>
      <c r="H21" s="58">
        <f>SUM(H22:H29)</f>
        <v>-4361091495.4400005</v>
      </c>
      <c r="I21" s="22" t="s">
        <v>35</v>
      </c>
    </row>
    <row r="22" spans="1:9" x14ac:dyDescent="0.2">
      <c r="A22" s="59"/>
      <c r="B22" s="60" t="s">
        <v>15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22" t="s">
        <v>16</v>
      </c>
    </row>
    <row r="23" spans="1:9" x14ac:dyDescent="0.2">
      <c r="A23" s="59"/>
      <c r="B23" s="60" t="s">
        <v>17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22" t="s">
        <v>18</v>
      </c>
    </row>
    <row r="24" spans="1:9" x14ac:dyDescent="0.2">
      <c r="A24" s="59"/>
      <c r="B24" s="60" t="s">
        <v>19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22" t="s">
        <v>20</v>
      </c>
    </row>
    <row r="25" spans="1:9" x14ac:dyDescent="0.2">
      <c r="A25" s="59"/>
      <c r="B25" s="60" t="s">
        <v>21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22" t="s">
        <v>22</v>
      </c>
    </row>
    <row r="26" spans="1:9" x14ac:dyDescent="0.2">
      <c r="A26" s="59"/>
      <c r="B26" s="60" t="s">
        <v>40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22" t="s">
        <v>24</v>
      </c>
    </row>
    <row r="27" spans="1:9" x14ac:dyDescent="0.2">
      <c r="A27" s="59"/>
      <c r="B27" s="60" t="s">
        <v>41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22" t="s">
        <v>26</v>
      </c>
    </row>
    <row r="28" spans="1:9" ht="22.5" x14ac:dyDescent="0.2">
      <c r="A28" s="59"/>
      <c r="B28" s="60" t="s">
        <v>42</v>
      </c>
      <c r="C28" s="62">
        <v>8459393555</v>
      </c>
      <c r="D28" s="62">
        <v>363852216.50999999</v>
      </c>
      <c r="E28" s="62">
        <f>C28+D28</f>
        <v>8823245771.5100002</v>
      </c>
      <c r="F28" s="62">
        <v>4098302059.5599999</v>
      </c>
      <c r="G28" s="62">
        <v>4098302059.5599999</v>
      </c>
      <c r="H28" s="61">
        <f>G28-C28</f>
        <v>-4361091495.4400005</v>
      </c>
      <c r="I28" s="22" t="s">
        <v>30</v>
      </c>
    </row>
    <row r="29" spans="1:9" ht="22.5" x14ac:dyDescent="0.2">
      <c r="A29" s="59"/>
      <c r="B29" s="60" t="s">
        <v>31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22" t="s">
        <v>32</v>
      </c>
    </row>
    <row r="30" spans="1:9" x14ac:dyDescent="0.2">
      <c r="A30" s="59"/>
      <c r="B30" s="60"/>
      <c r="C30" s="61"/>
      <c r="D30" s="61"/>
      <c r="E30" s="61"/>
      <c r="F30" s="61"/>
      <c r="G30" s="61"/>
      <c r="H30" s="61"/>
      <c r="I30" s="22" t="s">
        <v>35</v>
      </c>
    </row>
    <row r="31" spans="1:9" ht="41.25" customHeight="1" x14ac:dyDescent="0.2">
      <c r="A31" s="63" t="s">
        <v>43</v>
      </c>
      <c r="B31" s="64"/>
      <c r="C31" s="65">
        <f t="shared" ref="C31:H31" si="2">SUM(C32:C35)</f>
        <v>7153973938.9700003</v>
      </c>
      <c r="D31" s="65">
        <f t="shared" si="2"/>
        <v>920136029.07000005</v>
      </c>
      <c r="E31" s="65">
        <f t="shared" si="2"/>
        <v>8074109968.04</v>
      </c>
      <c r="F31" s="65">
        <f t="shared" si="2"/>
        <v>3890193968.6299996</v>
      </c>
      <c r="G31" s="65">
        <f t="shared" si="2"/>
        <v>3890193968.6299996</v>
      </c>
      <c r="H31" s="65">
        <f t="shared" si="2"/>
        <v>-3263779970.3400006</v>
      </c>
      <c r="I31" s="22" t="s">
        <v>35</v>
      </c>
    </row>
    <row r="32" spans="1:9" x14ac:dyDescent="0.2">
      <c r="A32" s="59"/>
      <c r="B32" s="60" t="s">
        <v>17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22" t="s">
        <v>18</v>
      </c>
    </row>
    <row r="33" spans="1:9" x14ac:dyDescent="0.2">
      <c r="A33" s="59"/>
      <c r="B33" s="60" t="s">
        <v>44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22" t="s">
        <v>24</v>
      </c>
    </row>
    <row r="34" spans="1:9" x14ac:dyDescent="0.2">
      <c r="A34" s="59"/>
      <c r="B34" s="60" t="s">
        <v>45</v>
      </c>
      <c r="C34" s="66">
        <v>25472314</v>
      </c>
      <c r="D34" s="66">
        <v>248634639.87</v>
      </c>
      <c r="E34" s="61">
        <f>C34+D34</f>
        <v>274106953.87</v>
      </c>
      <c r="F34" s="66">
        <v>24496024.469999999</v>
      </c>
      <c r="G34" s="66">
        <v>24496024.469999999</v>
      </c>
      <c r="H34" s="61">
        <f>G34-C34</f>
        <v>-976289.53000000119</v>
      </c>
      <c r="I34" s="22" t="s">
        <v>28</v>
      </c>
    </row>
    <row r="35" spans="1:9" ht="22.5" x14ac:dyDescent="0.2">
      <c r="A35" s="59"/>
      <c r="B35" s="60" t="s">
        <v>31</v>
      </c>
      <c r="C35" s="66">
        <v>7128501624.9700003</v>
      </c>
      <c r="D35" s="66">
        <v>671501389.20000005</v>
      </c>
      <c r="E35" s="61">
        <f>C35+D35</f>
        <v>7800003014.1700001</v>
      </c>
      <c r="F35" s="66">
        <v>3865697944.1599998</v>
      </c>
      <c r="G35" s="66">
        <v>3865697944.1599998</v>
      </c>
      <c r="H35" s="61">
        <f>G35-C35</f>
        <v>-3262803680.8100004</v>
      </c>
      <c r="I35" s="22" t="s">
        <v>32</v>
      </c>
    </row>
    <row r="36" spans="1:9" x14ac:dyDescent="0.2">
      <c r="A36" s="59"/>
      <c r="B36" s="60"/>
      <c r="C36" s="61"/>
      <c r="D36" s="61"/>
      <c r="E36" s="61"/>
      <c r="F36" s="61"/>
      <c r="G36" s="61"/>
      <c r="H36" s="61"/>
      <c r="I36" s="22" t="s">
        <v>35</v>
      </c>
    </row>
    <row r="37" spans="1:9" x14ac:dyDescent="0.2">
      <c r="A37" s="67" t="s">
        <v>46</v>
      </c>
      <c r="B37" s="68"/>
      <c r="C37" s="65">
        <f>SUM(C38)</f>
        <v>0</v>
      </c>
      <c r="D37" s="65">
        <v>0</v>
      </c>
      <c r="E37" s="65">
        <v>0</v>
      </c>
      <c r="F37" s="65">
        <f>+F38</f>
        <v>0</v>
      </c>
      <c r="G37" s="65">
        <f>+G38</f>
        <v>0</v>
      </c>
      <c r="H37" s="65">
        <f>+H38</f>
        <v>0</v>
      </c>
      <c r="I37" s="22" t="s">
        <v>35</v>
      </c>
    </row>
    <row r="38" spans="1:9" x14ac:dyDescent="0.2">
      <c r="A38" s="69"/>
      <c r="B38" s="60" t="s">
        <v>33</v>
      </c>
      <c r="C38" s="61">
        <v>0</v>
      </c>
      <c r="D38" s="61">
        <v>0</v>
      </c>
      <c r="E38" s="61">
        <f>+C38+D38</f>
        <v>0</v>
      </c>
      <c r="F38" s="61">
        <v>0</v>
      </c>
      <c r="G38" s="61">
        <v>0</v>
      </c>
      <c r="H38" s="61">
        <f>+G38-C38</f>
        <v>0</v>
      </c>
      <c r="I38" s="22" t="s">
        <v>34</v>
      </c>
    </row>
    <row r="39" spans="1:9" x14ac:dyDescent="0.2">
      <c r="A39" s="70"/>
      <c r="B39" s="71" t="s">
        <v>36</v>
      </c>
      <c r="C39" s="31">
        <f>+C21+C31+C37</f>
        <v>15613367493.970001</v>
      </c>
      <c r="D39" s="31">
        <f>+D21+D31+D37</f>
        <v>1283988245.5799999</v>
      </c>
      <c r="E39" s="31">
        <f>+E21+E31+E37</f>
        <v>16897355739.549999</v>
      </c>
      <c r="F39" s="31">
        <f>+F21+F31+F37</f>
        <v>7988496028.1899996</v>
      </c>
      <c r="G39" s="31">
        <f>+G21+G31+G37</f>
        <v>7988496028.1899996</v>
      </c>
      <c r="H39" s="58">
        <f>+H37+H31+H21</f>
        <v>-7624871465.7800007</v>
      </c>
      <c r="I39" s="22" t="s">
        <v>35</v>
      </c>
    </row>
    <row r="40" spans="1:9" x14ac:dyDescent="0.2">
      <c r="A40" s="72"/>
      <c r="B40" s="34"/>
      <c r="C40" s="73"/>
      <c r="D40" s="73"/>
      <c r="E40" s="73"/>
      <c r="F40" s="74" t="s">
        <v>37</v>
      </c>
      <c r="G40" s="75"/>
      <c r="H40" s="76"/>
      <c r="I40" s="22" t="s">
        <v>35</v>
      </c>
    </row>
    <row r="41" spans="1:9" x14ac:dyDescent="0.2">
      <c r="A41" s="77"/>
      <c r="B41" s="78"/>
      <c r="C41" s="79"/>
      <c r="D41" s="79"/>
      <c r="E41" s="79"/>
      <c r="F41" s="80"/>
      <c r="G41" s="80"/>
      <c r="H41" s="79"/>
      <c r="I41" s="22"/>
    </row>
    <row r="42" spans="1:9" x14ac:dyDescent="0.2">
      <c r="B42" s="81" t="s">
        <v>47</v>
      </c>
    </row>
    <row r="43" spans="1:9" ht="11.25" customHeight="1" x14ac:dyDescent="0.2">
      <c r="B43" s="82" t="s">
        <v>48</v>
      </c>
      <c r="C43" s="82"/>
      <c r="D43" s="82"/>
      <c r="E43" s="82"/>
      <c r="F43" s="82"/>
    </row>
    <row r="44" spans="1:9" x14ac:dyDescent="0.2">
      <c r="B44" s="83" t="s">
        <v>49</v>
      </c>
    </row>
    <row r="45" spans="1:9" ht="30.75" customHeight="1" x14ac:dyDescent="0.2">
      <c r="B45" s="82" t="s">
        <v>50</v>
      </c>
      <c r="C45" s="82"/>
      <c r="D45" s="82"/>
      <c r="E45" s="82"/>
      <c r="F45" s="82"/>
      <c r="G45" s="82"/>
      <c r="H45" s="82"/>
    </row>
    <row r="47" spans="1:9" x14ac:dyDescent="0.2">
      <c r="D47" s="84"/>
      <c r="E47" s="84"/>
    </row>
  </sheetData>
  <sheetProtection formatCells="0" formatColumns="0" formatRows="0" insertRows="0" autoFilter="0"/>
  <mergeCells count="11">
    <mergeCell ref="A31:B31"/>
    <mergeCell ref="B43:F43"/>
    <mergeCell ref="B45:H45"/>
    <mergeCell ref="A1:H1"/>
    <mergeCell ref="A2:B4"/>
    <mergeCell ref="C2:G2"/>
    <mergeCell ref="H2:H3"/>
    <mergeCell ref="H16:H17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2023-07-24T20:46:40Z</cp:lastPrinted>
  <dcterms:created xsi:type="dcterms:W3CDTF">2023-07-24T20:45:57Z</dcterms:created>
  <dcterms:modified xsi:type="dcterms:W3CDTF">2023-07-24T20:46:59Z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