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2C953141-864F-4C6E-B26E-BFFD61533014}" xr6:coauthVersionLast="36" xr6:coauthVersionMax="36" xr10:uidLastSave="{00000000-0000-0000-0000-000000000000}"/>
  <bookViews>
    <workbookView xWindow="0" yWindow="0" windowWidth="30720" windowHeight="13380" xr2:uid="{D670403E-9958-4FB6-82AF-5485F82771BE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H37" i="1"/>
  <c r="G37" i="1"/>
  <c r="F37" i="1"/>
  <c r="C37" i="1"/>
  <c r="H35" i="1"/>
  <c r="E35" i="1"/>
  <c r="H34" i="1"/>
  <c r="E34" i="1"/>
  <c r="H33" i="1"/>
  <c r="E33" i="1"/>
  <c r="H32" i="1"/>
  <c r="H31" i="1" s="1"/>
  <c r="E32" i="1"/>
  <c r="E31" i="1" s="1"/>
  <c r="G31" i="1"/>
  <c r="F31" i="1"/>
  <c r="D31" i="1"/>
  <c r="C31" i="1"/>
  <c r="H28" i="1"/>
  <c r="E28" i="1"/>
  <c r="H21" i="1"/>
  <c r="G21" i="1"/>
  <c r="G39" i="1" s="1"/>
  <c r="F21" i="1"/>
  <c r="F39" i="1" s="1"/>
  <c r="E21" i="1"/>
  <c r="D21" i="1"/>
  <c r="D39" i="1" s="1"/>
  <c r="C21" i="1"/>
  <c r="C39" i="1" s="1"/>
  <c r="G16" i="1"/>
  <c r="F16" i="1"/>
  <c r="E16" i="1"/>
  <c r="D16" i="1"/>
  <c r="C16" i="1"/>
  <c r="H15" i="1"/>
  <c r="H14" i="1"/>
  <c r="E14" i="1"/>
  <c r="H13" i="1"/>
  <c r="E13" i="1"/>
  <c r="H12" i="1"/>
  <c r="E12" i="1"/>
  <c r="H11" i="1"/>
  <c r="E11" i="1"/>
  <c r="H10" i="1"/>
  <c r="H9" i="1"/>
  <c r="H8" i="1"/>
  <c r="H7" i="1"/>
  <c r="H6" i="1"/>
  <c r="H5" i="1"/>
  <c r="H16" i="1" s="1"/>
  <c r="E39" i="1" l="1"/>
  <c r="H39" i="1"/>
</calcChain>
</file>

<file path=xl/sharedStrings.xml><?xml version="1.0" encoding="utf-8"?>
<sst xmlns="http://schemas.openxmlformats.org/spreadsheetml/2006/main" count="99" uniqueCount="51">
  <si>
    <t>INSTITUTO DE SALUD PÚBLICA DEL ESTADO DE GUANAJUATO
Estado Analítico de Ingresos
Del 1 de Enero al 31 de Marzo de 2025
(Cifras en Pesos)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</si>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</sst>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0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8" xfId="1" quotePrefix="1" applyFont="1" applyFill="1" applyBorder="1" applyAlignment="1">
      <alignment horizontal="center" vertical="center" wrapText="1"/>
    </xf>
    <xf numFmtId="0" fontId="2" fillId="2" borderId="12" xfId="1" quotePrefix="1" applyFont="1" applyFill="1" applyBorder="1" applyAlignment="1">
      <alignment horizontal="center" vertical="center" wrapText="1"/>
    </xf>
    <xf numFmtId="0" fontId="2" fillId="2" borderId="16" xfId="1" quotePrefix="1" applyFont="1" applyFill="1" applyBorder="1" applyAlignment="1">
      <alignment horizontal="center" vertical="center" wrapText="1"/>
    </xf>
    <xf numFmtId="0" fontId="4" fillId="0" borderId="1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17" xfId="1" applyNumberFormat="1" applyFont="1" applyFill="1" applyBorder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1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8" xfId="1" applyNumberFormat="1" applyFont="1" applyFill="1" applyBorder="1" applyAlignment="1" applyProtection="1">
      <alignment vertical="top"/>
      <protection locked="0"/>
    </xf>
    <xf numFmtId="3" fontId="4" fillId="0" borderId="19" xfId="1" applyNumberFormat="1" applyFont="1" applyFill="1" applyBorder="1" applyAlignment="1" applyProtection="1">
      <alignment vertical="top"/>
      <protection locked="0"/>
    </xf>
    <xf numFmtId="0" fontId="0" fillId="0" borderId="10" xfId="1" applyFont="1" applyFill="1" applyBorder="1" applyAlignment="1" applyProtection="1">
      <alignment vertical="top"/>
      <protection locked="0"/>
    </xf>
    <xf numFmtId="3" fontId="4" fillId="0" borderId="18" xfId="1" applyNumberFormat="1" applyFont="1" applyBorder="1" applyAlignment="1" applyProtection="1">
      <alignment vertical="top"/>
      <protection locked="0"/>
    </xf>
    <xf numFmtId="3" fontId="4" fillId="0" borderId="19" xfId="1" applyNumberFormat="1" applyFont="1" applyBorder="1" applyAlignment="1" applyProtection="1">
      <alignment vertical="top"/>
      <protection locked="0"/>
    </xf>
    <xf numFmtId="3" fontId="4" fillId="0" borderId="20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6" fillId="0" borderId="21" xfId="1" quotePrefix="1" applyFont="1" applyFill="1" applyBorder="1" applyAlignment="1" applyProtection="1">
      <alignment horizontal="center" vertical="top"/>
      <protection locked="0"/>
    </xf>
    <xf numFmtId="0" fontId="2" fillId="0" borderId="7" xfId="1" applyFont="1" applyFill="1" applyBorder="1" applyAlignment="1" applyProtection="1">
      <alignment horizontal="left" vertical="top" indent="3"/>
      <protection locked="0"/>
    </xf>
    <xf numFmtId="3" fontId="2" fillId="0" borderId="12" xfId="1" applyNumberFormat="1" applyFont="1" applyFill="1" applyBorder="1" applyAlignment="1" applyProtection="1">
      <alignment vertical="top"/>
      <protection locked="0"/>
    </xf>
    <xf numFmtId="3" fontId="2" fillId="0" borderId="16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22" xfId="1" applyFont="1" applyFill="1" applyBorder="1" applyAlignment="1" applyProtection="1">
      <alignment vertical="top"/>
      <protection locked="0"/>
    </xf>
    <xf numFmtId="3" fontId="2" fillId="0" borderId="22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6" xfId="1" applyNumberFormat="1" applyFont="1" applyFill="1" applyBorder="1" applyAlignment="1" applyProtection="1">
      <alignment vertical="top"/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9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2" fillId="2" borderId="8" xfId="1" quotePrefix="1" applyNumberFormat="1" applyFont="1" applyFill="1" applyBorder="1" applyAlignment="1">
      <alignment horizontal="center" vertical="center" wrapText="1"/>
    </xf>
    <xf numFmtId="3" fontId="2" fillId="2" borderId="12" xfId="1" quotePrefix="1" applyNumberFormat="1" applyFont="1" applyFill="1" applyBorder="1" applyAlignment="1">
      <alignment horizontal="center" vertical="center" wrapText="1"/>
    </xf>
    <xf numFmtId="3" fontId="2" fillId="2" borderId="16" xfId="1" quotePrefix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17" xfId="1" applyNumberFormat="1" applyFont="1" applyFill="1" applyBorder="1" applyAlignment="1" applyProtection="1">
      <alignment vertical="top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10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8" xfId="1" applyNumberFormat="1" applyFont="1" applyFill="1" applyBorder="1" applyAlignment="1" applyProtection="1">
      <alignment vertical="top"/>
      <protection locked="0"/>
    </xf>
    <xf numFmtId="3" fontId="6" fillId="0" borderId="23" xfId="1" applyNumberFormat="1" applyFont="1" applyFill="1" applyBorder="1" applyAlignment="1" applyProtection="1">
      <alignment vertical="top"/>
      <protection locked="0"/>
    </xf>
    <xf numFmtId="3" fontId="6" fillId="0" borderId="19" xfId="1" applyNumberFormat="1" applyFont="1" applyFill="1" applyBorder="1" applyAlignment="1" applyProtection="1">
      <alignment vertical="top"/>
      <protection locked="0"/>
    </xf>
    <xf numFmtId="3" fontId="4" fillId="0" borderId="18" xfId="2" applyNumberFormat="1" applyFont="1" applyFill="1" applyBorder="1" applyAlignment="1" applyProtection="1">
      <alignment vertical="top"/>
      <protection locked="0"/>
    </xf>
    <xf numFmtId="3" fontId="4" fillId="0" borderId="23" xfId="2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horizontal="left" vertical="top" wrapText="1"/>
    </xf>
    <xf numFmtId="0" fontId="2" fillId="0" borderId="11" xfId="1" applyFont="1" applyFill="1" applyBorder="1" applyAlignment="1" applyProtection="1">
      <alignment horizontal="left" vertical="top" wrapText="1"/>
    </xf>
    <xf numFmtId="3" fontId="2" fillId="0" borderId="18" xfId="1" applyNumberFormat="1" applyFont="1" applyFill="1" applyBorder="1" applyAlignment="1" applyProtection="1">
      <alignment vertical="top"/>
      <protection locked="0"/>
    </xf>
    <xf numFmtId="3" fontId="2" fillId="0" borderId="23" xfId="1" applyNumberFormat="1" applyFont="1" applyFill="1" applyBorder="1" applyAlignment="1" applyProtection="1">
      <alignment vertical="top"/>
      <protection locked="0"/>
    </xf>
    <xf numFmtId="3" fontId="2" fillId="0" borderId="19" xfId="1" applyNumberFormat="1" applyFont="1" applyFill="1" applyBorder="1" applyAlignment="1" applyProtection="1">
      <alignment vertical="top"/>
      <protection locked="0"/>
    </xf>
    <xf numFmtId="3" fontId="6" fillId="0" borderId="18" xfId="1" applyNumberFormat="1" applyFont="1" applyBorder="1" applyAlignment="1" applyProtection="1">
      <alignment vertical="top"/>
      <protection locked="0"/>
    </xf>
    <xf numFmtId="3" fontId="6" fillId="0" borderId="19" xfId="1" applyNumberFormat="1" applyFont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10" xfId="3" applyFont="1" applyFill="1" applyBorder="1" applyAlignment="1" applyProtection="1">
      <alignment horizontal="center" vertical="top"/>
    </xf>
    <xf numFmtId="0" fontId="6" fillId="0" borderId="21" xfId="1" quotePrefix="1" applyFont="1" applyFill="1" applyBorder="1" applyAlignment="1" applyProtection="1">
      <alignment horizontal="center" vertical="top"/>
    </xf>
    <xf numFmtId="0" fontId="2" fillId="0" borderId="7" xfId="1" applyFont="1" applyFill="1" applyBorder="1" applyAlignment="1" applyProtection="1">
      <alignment horizontal="center" vertical="top" wrapText="1"/>
    </xf>
    <xf numFmtId="0" fontId="6" fillId="0" borderId="24" xfId="1" quotePrefix="1" applyFont="1" applyFill="1" applyBorder="1" applyAlignment="1" applyProtection="1">
      <alignment horizontal="center" vertical="top"/>
      <protection locked="0"/>
    </xf>
    <xf numFmtId="0" fontId="6" fillId="0" borderId="25" xfId="1" applyFont="1" applyFill="1" applyBorder="1" applyAlignment="1" applyProtection="1">
      <alignment vertical="top"/>
      <protection locked="0"/>
    </xf>
    <xf numFmtId="4" fontId="2" fillId="0" borderId="25" xfId="1" applyNumberFormat="1" applyFont="1" applyFill="1" applyBorder="1" applyAlignment="1" applyProtection="1">
      <alignment vertical="top"/>
      <protection locked="0"/>
    </xf>
    <xf numFmtId="4" fontId="2" fillId="0" borderId="26" xfId="1" applyNumberFormat="1" applyFont="1" applyFill="1" applyBorder="1" applyAlignment="1" applyProtection="1">
      <alignment vertical="top"/>
      <protection locked="0"/>
    </xf>
    <xf numFmtId="4" fontId="2" fillId="0" borderId="27" xfId="1" applyNumberFormat="1" applyFont="1" applyFill="1" applyBorder="1" applyAlignment="1" applyProtection="1">
      <alignment vertical="top"/>
      <protection locked="0"/>
    </xf>
    <xf numFmtId="3" fontId="2" fillId="0" borderId="28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</cellXfs>
  <cellStyles count="4">
    <cellStyle name="Normal" xfId="0" builtinId="0"/>
    <cellStyle name="Normal 2 2" xfId="3" xr:uid="{23E47F5A-2C41-4702-9DAE-1D888FFF1A5F}"/>
    <cellStyle name="Normal 2 24" xfId="1" xr:uid="{A7C7E592-D6ED-42A6-AE6B-15ADA423FFD5}"/>
    <cellStyle name="Normal 2 48" xfId="2" xr:uid="{207AE4A7-0996-48B7-A01E-A39E64BEB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D3F3-A8BF-4E19-85D1-CB8451B1E082}">
  <sheetPr>
    <tabColor theme="7" tint="-0.249977111117893"/>
    <pageSetUpPr fitToPage="1"/>
  </sheetPr>
  <dimension ref="A1:I47"/>
  <sheetViews>
    <sheetView showGridLines="0" tabSelected="1" zoomScaleNormal="100" workbookViewId="0">
      <selection activeCell="K29" sqref="K29"/>
    </sheetView>
  </sheetViews>
  <sheetFormatPr baseColWidth="10" defaultColWidth="12" defaultRowHeight="10.199999999999999" x14ac:dyDescent="0.2"/>
  <cols>
    <col min="1" max="1" width="1.85546875" style="28" customWidth="1"/>
    <col min="2" max="2" width="62.42578125" style="28" customWidth="1"/>
    <col min="3" max="3" width="17.85546875" style="28" customWidth="1"/>
    <col min="4" max="4" width="19.85546875" style="28" customWidth="1"/>
    <col min="5" max="5" width="17.85546875" style="28" customWidth="1"/>
    <col min="6" max="7" width="20.85546875" style="28" customWidth="1"/>
    <col min="8" max="8" width="18.85546875" style="28" customWidth="1"/>
    <col min="9" max="9" width="2.42578125" style="28" customWidth="1"/>
    <col min="10" max="16384" width="12" style="28"/>
  </cols>
  <sheetData>
    <row r="1" spans="1:9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7" t="s">
        <v>2</v>
      </c>
      <c r="D2" s="8"/>
      <c r="E2" s="8"/>
      <c r="F2" s="8"/>
      <c r="G2" s="9"/>
      <c r="H2" s="10" t="s">
        <v>3</v>
      </c>
    </row>
    <row r="3" spans="1:9" s="17" customFormat="1" ht="24.9" customHeight="1" x14ac:dyDescent="0.2">
      <c r="A3" s="11"/>
      <c r="B3" s="12"/>
      <c r="C3" s="13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/>
    </row>
    <row r="4" spans="1:9" s="17" customFormat="1" x14ac:dyDescent="0.2">
      <c r="A4" s="18"/>
      <c r="B4" s="19"/>
      <c r="C4" s="20" t="s">
        <v>9</v>
      </c>
      <c r="D4" s="21" t="s">
        <v>10</v>
      </c>
      <c r="E4" s="21" t="s">
        <v>11</v>
      </c>
      <c r="F4" s="21" t="s">
        <v>12</v>
      </c>
      <c r="G4" s="21" t="s">
        <v>13</v>
      </c>
      <c r="H4" s="22" t="s">
        <v>14</v>
      </c>
    </row>
    <row r="5" spans="1:9" x14ac:dyDescent="0.2">
      <c r="A5" s="23"/>
      <c r="B5" s="24" t="s">
        <v>15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6">
        <f t="shared" ref="H5:H15" si="0">+G5-C5</f>
        <v>0</v>
      </c>
      <c r="I5" s="27" t="s">
        <v>16</v>
      </c>
    </row>
    <row r="6" spans="1:9" x14ac:dyDescent="0.2">
      <c r="A6" s="29"/>
      <c r="B6" s="30" t="s">
        <v>17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2">
        <f t="shared" si="0"/>
        <v>0</v>
      </c>
      <c r="I6" s="27" t="s">
        <v>18</v>
      </c>
    </row>
    <row r="7" spans="1:9" x14ac:dyDescent="0.2">
      <c r="A7" s="23"/>
      <c r="B7" s="24" t="s">
        <v>19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f t="shared" si="0"/>
        <v>0</v>
      </c>
      <c r="I7" s="27" t="s">
        <v>20</v>
      </c>
    </row>
    <row r="8" spans="1:9" x14ac:dyDescent="0.2">
      <c r="A8" s="23"/>
      <c r="B8" s="24" t="s">
        <v>21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f t="shared" si="0"/>
        <v>0</v>
      </c>
      <c r="I8" s="27" t="s">
        <v>22</v>
      </c>
    </row>
    <row r="9" spans="1:9" x14ac:dyDescent="0.2">
      <c r="A9" s="23"/>
      <c r="B9" s="24" t="s">
        <v>23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f t="shared" si="0"/>
        <v>0</v>
      </c>
      <c r="I9" s="27" t="s">
        <v>24</v>
      </c>
    </row>
    <row r="10" spans="1:9" x14ac:dyDescent="0.2">
      <c r="A10" s="29"/>
      <c r="B10" s="30" t="s">
        <v>25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f t="shared" si="0"/>
        <v>0</v>
      </c>
      <c r="I10" s="27" t="s">
        <v>26</v>
      </c>
    </row>
    <row r="11" spans="1:9" x14ac:dyDescent="0.2">
      <c r="A11" s="33"/>
      <c r="B11" s="24" t="s">
        <v>27</v>
      </c>
      <c r="C11" s="34">
        <v>61429640</v>
      </c>
      <c r="D11" s="34">
        <v>220957412.13999999</v>
      </c>
      <c r="E11" s="34">
        <f t="shared" ref="E11:E14" si="1">C11+D11</f>
        <v>282387052.13999999</v>
      </c>
      <c r="F11" s="34">
        <v>15407442.48</v>
      </c>
      <c r="G11" s="34">
        <v>15407442.48</v>
      </c>
      <c r="H11" s="35">
        <f t="shared" ref="H11:H14" si="2">G11-C11</f>
        <v>-46022197.519999996</v>
      </c>
      <c r="I11" s="27" t="s">
        <v>28</v>
      </c>
    </row>
    <row r="12" spans="1:9" ht="20.399999999999999" x14ac:dyDescent="0.2">
      <c r="A12" s="33"/>
      <c r="B12" s="24" t="s">
        <v>29</v>
      </c>
      <c r="C12" s="34">
        <v>9348943142</v>
      </c>
      <c r="D12" s="34">
        <v>-116309270.95999999</v>
      </c>
      <c r="E12" s="34">
        <f t="shared" si="1"/>
        <v>9232633871.0400009</v>
      </c>
      <c r="F12" s="34">
        <v>2248178274.2800002</v>
      </c>
      <c r="G12" s="34">
        <v>2248178274.2800002</v>
      </c>
      <c r="H12" s="35">
        <f t="shared" si="2"/>
        <v>-7100764867.7199993</v>
      </c>
      <c r="I12" s="27" t="s">
        <v>30</v>
      </c>
    </row>
    <row r="13" spans="1:9" ht="20.399999999999999" x14ac:dyDescent="0.2">
      <c r="A13" s="33"/>
      <c r="B13" s="24" t="s">
        <v>31</v>
      </c>
      <c r="C13" s="34">
        <v>8925638699.5100002</v>
      </c>
      <c r="D13" s="34">
        <v>149460384.66</v>
      </c>
      <c r="E13" s="34">
        <f t="shared" si="1"/>
        <v>9075099084.1700001</v>
      </c>
      <c r="F13" s="34">
        <v>2733904320.8099999</v>
      </c>
      <c r="G13" s="34">
        <v>2733904320.8099999</v>
      </c>
      <c r="H13" s="35">
        <f t="shared" si="2"/>
        <v>-6191734378.7000008</v>
      </c>
      <c r="I13" s="27" t="s">
        <v>32</v>
      </c>
    </row>
    <row r="14" spans="1:9" x14ac:dyDescent="0.2">
      <c r="A14" s="23"/>
      <c r="B14" s="24" t="s">
        <v>33</v>
      </c>
      <c r="C14" s="34">
        <v>0</v>
      </c>
      <c r="D14" s="34">
        <v>0</v>
      </c>
      <c r="E14" s="34">
        <f t="shared" si="1"/>
        <v>0</v>
      </c>
      <c r="F14" s="34">
        <v>0</v>
      </c>
      <c r="G14" s="34">
        <v>0</v>
      </c>
      <c r="H14" s="35">
        <f t="shared" si="2"/>
        <v>0</v>
      </c>
      <c r="I14" s="27" t="s">
        <v>34</v>
      </c>
    </row>
    <row r="15" spans="1:9" x14ac:dyDescent="0.2">
      <c r="A15" s="23"/>
      <c r="C15" s="36"/>
      <c r="D15" s="36"/>
      <c r="E15" s="36"/>
      <c r="F15" s="36">
        <v>0</v>
      </c>
      <c r="G15" s="36">
        <v>0</v>
      </c>
      <c r="H15" s="37">
        <f t="shared" si="0"/>
        <v>0</v>
      </c>
      <c r="I15" s="27" t="s">
        <v>35</v>
      </c>
    </row>
    <row r="16" spans="1:9" x14ac:dyDescent="0.2">
      <c r="A16" s="38"/>
      <c r="B16" s="39" t="s">
        <v>36</v>
      </c>
      <c r="C16" s="40">
        <f t="shared" ref="C16:H16" si="3">SUM(C5:C15)</f>
        <v>18336011481.510002</v>
      </c>
      <c r="D16" s="40">
        <f t="shared" si="3"/>
        <v>254108525.83999997</v>
      </c>
      <c r="E16" s="40">
        <f t="shared" si="3"/>
        <v>18590120007.349998</v>
      </c>
      <c r="F16" s="40">
        <f t="shared" si="3"/>
        <v>4997490037.5699997</v>
      </c>
      <c r="G16" s="40">
        <f t="shared" si="3"/>
        <v>4997490037.5699997</v>
      </c>
      <c r="H16" s="41">
        <f t="shared" si="3"/>
        <v>-13338521443.940001</v>
      </c>
      <c r="I16" s="27" t="s">
        <v>35</v>
      </c>
    </row>
    <row r="17" spans="1:9" x14ac:dyDescent="0.2">
      <c r="A17" s="42"/>
      <c r="B17" s="43"/>
      <c r="C17" s="44"/>
      <c r="D17" s="44"/>
      <c r="E17" s="45"/>
      <c r="F17" s="46" t="s">
        <v>37</v>
      </c>
      <c r="G17" s="47"/>
      <c r="H17" s="48">
        <v>0</v>
      </c>
      <c r="I17" s="27" t="s">
        <v>35</v>
      </c>
    </row>
    <row r="18" spans="1:9" ht="10.199999999999999" customHeight="1" x14ac:dyDescent="0.2">
      <c r="A18" s="49" t="s">
        <v>38</v>
      </c>
      <c r="B18" s="50"/>
      <c r="C18" s="51" t="s">
        <v>2</v>
      </c>
      <c r="D18" s="52"/>
      <c r="E18" s="52"/>
      <c r="F18" s="52"/>
      <c r="G18" s="53"/>
      <c r="H18" s="54" t="s">
        <v>3</v>
      </c>
      <c r="I18" s="27" t="s">
        <v>35</v>
      </c>
    </row>
    <row r="19" spans="1:9" ht="20.399999999999999" x14ac:dyDescent="0.2">
      <c r="A19" s="55"/>
      <c r="B19" s="56"/>
      <c r="C19" s="57" t="s">
        <v>4</v>
      </c>
      <c r="D19" s="58" t="s">
        <v>5</v>
      </c>
      <c r="E19" s="58" t="s">
        <v>6</v>
      </c>
      <c r="F19" s="58" t="s">
        <v>7</v>
      </c>
      <c r="G19" s="59" t="s">
        <v>8</v>
      </c>
      <c r="H19" s="60"/>
      <c r="I19" s="27" t="s">
        <v>35</v>
      </c>
    </row>
    <row r="20" spans="1:9" x14ac:dyDescent="0.2">
      <c r="A20" s="61"/>
      <c r="B20" s="62"/>
      <c r="C20" s="63" t="s">
        <v>9</v>
      </c>
      <c r="D20" s="64" t="s">
        <v>10</v>
      </c>
      <c r="E20" s="64" t="s">
        <v>11</v>
      </c>
      <c r="F20" s="64" t="s">
        <v>12</v>
      </c>
      <c r="G20" s="64" t="s">
        <v>13</v>
      </c>
      <c r="H20" s="65" t="s">
        <v>14</v>
      </c>
      <c r="I20" s="27" t="s">
        <v>35</v>
      </c>
    </row>
    <row r="21" spans="1:9" x14ac:dyDescent="0.2">
      <c r="A21" s="66" t="s">
        <v>39</v>
      </c>
      <c r="B21" s="67"/>
      <c r="C21" s="68">
        <f>SUM(C22+C23+C24+C25+C26+C27+C28+C29)</f>
        <v>9348943142</v>
      </c>
      <c r="D21" s="68">
        <f>SUM(D22+D23+D24+D25+D26+D27+D28+D29)</f>
        <v>-116309270.95999999</v>
      </c>
      <c r="E21" s="68">
        <f>SUM(E22+E23+E24+E25+E26+E27+E28+E29)</f>
        <v>9232633871.0400009</v>
      </c>
      <c r="F21" s="68">
        <f>SUM(F22+F23+F24+F25+F26+F27+F28+F29)</f>
        <v>2248178274.2800002</v>
      </c>
      <c r="G21" s="68">
        <f>SUM(G22+G23+G24+G25+G26+G27+G28+G29)</f>
        <v>2248178274.2800002</v>
      </c>
      <c r="H21" s="69">
        <f>SUM(H22:H29)</f>
        <v>-7100764867.7199993</v>
      </c>
      <c r="I21" s="27" t="s">
        <v>35</v>
      </c>
    </row>
    <row r="22" spans="1:9" x14ac:dyDescent="0.2">
      <c r="A22" s="70"/>
      <c r="B22" s="71" t="s">
        <v>15</v>
      </c>
      <c r="C22" s="72">
        <v>0</v>
      </c>
      <c r="D22" s="72">
        <v>0</v>
      </c>
      <c r="E22" s="72">
        <v>0</v>
      </c>
      <c r="F22" s="73">
        <v>0</v>
      </c>
      <c r="G22" s="72">
        <v>0</v>
      </c>
      <c r="H22" s="74">
        <v>0</v>
      </c>
      <c r="I22" s="27" t="s">
        <v>16</v>
      </c>
    </row>
    <row r="23" spans="1:9" x14ac:dyDescent="0.2">
      <c r="A23" s="70"/>
      <c r="B23" s="71" t="s">
        <v>17</v>
      </c>
      <c r="C23" s="72">
        <v>0</v>
      </c>
      <c r="D23" s="72">
        <v>0</v>
      </c>
      <c r="E23" s="72">
        <v>0</v>
      </c>
      <c r="F23" s="73">
        <v>0</v>
      </c>
      <c r="G23" s="72">
        <v>0</v>
      </c>
      <c r="H23" s="74">
        <v>0</v>
      </c>
      <c r="I23" s="27" t="s">
        <v>18</v>
      </c>
    </row>
    <row r="24" spans="1:9" x14ac:dyDescent="0.2">
      <c r="A24" s="70"/>
      <c r="B24" s="71" t="s">
        <v>19</v>
      </c>
      <c r="C24" s="72">
        <v>0</v>
      </c>
      <c r="D24" s="72">
        <v>0</v>
      </c>
      <c r="E24" s="72">
        <v>0</v>
      </c>
      <c r="F24" s="73">
        <v>0</v>
      </c>
      <c r="G24" s="72">
        <v>0</v>
      </c>
      <c r="H24" s="74">
        <v>0</v>
      </c>
      <c r="I24" s="27" t="s">
        <v>20</v>
      </c>
    </row>
    <row r="25" spans="1:9" x14ac:dyDescent="0.2">
      <c r="A25" s="70"/>
      <c r="B25" s="71" t="s">
        <v>21</v>
      </c>
      <c r="C25" s="72">
        <v>0</v>
      </c>
      <c r="D25" s="72">
        <v>0</v>
      </c>
      <c r="E25" s="72">
        <v>0</v>
      </c>
      <c r="F25" s="73">
        <v>0</v>
      </c>
      <c r="G25" s="72">
        <v>0</v>
      </c>
      <c r="H25" s="74">
        <v>0</v>
      </c>
      <c r="I25" s="27" t="s">
        <v>22</v>
      </c>
    </row>
    <row r="26" spans="1:9" ht="11.4" x14ac:dyDescent="0.2">
      <c r="A26" s="70"/>
      <c r="B26" s="71" t="s">
        <v>40</v>
      </c>
      <c r="C26" s="72">
        <v>0</v>
      </c>
      <c r="D26" s="72">
        <v>0</v>
      </c>
      <c r="E26" s="72">
        <v>0</v>
      </c>
      <c r="F26" s="73">
        <v>0</v>
      </c>
      <c r="G26" s="72">
        <v>0</v>
      </c>
      <c r="H26" s="74">
        <v>0</v>
      </c>
      <c r="I26" s="27" t="s">
        <v>24</v>
      </c>
    </row>
    <row r="27" spans="1:9" ht="11.4" x14ac:dyDescent="0.2">
      <c r="A27" s="70"/>
      <c r="B27" s="71" t="s">
        <v>41</v>
      </c>
      <c r="C27" s="75">
        <v>0</v>
      </c>
      <c r="D27" s="75">
        <v>0</v>
      </c>
      <c r="E27" s="75">
        <v>0</v>
      </c>
      <c r="F27" s="76">
        <v>0</v>
      </c>
      <c r="G27" s="75">
        <v>0</v>
      </c>
      <c r="H27" s="74">
        <v>0</v>
      </c>
      <c r="I27" s="27" t="s">
        <v>26</v>
      </c>
    </row>
    <row r="28" spans="1:9" ht="20.399999999999999" x14ac:dyDescent="0.2">
      <c r="A28" s="70"/>
      <c r="B28" s="71" t="s">
        <v>42</v>
      </c>
      <c r="C28" s="34">
        <v>9348943142</v>
      </c>
      <c r="D28" s="34">
        <v>-116309270.95999999</v>
      </c>
      <c r="E28" s="34">
        <f t="shared" ref="E28" si="4">C28+D28</f>
        <v>9232633871.0400009</v>
      </c>
      <c r="F28" s="34">
        <v>2248178274.2800002</v>
      </c>
      <c r="G28" s="34">
        <v>2248178274.2800002</v>
      </c>
      <c r="H28" s="35">
        <f t="shared" ref="H28" si="5">G28-C28</f>
        <v>-7100764867.7199993</v>
      </c>
      <c r="I28" s="27" t="s">
        <v>30</v>
      </c>
    </row>
    <row r="29" spans="1:9" ht="20.399999999999999" x14ac:dyDescent="0.2">
      <c r="A29" s="70"/>
      <c r="B29" s="71" t="s">
        <v>31</v>
      </c>
      <c r="C29" s="72">
        <v>0</v>
      </c>
      <c r="D29" s="72">
        <v>0</v>
      </c>
      <c r="E29" s="72">
        <v>0</v>
      </c>
      <c r="F29" s="77">
        <v>0</v>
      </c>
      <c r="G29" s="31">
        <v>0</v>
      </c>
      <c r="H29" s="74">
        <v>0</v>
      </c>
      <c r="I29" s="27" t="s">
        <v>32</v>
      </c>
    </row>
    <row r="30" spans="1:9" x14ac:dyDescent="0.2">
      <c r="A30" s="70"/>
      <c r="B30" s="71"/>
      <c r="C30" s="72"/>
      <c r="D30" s="72"/>
      <c r="E30" s="72"/>
      <c r="F30" s="73"/>
      <c r="G30" s="72"/>
      <c r="H30" s="74"/>
      <c r="I30" s="27" t="s">
        <v>35</v>
      </c>
    </row>
    <row r="31" spans="1:9" ht="38.25" customHeight="1" x14ac:dyDescent="0.2">
      <c r="A31" s="78" t="s">
        <v>43</v>
      </c>
      <c r="B31" s="79"/>
      <c r="C31" s="80">
        <f t="shared" ref="C31:H31" si="6">SUM(C32:C35)</f>
        <v>8987068339.5100002</v>
      </c>
      <c r="D31" s="80">
        <f t="shared" si="6"/>
        <v>370417796.79999995</v>
      </c>
      <c r="E31" s="80">
        <f t="shared" si="6"/>
        <v>9357486136.3099995</v>
      </c>
      <c r="F31" s="81">
        <f t="shared" si="6"/>
        <v>2749311763.29</v>
      </c>
      <c r="G31" s="80">
        <f t="shared" si="6"/>
        <v>2749311763.29</v>
      </c>
      <c r="H31" s="82">
        <f t="shared" si="6"/>
        <v>-6237756576.2200012</v>
      </c>
      <c r="I31" s="27" t="s">
        <v>35</v>
      </c>
    </row>
    <row r="32" spans="1:9" x14ac:dyDescent="0.2">
      <c r="A32" s="70"/>
      <c r="B32" s="71" t="s">
        <v>17</v>
      </c>
      <c r="C32" s="83">
        <v>0</v>
      </c>
      <c r="D32" s="83">
        <v>0</v>
      </c>
      <c r="E32" s="83">
        <f>C32+D32</f>
        <v>0</v>
      </c>
      <c r="F32" s="83">
        <v>0</v>
      </c>
      <c r="G32" s="83">
        <v>0</v>
      </c>
      <c r="H32" s="84">
        <f>G32-C32</f>
        <v>0</v>
      </c>
      <c r="I32" s="27" t="s">
        <v>18</v>
      </c>
    </row>
    <row r="33" spans="1:9" ht="11.4" x14ac:dyDescent="0.2">
      <c r="A33" s="70"/>
      <c r="B33" s="71" t="s">
        <v>44</v>
      </c>
      <c r="C33" s="83">
        <v>0</v>
      </c>
      <c r="D33" s="83">
        <v>0</v>
      </c>
      <c r="E33" s="83">
        <f>C33+D33</f>
        <v>0</v>
      </c>
      <c r="F33" s="83">
        <v>0</v>
      </c>
      <c r="G33" s="83">
        <v>0</v>
      </c>
      <c r="H33" s="84">
        <f t="shared" ref="H33:H35" si="7">G33-C33</f>
        <v>0</v>
      </c>
      <c r="I33" s="27" t="s">
        <v>24</v>
      </c>
    </row>
    <row r="34" spans="1:9" ht="11.4" x14ac:dyDescent="0.2">
      <c r="A34" s="70"/>
      <c r="B34" s="71" t="s">
        <v>45</v>
      </c>
      <c r="C34" s="83">
        <v>61429640</v>
      </c>
      <c r="D34" s="83">
        <v>220957412.13999999</v>
      </c>
      <c r="E34" s="83">
        <f>C34+D34</f>
        <v>282387052.13999999</v>
      </c>
      <c r="F34" s="83">
        <v>15407442.48</v>
      </c>
      <c r="G34" s="83">
        <v>15407442.48</v>
      </c>
      <c r="H34" s="84">
        <f t="shared" si="7"/>
        <v>-46022197.519999996</v>
      </c>
      <c r="I34" s="27" t="s">
        <v>28</v>
      </c>
    </row>
    <row r="35" spans="1:9" ht="20.399999999999999" x14ac:dyDescent="0.2">
      <c r="A35" s="70"/>
      <c r="B35" s="71" t="s">
        <v>31</v>
      </c>
      <c r="C35" s="83">
        <v>8925638699.5100002</v>
      </c>
      <c r="D35" s="83">
        <v>149460384.66</v>
      </c>
      <c r="E35" s="83">
        <f>C35+D35</f>
        <v>9075099084.1700001</v>
      </c>
      <c r="F35" s="83">
        <v>2733904320.8099999</v>
      </c>
      <c r="G35" s="83">
        <v>2733904320.8099999</v>
      </c>
      <c r="H35" s="84">
        <f t="shared" si="7"/>
        <v>-6191734378.7000008</v>
      </c>
      <c r="I35" s="27" t="s">
        <v>32</v>
      </c>
    </row>
    <row r="36" spans="1:9" x14ac:dyDescent="0.2">
      <c r="A36" s="70"/>
      <c r="B36" s="71"/>
      <c r="C36" s="72"/>
      <c r="D36" s="72"/>
      <c r="E36" s="72"/>
      <c r="F36" s="73"/>
      <c r="G36" s="72"/>
      <c r="H36" s="74"/>
      <c r="I36" s="27" t="s">
        <v>35</v>
      </c>
    </row>
    <row r="37" spans="1:9" x14ac:dyDescent="0.2">
      <c r="A37" s="85" t="s">
        <v>46</v>
      </c>
      <c r="B37" s="86"/>
      <c r="C37" s="80">
        <f>SUM(C38)</f>
        <v>0</v>
      </c>
      <c r="D37" s="80">
        <v>0</v>
      </c>
      <c r="E37" s="80">
        <v>0</v>
      </c>
      <c r="F37" s="81">
        <f>+F38</f>
        <v>0</v>
      </c>
      <c r="G37" s="80">
        <f>+G38</f>
        <v>0</v>
      </c>
      <c r="H37" s="82">
        <f>+H38</f>
        <v>0</v>
      </c>
      <c r="I37" s="27" t="s">
        <v>35</v>
      </c>
    </row>
    <row r="38" spans="1:9" x14ac:dyDescent="0.2">
      <c r="A38" s="87"/>
      <c r="B38" s="71" t="s">
        <v>33</v>
      </c>
      <c r="C38" s="72">
        <v>0</v>
      </c>
      <c r="D38" s="72">
        <v>0</v>
      </c>
      <c r="E38" s="72">
        <f>+C38+D38</f>
        <v>0</v>
      </c>
      <c r="F38" s="76">
        <v>0</v>
      </c>
      <c r="G38" s="75">
        <v>0</v>
      </c>
      <c r="H38" s="74">
        <f>+G38-C38</f>
        <v>0</v>
      </c>
      <c r="I38" s="27" t="s">
        <v>34</v>
      </c>
    </row>
    <row r="39" spans="1:9" x14ac:dyDescent="0.2">
      <c r="A39" s="88"/>
      <c r="B39" s="89" t="s">
        <v>36</v>
      </c>
      <c r="C39" s="40">
        <f t="shared" ref="C39:H39" si="8">+C21+C31+C37</f>
        <v>18336011481.510002</v>
      </c>
      <c r="D39" s="40">
        <f t="shared" si="8"/>
        <v>254108525.83999997</v>
      </c>
      <c r="E39" s="40">
        <f t="shared" si="8"/>
        <v>18590120007.349998</v>
      </c>
      <c r="F39" s="40">
        <f t="shared" si="8"/>
        <v>4997490037.5699997</v>
      </c>
      <c r="G39" s="40">
        <f t="shared" si="8"/>
        <v>4997490037.5699997</v>
      </c>
      <c r="H39" s="41">
        <f t="shared" si="8"/>
        <v>-13338521443.940001</v>
      </c>
      <c r="I39" s="27" t="s">
        <v>35</v>
      </c>
    </row>
    <row r="40" spans="1:9" ht="10.8" thickBot="1" x14ac:dyDescent="0.25">
      <c r="A40" s="90"/>
      <c r="B40" s="91"/>
      <c r="C40" s="92"/>
      <c r="D40" s="92"/>
      <c r="E40" s="92"/>
      <c r="F40" s="93" t="s">
        <v>37</v>
      </c>
      <c r="G40" s="94"/>
      <c r="H40" s="95">
        <v>0</v>
      </c>
      <c r="I40" s="27" t="s">
        <v>35</v>
      </c>
    </row>
    <row r="41" spans="1:9" x14ac:dyDescent="0.2">
      <c r="A41" s="96"/>
      <c r="B41" s="97"/>
      <c r="C41" s="98"/>
      <c r="D41" s="98"/>
      <c r="E41" s="98"/>
      <c r="F41" s="99"/>
      <c r="G41" s="99"/>
      <c r="H41" s="98"/>
      <c r="I41" s="27"/>
    </row>
    <row r="42" spans="1:9" x14ac:dyDescent="0.2">
      <c r="B42" s="100" t="s">
        <v>47</v>
      </c>
    </row>
    <row r="43" spans="1:9" ht="11.25" customHeight="1" x14ac:dyDescent="0.2">
      <c r="B43" s="101" t="s">
        <v>48</v>
      </c>
      <c r="C43" s="101"/>
      <c r="D43" s="101"/>
      <c r="E43" s="101"/>
      <c r="F43" s="101"/>
    </row>
    <row r="44" spans="1:9" ht="11.4" x14ac:dyDescent="0.2">
      <c r="B44" s="102" t="s">
        <v>49</v>
      </c>
    </row>
    <row r="45" spans="1:9" ht="30.75" customHeight="1" x14ac:dyDescent="0.2">
      <c r="B45" s="101" t="s">
        <v>50</v>
      </c>
      <c r="C45" s="101"/>
      <c r="D45" s="101"/>
      <c r="E45" s="101"/>
      <c r="F45" s="101"/>
      <c r="G45" s="101"/>
      <c r="H45" s="101"/>
    </row>
    <row r="47" spans="1:9" x14ac:dyDescent="0.2">
      <c r="D47" s="77"/>
      <c r="E47" s="77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2025-04-29T17:46:10Z</cp:lastPrinted>
  <dcterms:created xsi:type="dcterms:W3CDTF">2025-04-29T17:45:22Z</dcterms:created>
  <dcterms:modified xsi:type="dcterms:W3CDTF">2025-04-29T17:46:22Z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