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RespaldosJunio22\ALFONSO MARES\2023\PLATAFORMA LGCG\"/>
    </mc:Choice>
  </mc:AlternateContent>
  <xr:revisionPtr revIDLastSave="0" documentId="13_ncr:1_{9941370D-F564-4607-A2E8-1702B74643BD}" xr6:coauthVersionLast="36" xr6:coauthVersionMax="36" xr10:uidLastSave="{00000000-0000-0000-0000-000000000000}"/>
  <bookViews>
    <workbookView xWindow="0" yWindow="0" windowWidth="28800" windowHeight="10605" xr2:uid="{67B07B8A-B1F6-49AD-A92E-3A495E11B144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EAI!$A$1:$H$46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7" i="1" s="1"/>
  <c r="E38" i="1"/>
  <c r="G37" i="1"/>
  <c r="F37" i="1"/>
  <c r="C37" i="1"/>
  <c r="H35" i="1"/>
  <c r="E35" i="1"/>
  <c r="H34" i="1"/>
  <c r="H31" i="1" s="1"/>
  <c r="E34" i="1"/>
  <c r="G31" i="1"/>
  <c r="F31" i="1"/>
  <c r="D31" i="1"/>
  <c r="C31" i="1"/>
  <c r="H28" i="1"/>
  <c r="H21" i="1"/>
  <c r="G21" i="1"/>
  <c r="G39" i="1" s="1"/>
  <c r="F21" i="1"/>
  <c r="F39" i="1" s="1"/>
  <c r="E21" i="1"/>
  <c r="D21" i="1"/>
  <c r="D39" i="1" s="1"/>
  <c r="C21" i="1"/>
  <c r="C39" i="1" s="1"/>
  <c r="G16" i="1"/>
  <c r="F16" i="1"/>
  <c r="D16" i="1"/>
  <c r="C16" i="1"/>
  <c r="H15" i="1"/>
  <c r="H14" i="1"/>
  <c r="H13" i="1"/>
  <c r="E13" i="1"/>
  <c r="H12" i="1"/>
  <c r="E12" i="1"/>
  <c r="H11" i="1"/>
  <c r="E11" i="1"/>
  <c r="E16" i="1" s="1"/>
  <c r="H10" i="1"/>
  <c r="H9" i="1"/>
  <c r="H8" i="1"/>
  <c r="H7" i="1"/>
  <c r="H6" i="1"/>
  <c r="H5" i="1"/>
  <c r="H16" i="1" l="1"/>
  <c r="E31" i="1"/>
  <c r="H39" i="1"/>
  <c r="E39" i="1"/>
</calcChain>
</file>

<file path=xl/sharedStrings.xml><?xml version="1.0" encoding="utf-8"?>
<sst xmlns="http://schemas.openxmlformats.org/spreadsheetml/2006/main" count="99" uniqueCount="51">
  <si>
    <t>INSTITUTO DE SALUD PUBLICA DEL ESTADO DE GUANAJUATO
Estado Analítico de Ingresos
Del 1 de Enero al 31 de Marzo de 2023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</si>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</sst>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83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2" fillId="2" borderId="3" xfId="1" quotePrefix="1" applyFont="1" applyFill="1" applyBorder="1" applyAlignment="1">
      <alignment horizontal="center" vertical="center" wrapText="1"/>
    </xf>
    <xf numFmtId="0" fontId="2" fillId="2" borderId="9" xfId="1" quotePrefix="1" applyFont="1" applyFill="1" applyBorder="1" applyAlignment="1">
      <alignment horizontal="center" vertical="center" wrapText="1"/>
    </xf>
    <xf numFmtId="0" fontId="4" fillId="0" borderId="7" xfId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 wrapText="1"/>
      <protection locked="0"/>
    </xf>
    <xf numFmtId="3" fontId="4" fillId="0" borderId="6" xfId="1" applyNumberFormat="1" applyFont="1" applyFill="1" applyBorder="1" applyAlignment="1" applyProtection="1">
      <alignment vertical="top"/>
      <protection locked="0"/>
    </xf>
    <xf numFmtId="49" fontId="5" fillId="0" borderId="0" xfId="1" applyNumberFormat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vertical="top"/>
      <protection locked="0"/>
    </xf>
    <xf numFmtId="0" fontId="6" fillId="0" borderId="0" xfId="1" applyFont="1" applyFill="1" applyBorder="1" applyAlignment="1" applyProtection="1">
      <alignment vertical="top" wrapText="1"/>
      <protection locked="0"/>
    </xf>
    <xf numFmtId="3" fontId="4" fillId="0" borderId="13" xfId="1" applyNumberFormat="1" applyFont="1" applyFill="1" applyBorder="1" applyAlignment="1" applyProtection="1">
      <alignment vertical="top"/>
      <protection locked="0"/>
    </xf>
    <xf numFmtId="0" fontId="0" fillId="0" borderId="7" xfId="1" applyFont="1" applyFill="1" applyBorder="1" applyAlignment="1" applyProtection="1">
      <alignment vertical="top"/>
      <protection locked="0"/>
    </xf>
    <xf numFmtId="3" fontId="4" fillId="0" borderId="10" xfId="1" applyNumberFormat="1" applyFont="1" applyFill="1" applyBorder="1" applyAlignment="1" applyProtection="1">
      <alignment vertical="top"/>
      <protection locked="0"/>
    </xf>
    <xf numFmtId="0" fontId="6" fillId="0" borderId="1" xfId="1" quotePrefix="1" applyFont="1" applyFill="1" applyBorder="1" applyAlignment="1" applyProtection="1">
      <alignment horizontal="center" vertical="top"/>
      <protection locked="0"/>
    </xf>
    <xf numFmtId="0" fontId="2" fillId="0" borderId="2" xfId="1" applyFont="1" applyFill="1" applyBorder="1" applyAlignment="1" applyProtection="1">
      <alignment horizontal="left" vertical="top" indent="3"/>
      <protection locked="0"/>
    </xf>
    <xf numFmtId="3" fontId="2" fillId="0" borderId="9" xfId="1" applyNumberFormat="1" applyFont="1" applyFill="1" applyBorder="1" applyAlignment="1" applyProtection="1">
      <alignment vertical="top"/>
      <protection locked="0"/>
    </xf>
    <xf numFmtId="0" fontId="6" fillId="0" borderId="4" xfId="1" quotePrefix="1" applyFont="1" applyFill="1" applyBorder="1" applyAlignment="1" applyProtection="1">
      <alignment horizontal="center" vertical="top"/>
      <protection locked="0"/>
    </xf>
    <xf numFmtId="0" fontId="6" fillId="0" borderId="14" xfId="1" applyFont="1" applyFill="1" applyBorder="1" applyAlignment="1" applyProtection="1">
      <alignment vertical="top"/>
      <protection locked="0"/>
    </xf>
    <xf numFmtId="3" fontId="2" fillId="0" borderId="14" xfId="1" applyNumberFormat="1" applyFont="1" applyFill="1" applyBorder="1" applyAlignment="1" applyProtection="1">
      <alignment vertical="top"/>
      <protection locked="0"/>
    </xf>
    <xf numFmtId="3" fontId="2" fillId="0" borderId="5" xfId="1" applyNumberFormat="1" applyFont="1" applyFill="1" applyBorder="1" applyAlignment="1" applyProtection="1">
      <alignment vertical="top"/>
      <protection locked="0"/>
    </xf>
    <xf numFmtId="3" fontId="2" fillId="0" borderId="1" xfId="1" applyNumberFormat="1" applyFont="1" applyFill="1" applyBorder="1" applyAlignment="1" applyProtection="1">
      <alignment vertical="top"/>
      <protection locked="0"/>
    </xf>
    <xf numFmtId="3" fontId="2" fillId="0" borderId="2" xfId="1" applyNumberFormat="1" applyFont="1" applyFill="1" applyBorder="1" applyAlignment="1" applyProtection="1">
      <alignment vertical="top"/>
      <protection locked="0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3" xfId="1" quotePrefix="1" applyNumberFormat="1" applyFont="1" applyFill="1" applyBorder="1" applyAlignment="1">
      <alignment horizontal="center" vertical="center" wrapText="1"/>
    </xf>
    <xf numFmtId="3" fontId="2" fillId="2" borderId="9" xfId="1" quotePrefix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 applyProtection="1">
      <alignment horizontal="left" vertical="top"/>
    </xf>
    <xf numFmtId="0" fontId="2" fillId="0" borderId="0" xfId="1" applyFont="1" applyFill="1" applyBorder="1" applyAlignment="1" applyProtection="1">
      <alignment horizontal="justify" vertical="top" wrapText="1"/>
    </xf>
    <xf numFmtId="3" fontId="2" fillId="0" borderId="6" xfId="1" applyNumberFormat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horizontal="center" vertical="top"/>
    </xf>
    <xf numFmtId="0" fontId="6" fillId="0" borderId="0" xfId="1" applyFont="1" applyFill="1" applyBorder="1" applyAlignment="1" applyProtection="1">
      <alignment horizontal="left" vertical="top" wrapText="1"/>
    </xf>
    <xf numFmtId="3" fontId="6" fillId="0" borderId="13" xfId="1" applyNumberFormat="1" applyFont="1" applyFill="1" applyBorder="1" applyAlignment="1" applyProtection="1">
      <alignment vertical="top"/>
      <protection locked="0"/>
    </xf>
    <xf numFmtId="3" fontId="2" fillId="0" borderId="13" xfId="1" applyNumberFormat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2" fillId="0" borderId="7" xfId="2" applyFont="1" applyFill="1" applyBorder="1" applyAlignment="1" applyProtection="1">
      <alignment horizontal="center" vertical="top"/>
    </xf>
    <xf numFmtId="0" fontId="6" fillId="0" borderId="1" xfId="1" quotePrefix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top" wrapText="1"/>
    </xf>
    <xf numFmtId="0" fontId="6" fillId="0" borderId="14" xfId="1" quotePrefix="1" applyFont="1" applyFill="1" applyBorder="1" applyAlignment="1" applyProtection="1">
      <alignment horizontal="center" vertical="top"/>
      <protection locked="0"/>
    </xf>
    <xf numFmtId="4" fontId="2" fillId="0" borderId="14" xfId="1" applyNumberFormat="1" applyFont="1" applyFill="1" applyBorder="1" applyAlignment="1" applyProtection="1">
      <alignment vertical="top"/>
      <protection locked="0"/>
    </xf>
    <xf numFmtId="4" fontId="2" fillId="0" borderId="1" xfId="1" applyNumberFormat="1" applyFont="1" applyFill="1" applyBorder="1" applyAlignment="1" applyProtection="1">
      <alignment vertical="top"/>
      <protection locked="0"/>
    </xf>
    <xf numFmtId="4" fontId="2" fillId="0" borderId="3" xfId="1" applyNumberFormat="1" applyFont="1" applyFill="1" applyBorder="1" applyAlignment="1" applyProtection="1">
      <alignment vertical="top"/>
      <protection locked="0"/>
    </xf>
    <xf numFmtId="4" fontId="2" fillId="0" borderId="10" xfId="1" applyNumberFormat="1" applyFont="1" applyFill="1" applyBorder="1" applyAlignment="1" applyProtection="1">
      <alignment vertical="top"/>
      <protection locked="0"/>
    </xf>
    <xf numFmtId="0" fontId="6" fillId="0" borderId="0" xfId="1" quotePrefix="1" applyFont="1" applyFill="1" applyBorder="1" applyAlignment="1" applyProtection="1">
      <alignment horizontal="center" vertical="top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4" fontId="6" fillId="0" borderId="0" xfId="1" applyNumberFormat="1" applyFont="1" applyFill="1" applyBorder="1" applyAlignment="1" applyProtection="1">
      <alignment vertical="top"/>
      <protection locked="0"/>
    </xf>
    <xf numFmtId="4" fontId="2" fillId="0" borderId="0" xfId="1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1" applyFont="1" applyFill="1" applyBorder="1" applyAlignment="1" applyProtection="1">
      <alignment vertical="top"/>
      <protection locked="0"/>
    </xf>
    <xf numFmtId="3" fontId="4" fillId="0" borderId="0" xfId="1" applyNumberFormat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horizontal="left" vertical="top" wrapText="1"/>
    </xf>
    <xf numFmtId="0" fontId="2" fillId="0" borderId="8" xfId="1" applyFont="1" applyFill="1" applyBorder="1" applyAlignment="1" applyProtection="1">
      <alignment horizontal="left" vertical="top" wrapText="1"/>
    </xf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 applyProtection="1">
      <alignment horizontal="right" vertical="top"/>
      <protection locked="0"/>
    </xf>
    <xf numFmtId="3" fontId="2" fillId="0" borderId="10" xfId="1" applyNumberFormat="1" applyFont="1" applyFill="1" applyBorder="1" applyAlignment="1" applyProtection="1">
      <alignment horizontal="right" vertical="top"/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77A9CF60-ACC7-49F3-885E-6CCBDCE4B18E}"/>
    <cellStyle name="Normal 2 24" xfId="1" xr:uid="{4B1A5226-B368-4578-BEC5-F661FAED4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1CC14-889C-45F4-829F-16926BA422A2}">
  <sheetPr>
    <tabColor theme="7" tint="-0.249977111117893"/>
    <pageSetUpPr fitToPage="1"/>
  </sheetPr>
  <dimension ref="A1:I47"/>
  <sheetViews>
    <sheetView showGridLines="0" tabSelected="1" workbookViewId="0">
      <selection sqref="A1:H1"/>
    </sheetView>
  </sheetViews>
  <sheetFormatPr baseColWidth="10" defaultColWidth="12" defaultRowHeight="11.25" x14ac:dyDescent="0.2"/>
  <cols>
    <col min="1" max="1" width="1.83203125" style="12" customWidth="1"/>
    <col min="2" max="2" width="62.5" style="12" customWidth="1"/>
    <col min="3" max="3" width="17.83203125" style="12" customWidth="1"/>
    <col min="4" max="4" width="19.83203125" style="12" customWidth="1"/>
    <col min="5" max="6" width="17.83203125" style="12" customWidth="1"/>
    <col min="7" max="7" width="18.83203125" style="12" customWidth="1"/>
    <col min="8" max="8" width="17.83203125" style="12" customWidth="1"/>
    <col min="9" max="9" width="2.5" style="12" hidden="1" customWidth="1"/>
    <col min="10" max="16384" width="12" style="12"/>
  </cols>
  <sheetData>
    <row r="1" spans="1:9" s="1" customFormat="1" ht="43.5" customHeight="1" x14ac:dyDescent="0.2">
      <c r="A1" s="59" t="s">
        <v>0</v>
      </c>
      <c r="B1" s="60"/>
      <c r="C1" s="60"/>
      <c r="D1" s="60"/>
      <c r="E1" s="60"/>
      <c r="F1" s="60"/>
      <c r="G1" s="60"/>
      <c r="H1" s="61"/>
    </row>
    <row r="2" spans="1:9" s="1" customFormat="1" x14ac:dyDescent="0.2">
      <c r="A2" s="62" t="s">
        <v>1</v>
      </c>
      <c r="B2" s="63"/>
      <c r="C2" s="59" t="s">
        <v>2</v>
      </c>
      <c r="D2" s="60"/>
      <c r="E2" s="60"/>
      <c r="F2" s="60"/>
      <c r="G2" s="61"/>
      <c r="H2" s="68" t="s">
        <v>3</v>
      </c>
    </row>
    <row r="3" spans="1:9" s="5" customFormat="1" ht="24.95" customHeight="1" x14ac:dyDescent="0.2">
      <c r="A3" s="64"/>
      <c r="B3" s="65"/>
      <c r="C3" s="2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69"/>
    </row>
    <row r="4" spans="1:9" s="5" customFormat="1" x14ac:dyDescent="0.2">
      <c r="A4" s="66"/>
      <c r="B4" s="67"/>
      <c r="C4" s="6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</row>
    <row r="5" spans="1:9" x14ac:dyDescent="0.2">
      <c r="A5" s="8"/>
      <c r="B5" s="9" t="s">
        <v>15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f>+G5-C5</f>
        <v>0</v>
      </c>
      <c r="I5" s="11" t="s">
        <v>16</v>
      </c>
    </row>
    <row r="6" spans="1:9" x14ac:dyDescent="0.2">
      <c r="A6" s="13"/>
      <c r="B6" s="14" t="s">
        <v>17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f t="shared" ref="H6:H15" si="0">+G6-C6</f>
        <v>0</v>
      </c>
      <c r="I6" s="11" t="s">
        <v>18</v>
      </c>
    </row>
    <row r="7" spans="1:9" x14ac:dyDescent="0.2">
      <c r="A7" s="8"/>
      <c r="B7" s="9" t="s">
        <v>19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f t="shared" si="0"/>
        <v>0</v>
      </c>
      <c r="I7" s="11" t="s">
        <v>20</v>
      </c>
    </row>
    <row r="8" spans="1:9" x14ac:dyDescent="0.2">
      <c r="A8" s="8"/>
      <c r="B8" s="9" t="s">
        <v>21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f t="shared" si="0"/>
        <v>0</v>
      </c>
      <c r="I8" s="11" t="s">
        <v>22</v>
      </c>
    </row>
    <row r="9" spans="1:9" x14ac:dyDescent="0.2">
      <c r="A9" s="8"/>
      <c r="B9" s="9" t="s">
        <v>23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f t="shared" si="0"/>
        <v>0</v>
      </c>
      <c r="I9" s="11" t="s">
        <v>24</v>
      </c>
    </row>
    <row r="10" spans="1:9" x14ac:dyDescent="0.2">
      <c r="A10" s="13"/>
      <c r="B10" s="14" t="s">
        <v>25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f t="shared" si="0"/>
        <v>0</v>
      </c>
      <c r="I10" s="11" t="s">
        <v>26</v>
      </c>
    </row>
    <row r="11" spans="1:9" x14ac:dyDescent="0.2">
      <c r="A11" s="16"/>
      <c r="B11" s="9" t="s">
        <v>27</v>
      </c>
      <c r="C11" s="15">
        <v>25472314</v>
      </c>
      <c r="D11" s="15">
        <v>183480904.84</v>
      </c>
      <c r="E11" s="15">
        <f>C11+D11</f>
        <v>208953218.84</v>
      </c>
      <c r="F11" s="15">
        <v>14136311.77</v>
      </c>
      <c r="G11" s="15">
        <v>14136311.77</v>
      </c>
      <c r="H11" s="15">
        <f>+G11-C11</f>
        <v>-11336002.23</v>
      </c>
      <c r="I11" s="11" t="s">
        <v>28</v>
      </c>
    </row>
    <row r="12" spans="1:9" ht="22.5" x14ac:dyDescent="0.2">
      <c r="A12" s="16"/>
      <c r="B12" s="9" t="s">
        <v>29</v>
      </c>
      <c r="C12" s="15">
        <v>8459393555</v>
      </c>
      <c r="D12" s="15">
        <v>78081270.870000005</v>
      </c>
      <c r="E12" s="15">
        <f>C12+D12</f>
        <v>8537474825.8699999</v>
      </c>
      <c r="F12" s="15">
        <v>2051215974.8499999</v>
      </c>
      <c r="G12" s="15">
        <v>2045683126.05</v>
      </c>
      <c r="H12" s="15">
        <f t="shared" si="0"/>
        <v>-6413710428.9499998</v>
      </c>
      <c r="I12" s="11" t="s">
        <v>30</v>
      </c>
    </row>
    <row r="13" spans="1:9" ht="22.5" x14ac:dyDescent="0.2">
      <c r="A13" s="16"/>
      <c r="B13" s="9" t="s">
        <v>31</v>
      </c>
      <c r="C13" s="15">
        <v>7128501624.9700003</v>
      </c>
      <c r="D13" s="15">
        <v>361673219.37</v>
      </c>
      <c r="E13" s="15">
        <f>C13+D13</f>
        <v>7490174844.3400002</v>
      </c>
      <c r="F13" s="15">
        <v>2024200079.8399999</v>
      </c>
      <c r="G13" s="15">
        <v>2024200079.8399999</v>
      </c>
      <c r="H13" s="15">
        <f>+G13-C13</f>
        <v>-5104301545.1300001</v>
      </c>
      <c r="I13" s="11" t="s">
        <v>32</v>
      </c>
    </row>
    <row r="14" spans="1:9" x14ac:dyDescent="0.2">
      <c r="A14" s="8"/>
      <c r="B14" s="9" t="s">
        <v>33</v>
      </c>
      <c r="C14" s="15">
        <v>0</v>
      </c>
      <c r="D14" s="15">
        <v>0</v>
      </c>
      <c r="E14" s="15"/>
      <c r="F14" s="15">
        <v>0</v>
      </c>
      <c r="G14" s="15">
        <v>0</v>
      </c>
      <c r="H14" s="15">
        <f t="shared" si="0"/>
        <v>0</v>
      </c>
      <c r="I14" s="11" t="s">
        <v>34</v>
      </c>
    </row>
    <row r="15" spans="1:9" x14ac:dyDescent="0.2">
      <c r="A15" s="8"/>
      <c r="C15" s="17"/>
      <c r="D15" s="17"/>
      <c r="E15" s="17"/>
      <c r="F15" s="17">
        <v>0</v>
      </c>
      <c r="G15" s="17">
        <v>0</v>
      </c>
      <c r="H15" s="17">
        <f t="shared" si="0"/>
        <v>0</v>
      </c>
      <c r="I15" s="11" t="s">
        <v>35</v>
      </c>
    </row>
    <row r="16" spans="1:9" x14ac:dyDescent="0.2">
      <c r="A16" s="18"/>
      <c r="B16" s="19" t="s">
        <v>36</v>
      </c>
      <c r="C16" s="20">
        <f t="shared" ref="C16:H16" si="1">SUM(C5:C15)</f>
        <v>15613367493.970001</v>
      </c>
      <c r="D16" s="20">
        <f t="shared" si="1"/>
        <v>623235395.08000004</v>
      </c>
      <c r="E16" s="20">
        <f t="shared" si="1"/>
        <v>16236602889.049999</v>
      </c>
      <c r="F16" s="20">
        <f t="shared" si="1"/>
        <v>4089552366.46</v>
      </c>
      <c r="G16" s="20">
        <f t="shared" si="1"/>
        <v>4084019517.6599998</v>
      </c>
      <c r="H16" s="70">
        <f t="shared" si="1"/>
        <v>-11529347976.309999</v>
      </c>
      <c r="I16" s="11" t="s">
        <v>35</v>
      </c>
    </row>
    <row r="17" spans="1:9" x14ac:dyDescent="0.2">
      <c r="A17" s="21"/>
      <c r="B17" s="22"/>
      <c r="C17" s="23"/>
      <c r="D17" s="23"/>
      <c r="E17" s="24"/>
      <c r="F17" s="25" t="s">
        <v>37</v>
      </c>
      <c r="G17" s="26"/>
      <c r="H17" s="71"/>
      <c r="I17" s="11" t="s">
        <v>35</v>
      </c>
    </row>
    <row r="18" spans="1:9" ht="10.15" customHeight="1" x14ac:dyDescent="0.2">
      <c r="A18" s="72" t="s">
        <v>38</v>
      </c>
      <c r="B18" s="73"/>
      <c r="C18" s="78" t="s">
        <v>2</v>
      </c>
      <c r="D18" s="79"/>
      <c r="E18" s="79"/>
      <c r="F18" s="79"/>
      <c r="G18" s="80"/>
      <c r="H18" s="81" t="s">
        <v>3</v>
      </c>
      <c r="I18" s="11" t="s">
        <v>35</v>
      </c>
    </row>
    <row r="19" spans="1:9" ht="22.5" x14ac:dyDescent="0.2">
      <c r="A19" s="74"/>
      <c r="B19" s="75"/>
      <c r="C19" s="27" t="s">
        <v>4</v>
      </c>
      <c r="D19" s="28" t="s">
        <v>5</v>
      </c>
      <c r="E19" s="28" t="s">
        <v>6</v>
      </c>
      <c r="F19" s="28" t="s">
        <v>7</v>
      </c>
      <c r="G19" s="29" t="s">
        <v>8</v>
      </c>
      <c r="H19" s="82"/>
      <c r="I19" s="11" t="s">
        <v>35</v>
      </c>
    </row>
    <row r="20" spans="1:9" x14ac:dyDescent="0.2">
      <c r="A20" s="76"/>
      <c r="B20" s="77"/>
      <c r="C20" s="30" t="s">
        <v>9</v>
      </c>
      <c r="D20" s="31" t="s">
        <v>10</v>
      </c>
      <c r="E20" s="31" t="s">
        <v>11</v>
      </c>
      <c r="F20" s="31" t="s">
        <v>12</v>
      </c>
      <c r="G20" s="31" t="s">
        <v>13</v>
      </c>
      <c r="H20" s="31" t="s">
        <v>14</v>
      </c>
      <c r="I20" s="11" t="s">
        <v>35</v>
      </c>
    </row>
    <row r="21" spans="1:9" x14ac:dyDescent="0.2">
      <c r="A21" s="32" t="s">
        <v>39</v>
      </c>
      <c r="B21" s="33"/>
      <c r="C21" s="34">
        <f>SUM(C22+C23+C24+C25+C26+C27+C28+C29)</f>
        <v>8459393555</v>
      </c>
      <c r="D21" s="34">
        <f>SUM(D22+D23+D24+D25+D26+D27+D28+D29)</f>
        <v>78081270.8699999</v>
      </c>
      <c r="E21" s="34">
        <f>SUM(E22+E23+E24+E25+E26+E27+E28+E29)</f>
        <v>8537474825.8699999</v>
      </c>
      <c r="F21" s="34">
        <f>SUM(F22+F23+F24+F25+F26+F27+F28+F29)</f>
        <v>2051215974.8499999</v>
      </c>
      <c r="G21" s="34">
        <f>SUM(G22+G23+G24+G25+G26+G27+G28+G29)</f>
        <v>2045683126.05</v>
      </c>
      <c r="H21" s="34">
        <f>SUM(H22:H29)</f>
        <v>-6413710428.9499998</v>
      </c>
      <c r="I21" s="11" t="s">
        <v>35</v>
      </c>
    </row>
    <row r="22" spans="1:9" x14ac:dyDescent="0.2">
      <c r="A22" s="35"/>
      <c r="B22" s="36" t="s">
        <v>15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11" t="s">
        <v>16</v>
      </c>
    </row>
    <row r="23" spans="1:9" x14ac:dyDescent="0.2">
      <c r="A23" s="35"/>
      <c r="B23" s="36" t="s">
        <v>17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11" t="s">
        <v>18</v>
      </c>
    </row>
    <row r="24" spans="1:9" x14ac:dyDescent="0.2">
      <c r="A24" s="35"/>
      <c r="B24" s="36" t="s">
        <v>19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11" t="s">
        <v>20</v>
      </c>
    </row>
    <row r="25" spans="1:9" x14ac:dyDescent="0.2">
      <c r="A25" s="35"/>
      <c r="B25" s="36" t="s">
        <v>21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11" t="s">
        <v>22</v>
      </c>
    </row>
    <row r="26" spans="1:9" x14ac:dyDescent="0.2">
      <c r="A26" s="35"/>
      <c r="B26" s="36" t="s">
        <v>40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11" t="s">
        <v>24</v>
      </c>
    </row>
    <row r="27" spans="1:9" x14ac:dyDescent="0.2">
      <c r="A27" s="35"/>
      <c r="B27" s="36" t="s">
        <v>41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11" t="s">
        <v>26</v>
      </c>
    </row>
    <row r="28" spans="1:9" ht="22.5" x14ac:dyDescent="0.2">
      <c r="A28" s="35"/>
      <c r="B28" s="36" t="s">
        <v>42</v>
      </c>
      <c r="C28" s="37">
        <v>8459393555</v>
      </c>
      <c r="D28" s="37">
        <v>78081270.8699999</v>
      </c>
      <c r="E28" s="37">
        <v>8537474825.8699999</v>
      </c>
      <c r="F28" s="37">
        <v>2051215974.8499999</v>
      </c>
      <c r="G28" s="37">
        <v>2045683126.05</v>
      </c>
      <c r="H28" s="37">
        <f>G28-C28</f>
        <v>-6413710428.9499998</v>
      </c>
      <c r="I28" s="11" t="s">
        <v>30</v>
      </c>
    </row>
    <row r="29" spans="1:9" ht="22.5" x14ac:dyDescent="0.2">
      <c r="A29" s="35"/>
      <c r="B29" s="36" t="s">
        <v>31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11" t="s">
        <v>32</v>
      </c>
    </row>
    <row r="30" spans="1:9" x14ac:dyDescent="0.2">
      <c r="A30" s="35"/>
      <c r="B30" s="36"/>
      <c r="C30" s="37"/>
      <c r="D30" s="37"/>
      <c r="E30" s="37"/>
      <c r="F30" s="37"/>
      <c r="G30" s="37"/>
      <c r="H30" s="37"/>
      <c r="I30" s="11" t="s">
        <v>35</v>
      </c>
    </row>
    <row r="31" spans="1:9" ht="41.25" customHeight="1" x14ac:dyDescent="0.2">
      <c r="A31" s="56" t="s">
        <v>43</v>
      </c>
      <c r="B31" s="57"/>
      <c r="C31" s="38">
        <f t="shared" ref="C31:H31" si="2">SUM(C32:C35)</f>
        <v>7153973938.9700003</v>
      </c>
      <c r="D31" s="38">
        <f t="shared" si="2"/>
        <v>545154124.21000004</v>
      </c>
      <c r="E31" s="38">
        <f t="shared" si="2"/>
        <v>7699128063.1800003</v>
      </c>
      <c r="F31" s="38">
        <f t="shared" si="2"/>
        <v>2038336391.6099999</v>
      </c>
      <c r="G31" s="38">
        <f t="shared" si="2"/>
        <v>2038336391.6099999</v>
      </c>
      <c r="H31" s="38">
        <f t="shared" si="2"/>
        <v>-5115637547.3599997</v>
      </c>
      <c r="I31" s="11" t="s">
        <v>35</v>
      </c>
    </row>
    <row r="32" spans="1:9" x14ac:dyDescent="0.2">
      <c r="A32" s="35"/>
      <c r="B32" s="36" t="s">
        <v>17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11" t="s">
        <v>18</v>
      </c>
    </row>
    <row r="33" spans="1:9" x14ac:dyDescent="0.2">
      <c r="A33" s="35"/>
      <c r="B33" s="36" t="s">
        <v>44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11" t="s">
        <v>24</v>
      </c>
    </row>
    <row r="34" spans="1:9" x14ac:dyDescent="0.2">
      <c r="A34" s="35"/>
      <c r="B34" s="36" t="s">
        <v>45</v>
      </c>
      <c r="C34" s="37">
        <v>25472314</v>
      </c>
      <c r="D34" s="37">
        <v>183480904.84</v>
      </c>
      <c r="E34" s="37">
        <f>C34+D34</f>
        <v>208953218.84</v>
      </c>
      <c r="F34" s="37">
        <v>14136311.77</v>
      </c>
      <c r="G34" s="37">
        <v>14136311.77</v>
      </c>
      <c r="H34" s="37">
        <f>G34-C34</f>
        <v>-11336002.23</v>
      </c>
      <c r="I34" s="11" t="s">
        <v>28</v>
      </c>
    </row>
    <row r="35" spans="1:9" ht="22.5" x14ac:dyDescent="0.2">
      <c r="A35" s="35"/>
      <c r="B35" s="36" t="s">
        <v>31</v>
      </c>
      <c r="C35" s="37">
        <v>7128501624.9700003</v>
      </c>
      <c r="D35" s="37">
        <v>361673219.37</v>
      </c>
      <c r="E35" s="37">
        <f>C35+D35</f>
        <v>7490174844.3400002</v>
      </c>
      <c r="F35" s="37">
        <v>2024200079.8399999</v>
      </c>
      <c r="G35" s="37">
        <v>2024200079.8399999</v>
      </c>
      <c r="H35" s="37">
        <f>G35-C35</f>
        <v>-5104301545.1300001</v>
      </c>
      <c r="I35" s="11" t="s">
        <v>32</v>
      </c>
    </row>
    <row r="36" spans="1:9" x14ac:dyDescent="0.2">
      <c r="A36" s="35"/>
      <c r="B36" s="36"/>
      <c r="C36" s="37"/>
      <c r="D36" s="37"/>
      <c r="E36" s="37"/>
      <c r="F36" s="37"/>
      <c r="G36" s="37"/>
      <c r="H36" s="37"/>
      <c r="I36" s="11" t="s">
        <v>35</v>
      </c>
    </row>
    <row r="37" spans="1:9" x14ac:dyDescent="0.2">
      <c r="A37" s="39" t="s">
        <v>46</v>
      </c>
      <c r="B37" s="40"/>
      <c r="C37" s="38">
        <f>SUM(C38)</f>
        <v>0</v>
      </c>
      <c r="D37" s="38">
        <v>0</v>
      </c>
      <c r="E37" s="38">
        <v>0</v>
      </c>
      <c r="F37" s="38">
        <f>+F38</f>
        <v>0</v>
      </c>
      <c r="G37" s="38">
        <f>+G38</f>
        <v>0</v>
      </c>
      <c r="H37" s="38">
        <f>+H38</f>
        <v>0</v>
      </c>
      <c r="I37" s="11" t="s">
        <v>35</v>
      </c>
    </row>
    <row r="38" spans="1:9" x14ac:dyDescent="0.2">
      <c r="A38" s="41"/>
      <c r="B38" s="36" t="s">
        <v>33</v>
      </c>
      <c r="C38" s="37">
        <v>0</v>
      </c>
      <c r="D38" s="37">
        <v>0</v>
      </c>
      <c r="E38" s="37">
        <f>+C38+D38</f>
        <v>0</v>
      </c>
      <c r="F38" s="37">
        <v>0</v>
      </c>
      <c r="G38" s="37">
        <v>0</v>
      </c>
      <c r="H38" s="37">
        <f>+G38-C38</f>
        <v>0</v>
      </c>
      <c r="I38" s="11" t="s">
        <v>34</v>
      </c>
    </row>
    <row r="39" spans="1:9" x14ac:dyDescent="0.2">
      <c r="A39" s="42"/>
      <c r="B39" s="43" t="s">
        <v>36</v>
      </c>
      <c r="C39" s="20">
        <f>+C21+C31+C37</f>
        <v>15613367493.970001</v>
      </c>
      <c r="D39" s="20">
        <f>+D21+D31+D37</f>
        <v>623235395.07999992</v>
      </c>
      <c r="E39" s="20">
        <f>+E21+E31+E37</f>
        <v>16236602889.049999</v>
      </c>
      <c r="F39" s="20">
        <f>+F21+F31+F37</f>
        <v>4089552366.46</v>
      </c>
      <c r="G39" s="20">
        <f>+G21+G31+G37</f>
        <v>4084019517.6599998</v>
      </c>
      <c r="H39" s="34">
        <f>+H37+H31+H21</f>
        <v>-11529347976.309999</v>
      </c>
      <c r="I39" s="11" t="s">
        <v>35</v>
      </c>
    </row>
    <row r="40" spans="1:9" x14ac:dyDescent="0.2">
      <c r="A40" s="44"/>
      <c r="B40" s="22"/>
      <c r="C40" s="45"/>
      <c r="D40" s="45"/>
      <c r="E40" s="45"/>
      <c r="F40" s="46" t="s">
        <v>37</v>
      </c>
      <c r="G40" s="47"/>
      <c r="H40" s="48"/>
      <c r="I40" s="11" t="s">
        <v>35</v>
      </c>
    </row>
    <row r="41" spans="1:9" x14ac:dyDescent="0.2">
      <c r="A41" s="49"/>
      <c r="B41" s="50"/>
      <c r="C41" s="51"/>
      <c r="D41" s="51"/>
      <c r="E41" s="51"/>
      <c r="F41" s="52"/>
      <c r="G41" s="52"/>
      <c r="H41" s="51"/>
      <c r="I41" s="11"/>
    </row>
    <row r="42" spans="1:9" x14ac:dyDescent="0.2">
      <c r="B42" s="53" t="s">
        <v>47</v>
      </c>
    </row>
    <row r="43" spans="1:9" ht="11.25" customHeight="1" x14ac:dyDescent="0.2">
      <c r="B43" s="58" t="s">
        <v>48</v>
      </c>
      <c r="C43" s="58"/>
      <c r="D43" s="58"/>
      <c r="E43" s="58"/>
      <c r="F43" s="58"/>
    </row>
    <row r="44" spans="1:9" x14ac:dyDescent="0.2">
      <c r="B44" s="54" t="s">
        <v>49</v>
      </c>
    </row>
    <row r="45" spans="1:9" ht="30.75" customHeight="1" x14ac:dyDescent="0.2">
      <c r="B45" s="58" t="s">
        <v>50</v>
      </c>
      <c r="C45" s="58"/>
      <c r="D45" s="58"/>
      <c r="E45" s="58"/>
      <c r="F45" s="58"/>
      <c r="G45" s="58"/>
      <c r="H45" s="58"/>
    </row>
    <row r="47" spans="1:9" x14ac:dyDescent="0.2">
      <c r="D47" s="55"/>
      <c r="E47" s="55"/>
    </row>
  </sheetData>
  <sheetProtection formatCells="0" formatColumns="0" formatRows="0" insertRows="0" autoFilter="0"/>
  <mergeCells count="11">
    <mergeCell ref="A31:B31"/>
    <mergeCell ref="B43:F43"/>
    <mergeCell ref="B45:H45"/>
    <mergeCell ref="A1:H1"/>
    <mergeCell ref="A2:B4"/>
    <mergeCell ref="C2:G2"/>
    <mergeCell ref="H2:H3"/>
    <mergeCell ref="H16:H17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2023-04-28T16:50:32Z</cp:lastPrinted>
  <dcterms:created xsi:type="dcterms:W3CDTF">2023-04-27T21:34:17Z</dcterms:created>
  <dcterms:modified xsi:type="dcterms:W3CDTF">2023-04-28T16:50:36Z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