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ESF" sheetId="1" r:id="rId1"/>
    <sheet name="EA" sheetId="2" r:id="rId2"/>
    <sheet name="ECSF" sheetId="3" r:id="rId3"/>
    <sheet name="EAA" sheetId="4" r:id="rId4"/>
    <sheet name="EADOP" sheetId="5" r:id="rId5"/>
    <sheet name="EVHP" sheetId="6" r:id="rId6"/>
    <sheet name="EFE" sheetId="7" r:id="rId7"/>
    <sheet name="IPC" sheetId="8" r:id="rId8"/>
    <sheet name="Notas PE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EA!#REF!</definedName>
    <definedName name="_xlnm._FilterDatabase" localSheetId="3" hidden="1">EAA!$A$2:$G$24</definedName>
    <definedName name="_xlnm._FilterDatabase" localSheetId="4" hidden="1">EADOP!$A$2:$F$33</definedName>
    <definedName name="_xlnm._FilterDatabase" localSheetId="2" hidden="1">ECSF!$A$2:$C$59</definedName>
    <definedName name="_xlnm._FilterDatabase" localSheetId="6" hidden="1">EFE!#REF!</definedName>
    <definedName name="_xlnm._FilterDatabase" localSheetId="0" hidden="1">ESF!$A$2:$G$39</definedName>
    <definedName name="_xlnm._FilterDatabase" localSheetId="5" hidden="1">EVHP!$A$2:$F$38</definedName>
    <definedName name="_xlnm._FilterDatabase" localSheetId="8" hidden="1">'Notas PE'!$A$1:$J$279</definedName>
    <definedName name="A" localSheetId="8">[2]ECABR!#REF!</definedName>
    <definedName name="A">[2]ECABR!#REF!</definedName>
    <definedName name="A_impresión_IM" localSheetId="8">[2]ECABR!#REF!</definedName>
    <definedName name="A_impresión_IM">[2]ECABR!#REF!</definedName>
    <definedName name="abc" localSheetId="8">[8]TOTAL!#REF!</definedName>
    <definedName name="abc">[3]TOTAL!#REF!</definedName>
    <definedName name="_xlnm.Extract" localSheetId="8">[4]EGRESOS!#REF!</definedName>
    <definedName name="_xlnm.Extract">[4]EGRESOS!#REF!</definedName>
    <definedName name="_xlnm.Print_Area" localSheetId="8">'Notas PE'!$A$1:$J$279</definedName>
    <definedName name="B" localSheetId="8">[4]EGRESOS!#REF!</definedName>
    <definedName name="B">[4]EGRESOS!#REF!</definedName>
    <definedName name="BASE" localSheetId="8">#REF!</definedName>
    <definedName name="BASE">#REF!</definedName>
    <definedName name="_xlnm.Database" localSheetId="8">[5]REPORTO!#REF!</definedName>
    <definedName name="_xlnm.Database">[5]REPORTO!#REF!</definedName>
    <definedName name="cba" localSheetId="8">[8]TOTAL!#REF!</definedName>
    <definedName name="cba">[3]TOTAL!#REF!</definedName>
    <definedName name="cie">[2]ECABR!#REF!</definedName>
    <definedName name="ELOY" localSheetId="8">#REF!</definedName>
    <definedName name="ELOY">#REF!</definedName>
    <definedName name="Fecha" localSheetId="8">#REF!</definedName>
    <definedName name="Fecha">#REF!</definedName>
    <definedName name="HF">[6]T1705HF!$B$20:$B$20</definedName>
    <definedName name="ju" localSheetId="8">[5]REPORTO!#REF!</definedName>
    <definedName name="ju">[5]REPORTO!#REF!</definedName>
    <definedName name="mao" localSheetId="8">[2]ECABR!#REF!</definedName>
    <definedName name="mao">[2]ECABR!#REF!</definedName>
    <definedName name="N" localSheetId="8">#REF!</definedName>
    <definedName name="N">#REF!</definedName>
    <definedName name="REPORTO" localSheetId="8">#REF!</definedName>
    <definedName name="REPORTO">#REF!</definedName>
    <definedName name="TCAIE">[7]CH1902!$B$20:$B$20</definedName>
    <definedName name="TCFEEIS" localSheetId="8">#REF!</definedName>
    <definedName name="TCFEEIS">#REF!</definedName>
    <definedName name="_xlnm.Print_Titles" localSheetId="8">'Notas PE'!$1:$5</definedName>
    <definedName name="TRASP" localSheetId="8">#REF!</definedName>
    <definedName name="TRASP">#REF!</definedName>
    <definedName name="U" localSheetId="8">#REF!</definedName>
    <definedName name="U">#REF!</definedName>
    <definedName name="x" localSheetId="8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I255" i="9"/>
  <c r="I252"/>
  <c r="I250"/>
  <c r="I227"/>
  <c r="I218"/>
  <c r="I211"/>
  <c r="J202"/>
  <c r="J201"/>
  <c r="J200"/>
  <c r="J199"/>
  <c r="J198"/>
  <c r="J197"/>
  <c r="J196"/>
  <c r="J195"/>
  <c r="J194"/>
  <c r="I194"/>
  <c r="I203" s="1"/>
  <c r="H194"/>
  <c r="H203" s="1"/>
  <c r="J187"/>
  <c r="I185"/>
  <c r="I183"/>
  <c r="I182"/>
  <c r="I180"/>
  <c r="I176"/>
  <c r="J174" s="1"/>
  <c r="I170"/>
  <c r="H170"/>
  <c r="J169"/>
  <c r="J168"/>
  <c r="J167"/>
  <c r="J166"/>
  <c r="J165"/>
  <c r="I160"/>
  <c r="J145"/>
  <c r="J142"/>
  <c r="J139"/>
  <c r="J133"/>
  <c r="J129"/>
  <c r="J122"/>
  <c r="J124" s="1"/>
  <c r="J115"/>
  <c r="J110"/>
  <c r="J117" s="1"/>
  <c r="J106"/>
  <c r="I106"/>
  <c r="I77"/>
  <c r="I78" s="1"/>
  <c r="I73"/>
  <c r="I62"/>
  <c r="I39"/>
  <c r="I34"/>
  <c r="I29"/>
  <c r="I16"/>
  <c r="E52" i="7"/>
  <c r="E51" s="1"/>
  <c r="D52"/>
  <c r="D51" s="1"/>
  <c r="E47"/>
  <c r="E46" s="1"/>
  <c r="E56" s="1"/>
  <c r="D47"/>
  <c r="D46" s="1"/>
  <c r="D56" s="1"/>
  <c r="E39"/>
  <c r="D39"/>
  <c r="E35"/>
  <c r="E43" s="1"/>
  <c r="D35"/>
  <c r="D43" s="1"/>
  <c r="E15"/>
  <c r="D15"/>
  <c r="E4"/>
  <c r="E32" s="1"/>
  <c r="E58" s="1"/>
  <c r="D4"/>
  <c r="D32" s="1"/>
  <c r="D58" s="1"/>
  <c r="F36" i="6"/>
  <c r="F35"/>
  <c r="F34"/>
  <c r="E34"/>
  <c r="F32"/>
  <c r="F31"/>
  <c r="F30"/>
  <c r="F29"/>
  <c r="F28"/>
  <c r="D27"/>
  <c r="C27"/>
  <c r="F27" s="1"/>
  <c r="F25"/>
  <c r="F24"/>
  <c r="F23"/>
  <c r="F22" s="1"/>
  <c r="B22"/>
  <c r="E20"/>
  <c r="E38" s="1"/>
  <c r="C20"/>
  <c r="C38" s="1"/>
  <c r="F18"/>
  <c r="F17"/>
  <c r="F16"/>
  <c r="E16"/>
  <c r="F14"/>
  <c r="F13"/>
  <c r="F12"/>
  <c r="F11"/>
  <c r="F10"/>
  <c r="F9" s="1"/>
  <c r="D9"/>
  <c r="D20" s="1"/>
  <c r="D38" s="1"/>
  <c r="C9"/>
  <c r="F7"/>
  <c r="F6"/>
  <c r="F5"/>
  <c r="B4"/>
  <c r="B20" s="1"/>
  <c r="B38" s="1"/>
  <c r="F23" i="5"/>
  <c r="E23"/>
  <c r="F18"/>
  <c r="F29" s="1"/>
  <c r="E18"/>
  <c r="E29" s="1"/>
  <c r="F10"/>
  <c r="E10"/>
  <c r="E16" s="1"/>
  <c r="E3" s="1"/>
  <c r="E33" s="1"/>
  <c r="F5"/>
  <c r="F16" s="1"/>
  <c r="F3" s="1"/>
  <c r="F33" s="1"/>
  <c r="E5"/>
  <c r="G24" i="4"/>
  <c r="F24"/>
  <c r="F23"/>
  <c r="G23" s="1"/>
  <c r="G22"/>
  <c r="F22"/>
  <c r="F21"/>
  <c r="G21" s="1"/>
  <c r="G20"/>
  <c r="F20"/>
  <c r="F19"/>
  <c r="G19" s="1"/>
  <c r="G18"/>
  <c r="F18"/>
  <c r="F17"/>
  <c r="G17" s="1"/>
  <c r="G16"/>
  <c r="F16"/>
  <c r="E15"/>
  <c r="D15"/>
  <c r="F15" s="1"/>
  <c r="G15" s="1"/>
  <c r="C15"/>
  <c r="F13"/>
  <c r="G13" s="1"/>
  <c r="G12"/>
  <c r="F12"/>
  <c r="F11"/>
  <c r="G11" s="1"/>
  <c r="G10"/>
  <c r="F10"/>
  <c r="F9"/>
  <c r="G9" s="1"/>
  <c r="G8"/>
  <c r="F8"/>
  <c r="F7"/>
  <c r="G7" s="1"/>
  <c r="E6"/>
  <c r="D6"/>
  <c r="D4" s="1"/>
  <c r="C6"/>
  <c r="F6" s="1"/>
  <c r="G6" s="1"/>
  <c r="E4"/>
  <c r="C57" i="3"/>
  <c r="B57"/>
  <c r="C50"/>
  <c r="B50"/>
  <c r="C45"/>
  <c r="B45"/>
  <c r="C44"/>
  <c r="B44"/>
  <c r="C36"/>
  <c r="B36"/>
  <c r="C26"/>
  <c r="C25" s="1"/>
  <c r="B26"/>
  <c r="B25" s="1"/>
  <c r="C14"/>
  <c r="B14"/>
  <c r="C5"/>
  <c r="C4" s="1"/>
  <c r="B5"/>
  <c r="B4"/>
  <c r="C56" i="2"/>
  <c r="C59" s="1"/>
  <c r="B56"/>
  <c r="C49"/>
  <c r="B49"/>
  <c r="B59" s="1"/>
  <c r="C43"/>
  <c r="B43"/>
  <c r="C39"/>
  <c r="B39"/>
  <c r="C29"/>
  <c r="B29"/>
  <c r="C25"/>
  <c r="B25"/>
  <c r="C15"/>
  <c r="B15"/>
  <c r="C12"/>
  <c r="B12"/>
  <c r="C4"/>
  <c r="C22" s="1"/>
  <c r="C61" s="1"/>
  <c r="B4"/>
  <c r="B22" s="1"/>
  <c r="G42" i="1"/>
  <c r="F42"/>
  <c r="G35"/>
  <c r="F35"/>
  <c r="G30"/>
  <c r="G46" s="1"/>
  <c r="G48" s="1"/>
  <c r="F30"/>
  <c r="F46" s="1"/>
  <c r="F48" s="1"/>
  <c r="C26"/>
  <c r="B26"/>
  <c r="G24"/>
  <c r="F24"/>
  <c r="F26" s="1"/>
  <c r="G14"/>
  <c r="G26" s="1"/>
  <c r="F14"/>
  <c r="C13"/>
  <c r="C28" s="1"/>
  <c r="B13"/>
  <c r="B28" s="1"/>
  <c r="J257" i="9" l="1"/>
  <c r="J149"/>
  <c r="J222"/>
  <c r="J170"/>
  <c r="J179"/>
  <c r="J190" s="1"/>
  <c r="I249"/>
  <c r="F38" i="6"/>
  <c r="F4"/>
  <c r="F20" s="1"/>
  <c r="C4" i="4"/>
  <c r="F4" s="1"/>
  <c r="G4" s="1"/>
  <c r="B61" i="2"/>
</calcChain>
</file>

<file path=xl/sharedStrings.xml><?xml version="1.0" encoding="utf-8"?>
<sst xmlns="http://schemas.openxmlformats.org/spreadsheetml/2006/main" count="648" uniqueCount="367">
  <si>
    <t xml:space="preserve">
INSTITUTO DE SALUD PUBLICA DEL ESTADO DE GUANAJUATO
Estado de Situación Financiera
Al 30 de Junio de 2021 y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</si>
  <si>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</si>
  <si>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</si>
  <si>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</si>
  <si>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</si>
  <si>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</si>
  <si>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</si>
  <si>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</si>
  <si>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</si>
  <si>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</si>
  <si>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</si>
  <si>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</si>
  <si>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</si>
  <si>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</si>
  <si>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</si>
  <si>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</si>
  <si>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</si>
  <si>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</si>
  <si>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</si>
  <si>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</si>
  <si>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</si>
  <si>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</si>
  <si>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</si>
  <si>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</si>
  <si>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</si>
  <si>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</si>
  <si>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</si>
  <si>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</si>
  <si>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</si>
  <si>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</si>
  <si>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</si>
  <si>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</si>
  <si>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</si>
  <si>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</si>
  <si>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</si>
  <si>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</si>
  <si>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</si>
  <si>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</si>
  <si>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</si>
  <si>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</si>
  <si>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</si>
  <si>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</si>
  <si>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</si>
  <si>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</si>
  <si>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</si>
  <si>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</si>
  <si>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</si>
  <si>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</si>
  <si>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</si>
  <si>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</si>
  <si>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</si>
  <si>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</si>
  <si>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</si>
  <si>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</si>
  <si>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</si>
  <si>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</si>
  <si>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</si>
  <si>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</si>
  <si>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</si>
  <si>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</si>
  <si>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 xml:space="preserve">
INSTITUTO DE SALUD PUBLICA DEL ESTADO DE GUANAJUATO
Estado de Actividades 
Del 1 de Enero al 30 de Junio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</si>
  <si>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</si>
  <si>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</si>
  <si>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</si>
  <si>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</si>
  <si>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</si>
  <si>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</si>
  <si>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</si>
  <si>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</si>
  <si>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</si>
  <si>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</si>
  <si>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</si>
  <si>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</si>
  <si>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</si>
  <si>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</si>
  <si>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</si>
  <si>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</si>
  <si>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</si>
  <si>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</si>
  <si>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</si>
  <si>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</si>
  <si>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</si>
  <si>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</si>
  <si>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</si>
  <si>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</si>
  <si>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</si>
  <si>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</si>
  <si>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</si>
  <si>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</si>
  <si>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</si>
  <si>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</si>
  <si>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</si>
  <si>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</si>
  <si>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</si>
  <si>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</si>
  <si>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</si>
  <si>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</si>
  <si>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</si>
  <si>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</si>
  <si>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</si>
  <si>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</si>
  <si>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</si>
  <si>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</si>
  <si>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</si>
  <si>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</si>
  <si>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</si>
  <si>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</si>
  <si>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</si>
  <si>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</si>
  <si>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</si>
  <si>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</si>
  <si>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</si>
  <si>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</si>
  <si>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</si>
  <si>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</si>
  <si>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INSTITUTO DE SALUD PUBLICA DEL ESTADO DE GUANAJUATO
Estado de Cambios en la Situación Financiera
Del 1 de Enero al 30 de Junio de 2021</t>
  </si>
  <si>
    <t xml:space="preserve">   Origen</t>
  </si>
  <si>
    <t>Aplicación</t>
  </si>
  <si>
    <t>Exceso o Insuficiencia en la Actualización de la Hacienda Pública/Patrimonio</t>
  </si>
  <si>
    <t>INSTITUTO DE SALUD PUBLICA DEL ESTADO DE GUANAJUATO
Estado Analítico del Activo
Del 1 de Enero al 30 de Junio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</si>
  <si>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</si>
  <si>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</si>
  <si>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</si>
  <si>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</si>
  <si>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</si>
  <si>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</si>
  <si>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INSTITUTO DE SALUD PUBLICA DEL ESTADO DE GUANAJUATO
Estado Analítico de la Deuda y Otros Pasivos
Del 1 de Enero al 30 de Junio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</si>
  <si>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</si>
  <si>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</si>
  <si>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</si>
  <si>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</si>
  <si>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</si>
  <si>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</si>
  <si>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</si>
  <si>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</si>
  <si>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</si>
  <si>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</si>
  <si>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</si>
  <si>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</si>
  <si>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</si>
  <si>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</si>
  <si>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</si>
  <si>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</si>
  <si>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</si>
  <si>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</si>
  <si>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</si>
  <si>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 xml:space="preserve">
INSTITUTO DE SALUD PUBLICA DEL ESTADO DE GUANAJUATO
Estado de Variación en la Hacienda Pública
Del 1 de Enero al 30 de Junio de 2021 y 2020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</si>
  <si>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</si>
  <si>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</si>
  <si>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</si>
  <si>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Total</t>
  </si>
  <si>
    <t>Hacienda Pública / Patrimonio Contribuido Neto de 2020</t>
  </si>
  <si>
    <t>Hacienda Pública / Patrimonio Generado Neto de 2020</t>
  </si>
  <si>
    <t xml:space="preserve">Revalúos  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</si>
  <si>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</si>
  <si>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</si>
  <si>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</si>
  <si>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</si>
  <si>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</si>
  <si>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</si>
  <si>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DE SALUD PUBLICA DEL ESTADO DE GUANAJUATOe
Estado de Flujos de Efectivo
Del 1 de Enero al 30 de Junio de 2021 y 2020</t>
  </si>
  <si>
    <t>Flujo de Efectivo de las Actividades de Operación</t>
  </si>
  <si>
    <t>Origen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</si>
  <si>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</si>
  <si>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</si>
  <si>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</si>
  <si>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</si>
  <si>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</si>
  <si>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</si>
  <si>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</si>
  <si>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</si>
  <si>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</si>
  <si>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</si>
  <si>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</si>
  <si>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</si>
  <si>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</si>
  <si>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</si>
  <si>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</si>
  <si>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</si>
  <si>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</si>
  <si>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</si>
  <si>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</si>
  <si>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</si>
  <si>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</si>
  <si>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</si>
  <si>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</si>
  <si>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</si>
  <si>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</si>
  <si>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</si>
  <si>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SALUD PUBLICA DEL ESTADO DE GUANAJUATO
Informe Sobre Pasivos Contingentes
Al 30 de Junio de 2021</t>
  </si>
  <si>
    <t>Cantidad</t>
  </si>
  <si>
    <t>Juicios</t>
  </si>
  <si>
    <t>NO APLICA</t>
  </si>
  <si>
    <t>Garantías</t>
  </si>
  <si>
    <t>Avales</t>
  </si>
  <si>
    <t>Deuda Contingente</t>
  </si>
  <si>
    <t>Bajo protesta de decir verdad declaramos que los Estados Financieros y sus notas, son razonablemente correctos y son responsabilidad del emisor.</t>
  </si>
  <si>
    <t>Instituto de Salud Pública del Estado de Guanajuato</t>
  </si>
  <si>
    <t>Notas a los Estados Financieros</t>
  </si>
  <si>
    <t>Al 30 de Junio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</si>
  <si>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</si>
  <si>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</si>
  <si>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</si>
  <si>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</si>
  <si>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</si>
  <si>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</si>
  <si>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</si>
  <si>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</si>
  <si>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</si>
  <si>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</si>
  <si>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</si>
  <si>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</si>
  <si>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</si>
  <si>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</si>
  <si>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</si>
  <si>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</si>
  <si>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</si>
  <si>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</si>
  <si>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</si>
  <si>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</si>
  <si>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</si>
  <si>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</si>
  <si>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</si>
  <si>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</si>
  <si>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</si>
  <si>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</si>
  <si>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</si>
  <si>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</si>
  <si>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</si>
  <si>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</si>
  <si>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</si>
  <si>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</si>
  <si>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</si>
  <si>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</si>
  <si>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</si>
  <si>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</si>
  <si>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</si>
  <si>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</si>
  <si>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</si>
  <si>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</si>
  <si>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</si>
  <si>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</si>
  <si>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</si>
  <si>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</si>
  <si>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</si>
  <si>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</si>
  <si>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</si>
  <si>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</si>
  <si>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</si>
  <si>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</si>
  <si>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</si>
  <si>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</si>
  <si>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</si>
  <si>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</si>
  <si>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</si>
  <si>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</si>
  <si>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</si>
  <si>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</si>
  <si>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 por el Uso, Goce, Aprovechamiento o Explotación de Bienes del Dominio Público</t>
  </si>
  <si>
    <t>Derechos por Prestación de Servicios</t>
  </si>
  <si>
    <t>Productos Derivados del Uso y Aprovechamiento de Bienes No Sujetos a Régimen de Dominio Público</t>
  </si>
  <si>
    <t>Multas</t>
  </si>
  <si>
    <t>Otros Aprovechamientos</t>
  </si>
  <si>
    <t>Venta de Bienes y Servicios</t>
  </si>
  <si>
    <t>Venta de Bienes y Servicios de Organismos Descentralizados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</si>
  <si>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</si>
  <si>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</si>
  <si>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</si>
  <si>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</si>
  <si>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</si>
  <si>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Transferencias, Asignaciones, Subsidios</t>
  </si>
  <si>
    <t xml:space="preserve">Participaciones y Aportaciones </t>
  </si>
  <si>
    <t>Intereses, Comisiones y Otros Gastos de Deuda Pública</t>
  </si>
  <si>
    <t>OTROS GASTOS Y PÉRDIDAS EXTRAORDINARIAS</t>
  </si>
  <si>
    <t>III) Notas al Estado de Variación en la Hacienda Pública</t>
  </si>
  <si>
    <t>Actualizaciones de la Hacienda Pública/Patrimonio</t>
  </si>
  <si>
    <t>Resultados del Ejercicio: (Ahorro/ Desahorro)</t>
  </si>
  <si>
    <t>IV) Notas al Estado de Flujos de Efectivo</t>
  </si>
  <si>
    <t>Flujo de efectivo</t>
  </si>
  <si>
    <t>31 de diciembre</t>
  </si>
  <si>
    <t>30 de Junio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</si>
  <si>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</si>
  <si>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</si>
  <si>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</si>
  <si>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</si>
  <si>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</si>
  <si>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Terrenos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</si>
  <si>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</si>
  <si>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</si>
  <si>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</si>
  <si>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</si>
  <si>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</si>
  <si>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</si>
  <si>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</si>
  <si>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</si>
  <si>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</si>
  <si>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</si>
  <si>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</si>
  <si>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</si>
  <si>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</si>
  <si>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</si>
  <si>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</si>
  <si>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</si>
  <si>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</si>
  <si>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</si>
  <si>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</si>
  <si>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</si>
  <si>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</si>
  <si>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</si>
  <si>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</si>
  <si>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</si>
  <si>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</si>
  <si>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Incremento por Variación de inventarios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</si>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</sst>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_ ;[Red]\-#,##0\ "/>
    <numFmt numFmtId="169" formatCode="#,##0.00_ ;[Red]\-#,##0.00\ "/>
    <numFmt numFmtId="170" formatCode="#,##0_ ;\-#,##0\ "/>
    <numFmt numFmtId="171" formatCode="_-* #,##0_-;\-* #,##0_-;_-* &quot;-&quot;??_-;_-@_-"/>
    <numFmt numFmtId="172" formatCode="0_ ;\-0\ "/>
    <numFmt numFmtId="173" formatCode="_(* #,##0_);_(* \(#,##0\);_(* &quot;-&quot;??_);_(@_)"/>
    <numFmt numFmtId="174" formatCode="_(* #,##0_);_(* \(#,##0\);_(* &quot;-&quot;_);_(@_)"/>
  </numFmts>
  <fonts count="6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1063">
    <xf numFmtId="0" fontId="0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12" applyNumberFormat="0" applyAlignment="0" applyProtection="0"/>
    <xf numFmtId="16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26" fillId="0" borderId="0"/>
    <xf numFmtId="0" fontId="6" fillId="0" borderId="0"/>
    <xf numFmtId="0" fontId="12" fillId="0" borderId="0"/>
    <xf numFmtId="0" fontId="2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4" borderId="15" applyNumberFormat="0" applyFont="0" applyAlignment="0" applyProtection="0"/>
    <xf numFmtId="0" fontId="6" fillId="24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0" borderId="16" applyNumberFormat="0" applyAlignment="0" applyProtection="0"/>
    <xf numFmtId="4" fontId="29" fillId="25" borderId="17" applyNumberFormat="0" applyProtection="0">
      <alignment vertical="center"/>
    </xf>
    <xf numFmtId="4" fontId="29" fillId="25" borderId="17" applyNumberFormat="0" applyProtection="0">
      <alignment vertical="center"/>
    </xf>
    <xf numFmtId="4" fontId="30" fillId="26" borderId="17" applyNumberFormat="0" applyProtection="0">
      <alignment horizontal="center" vertical="center" wrapText="1"/>
    </xf>
    <xf numFmtId="4" fontId="31" fillId="25" borderId="17" applyNumberFormat="0" applyProtection="0">
      <alignment vertical="center"/>
    </xf>
    <xf numFmtId="4" fontId="31" fillId="25" borderId="17" applyNumberFormat="0" applyProtection="0">
      <alignment vertical="center"/>
    </xf>
    <xf numFmtId="4" fontId="32" fillId="27" borderId="17" applyNumberFormat="0" applyProtection="0">
      <alignment horizontal="center" vertical="center" wrapText="1"/>
    </xf>
    <xf numFmtId="4" fontId="29" fillId="25" borderId="17" applyNumberFormat="0" applyProtection="0">
      <alignment horizontal="left" vertical="center" indent="1"/>
    </xf>
    <xf numFmtId="4" fontId="29" fillId="25" borderId="17" applyNumberFormat="0" applyProtection="0">
      <alignment horizontal="left" vertical="center" indent="1"/>
    </xf>
    <xf numFmtId="4" fontId="33" fillId="26" borderId="17" applyNumberFormat="0" applyProtection="0">
      <alignment horizontal="left" vertical="center" wrapText="1"/>
    </xf>
    <xf numFmtId="0" fontId="29" fillId="25" borderId="17" applyNumberFormat="0" applyProtection="0">
      <alignment horizontal="left" vertical="top" indent="1"/>
    </xf>
    <xf numFmtId="4" fontId="29" fillId="28" borderId="0" applyNumberFormat="0" applyProtection="0">
      <alignment horizontal="left" vertical="center" indent="1"/>
    </xf>
    <xf numFmtId="4" fontId="29" fillId="28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wrapText="1"/>
    </xf>
    <xf numFmtId="4" fontId="35" fillId="30" borderId="17" applyNumberFormat="0" applyProtection="0">
      <alignment horizontal="right" vertical="center"/>
    </xf>
    <xf numFmtId="4" fontId="35" fillId="30" borderId="17" applyNumberFormat="0" applyProtection="0">
      <alignment horizontal="right" vertical="center"/>
    </xf>
    <xf numFmtId="4" fontId="36" fillId="31" borderId="17" applyNumberFormat="0" applyProtection="0">
      <alignment horizontal="right" vertical="center"/>
    </xf>
    <xf numFmtId="4" fontId="35" fillId="32" borderId="17" applyNumberFormat="0" applyProtection="0">
      <alignment horizontal="right" vertical="center"/>
    </xf>
    <xf numFmtId="4" fontId="35" fillId="32" borderId="17" applyNumberFormat="0" applyProtection="0">
      <alignment horizontal="right" vertical="center"/>
    </xf>
    <xf numFmtId="4" fontId="36" fillId="33" borderId="17" applyNumberFormat="0" applyProtection="0">
      <alignment horizontal="right" vertical="center"/>
    </xf>
    <xf numFmtId="4" fontId="35" fillId="34" borderId="17" applyNumberFormat="0" applyProtection="0">
      <alignment horizontal="right" vertical="center"/>
    </xf>
    <xf numFmtId="4" fontId="35" fillId="34" borderId="17" applyNumberFormat="0" applyProtection="0">
      <alignment horizontal="right" vertical="center"/>
    </xf>
    <xf numFmtId="4" fontId="36" fillId="35" borderId="17" applyNumberFormat="0" applyProtection="0">
      <alignment horizontal="right" vertical="center"/>
    </xf>
    <xf numFmtId="4" fontId="35" fillId="36" borderId="17" applyNumberFormat="0" applyProtection="0">
      <alignment horizontal="right" vertical="center"/>
    </xf>
    <xf numFmtId="4" fontId="35" fillId="36" borderId="17" applyNumberFormat="0" applyProtection="0">
      <alignment horizontal="right" vertical="center"/>
    </xf>
    <xf numFmtId="4" fontId="36" fillId="37" borderId="17" applyNumberFormat="0" applyProtection="0">
      <alignment horizontal="right" vertical="center"/>
    </xf>
    <xf numFmtId="4" fontId="35" fillId="38" borderId="17" applyNumberFormat="0" applyProtection="0">
      <alignment horizontal="right" vertical="center"/>
    </xf>
    <xf numFmtId="4" fontId="35" fillId="38" borderId="17" applyNumberFormat="0" applyProtection="0">
      <alignment horizontal="right" vertical="center"/>
    </xf>
    <xf numFmtId="4" fontId="36" fillId="39" borderId="17" applyNumberFormat="0" applyProtection="0">
      <alignment horizontal="right" vertical="center"/>
    </xf>
    <xf numFmtId="4" fontId="35" fillId="26" borderId="17" applyNumberFormat="0" applyProtection="0">
      <alignment horizontal="right" vertical="center"/>
    </xf>
    <xf numFmtId="4" fontId="35" fillId="26" borderId="17" applyNumberFormat="0" applyProtection="0">
      <alignment horizontal="right" vertical="center"/>
    </xf>
    <xf numFmtId="4" fontId="36" fillId="40" borderId="17" applyNumberFormat="0" applyProtection="0">
      <alignment horizontal="right" vertical="center"/>
    </xf>
    <xf numFmtId="4" fontId="35" fillId="41" borderId="17" applyNumberFormat="0" applyProtection="0">
      <alignment horizontal="right" vertical="center"/>
    </xf>
    <xf numFmtId="4" fontId="35" fillId="41" borderId="17" applyNumberFormat="0" applyProtection="0">
      <alignment horizontal="right" vertical="center"/>
    </xf>
    <xf numFmtId="4" fontId="36" fillId="42" borderId="17" applyNumberFormat="0" applyProtection="0">
      <alignment horizontal="right" vertical="center"/>
    </xf>
    <xf numFmtId="4" fontId="35" fillId="43" borderId="17" applyNumberFormat="0" applyProtection="0">
      <alignment horizontal="right" vertical="center"/>
    </xf>
    <xf numFmtId="4" fontId="35" fillId="43" borderId="17" applyNumberFormat="0" applyProtection="0">
      <alignment horizontal="right" vertical="center"/>
    </xf>
    <xf numFmtId="4" fontId="36" fillId="44" borderId="17" applyNumberFormat="0" applyProtection="0">
      <alignment horizontal="right" vertical="center"/>
    </xf>
    <xf numFmtId="4" fontId="35" fillId="45" borderId="17" applyNumberFormat="0" applyProtection="0">
      <alignment horizontal="right" vertical="center"/>
    </xf>
    <xf numFmtId="4" fontId="35" fillId="45" borderId="17" applyNumberFormat="0" applyProtection="0">
      <alignment horizontal="right" vertical="center"/>
    </xf>
    <xf numFmtId="4" fontId="36" fillId="46" borderId="17" applyNumberFormat="0" applyProtection="0">
      <alignment horizontal="right" vertical="center"/>
    </xf>
    <xf numFmtId="4" fontId="29" fillId="47" borderId="18" applyNumberFormat="0" applyProtection="0">
      <alignment horizontal="left" vertical="center" indent="1"/>
    </xf>
    <xf numFmtId="4" fontId="29" fillId="47" borderId="18" applyNumberFormat="0" applyProtection="0">
      <alignment horizontal="left" vertical="center" indent="1"/>
    </xf>
    <xf numFmtId="4" fontId="37" fillId="47" borderId="15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8" fillId="50" borderId="0" applyNumberFormat="0" applyProtection="0">
      <alignment horizontal="left" vertical="center" indent="1"/>
    </xf>
    <xf numFmtId="4" fontId="35" fillId="28" borderId="17" applyNumberFormat="0" applyProtection="0">
      <alignment horizontal="right" vertical="center"/>
    </xf>
    <xf numFmtId="4" fontId="35" fillId="28" borderId="17" applyNumberFormat="0" applyProtection="0">
      <alignment horizontal="right" vertical="center"/>
    </xf>
    <xf numFmtId="4" fontId="36" fillId="51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35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35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center" indent="1"/>
    </xf>
    <xf numFmtId="0" fontId="6" fillId="50" borderId="17" applyNumberFormat="0" applyProtection="0">
      <alignment horizontal="left" vertical="top" indent="1"/>
    </xf>
    <xf numFmtId="0" fontId="6" fillId="50" borderId="17" applyNumberFormat="0" applyProtection="0">
      <alignment horizontal="left" vertical="top" indent="1"/>
    </xf>
    <xf numFmtId="0" fontId="6" fillId="50" borderId="17" applyNumberFormat="0" applyProtection="0">
      <alignment horizontal="left" vertical="top" indent="1"/>
    </xf>
    <xf numFmtId="0" fontId="6" fillId="50" borderId="17" applyNumberFormat="0" applyProtection="0">
      <alignment horizontal="left" vertical="top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center" indent="1"/>
    </xf>
    <xf numFmtId="0" fontId="6" fillId="28" borderId="17" applyNumberFormat="0" applyProtection="0">
      <alignment horizontal="left" vertical="top" indent="1"/>
    </xf>
    <xf numFmtId="0" fontId="6" fillId="28" borderId="17" applyNumberFormat="0" applyProtection="0">
      <alignment horizontal="left" vertical="top" indent="1"/>
    </xf>
    <xf numFmtId="0" fontId="6" fillId="28" borderId="17" applyNumberFormat="0" applyProtection="0">
      <alignment horizontal="left" vertical="top" indent="1"/>
    </xf>
    <xf numFmtId="0" fontId="6" fillId="28" borderId="17" applyNumberFormat="0" applyProtection="0">
      <alignment horizontal="left" vertical="top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center" indent="1"/>
    </xf>
    <xf numFmtId="0" fontId="6" fillId="52" borderId="17" applyNumberFormat="0" applyProtection="0">
      <alignment horizontal="left" vertical="top" indent="1"/>
    </xf>
    <xf numFmtId="0" fontId="6" fillId="52" borderId="17" applyNumberFormat="0" applyProtection="0">
      <alignment horizontal="left" vertical="top" indent="1"/>
    </xf>
    <xf numFmtId="0" fontId="6" fillId="52" borderId="17" applyNumberFormat="0" applyProtection="0">
      <alignment horizontal="left" vertical="top" indent="1"/>
    </xf>
    <xf numFmtId="0" fontId="6" fillId="52" borderId="17" applyNumberFormat="0" applyProtection="0">
      <alignment horizontal="left" vertical="top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center" indent="1"/>
    </xf>
    <xf numFmtId="0" fontId="6" fillId="48" borderId="17" applyNumberFormat="0" applyProtection="0">
      <alignment horizontal="left" vertical="top" indent="1"/>
    </xf>
    <xf numFmtId="0" fontId="6" fillId="48" borderId="17" applyNumberFormat="0" applyProtection="0">
      <alignment horizontal="left" vertical="top" indent="1"/>
    </xf>
    <xf numFmtId="0" fontId="6" fillId="48" borderId="17" applyNumberFormat="0" applyProtection="0">
      <alignment horizontal="left" vertical="top" indent="1"/>
    </xf>
    <xf numFmtId="0" fontId="6" fillId="48" borderId="17" applyNumberFormat="0" applyProtection="0">
      <alignment horizontal="left" vertical="top" indent="1"/>
    </xf>
    <xf numFmtId="0" fontId="6" fillId="29" borderId="19" applyNumberFormat="0">
      <protection locked="0"/>
    </xf>
    <xf numFmtId="0" fontId="6" fillId="29" borderId="19" applyNumberFormat="0">
      <protection locked="0"/>
    </xf>
    <xf numFmtId="0" fontId="6" fillId="29" borderId="19" applyNumberFormat="0">
      <protection locked="0"/>
    </xf>
    <xf numFmtId="0" fontId="6" fillId="29" borderId="19" applyNumberFormat="0">
      <protection locked="0"/>
    </xf>
    <xf numFmtId="4" fontId="35" fillId="53" borderId="17" applyNumberFormat="0" applyProtection="0">
      <alignment vertical="center"/>
    </xf>
    <xf numFmtId="4" fontId="35" fillId="53" borderId="17" applyNumberFormat="0" applyProtection="0">
      <alignment vertical="center"/>
    </xf>
    <xf numFmtId="4" fontId="36" fillId="54" borderId="17" applyNumberFormat="0" applyProtection="0">
      <alignment vertical="center"/>
    </xf>
    <xf numFmtId="4" fontId="39" fillId="53" borderId="17" applyNumberFormat="0" applyProtection="0">
      <alignment vertical="center"/>
    </xf>
    <xf numFmtId="4" fontId="39" fillId="53" borderId="17" applyNumberFormat="0" applyProtection="0">
      <alignment vertical="center"/>
    </xf>
    <xf numFmtId="4" fontId="40" fillId="54" borderId="17" applyNumberFormat="0" applyProtection="0">
      <alignment vertical="center"/>
    </xf>
    <xf numFmtId="4" fontId="35" fillId="53" borderId="17" applyNumberFormat="0" applyProtection="0">
      <alignment horizontal="left" vertical="center" indent="1"/>
    </xf>
    <xf numFmtId="4" fontId="35" fillId="53" borderId="17" applyNumberFormat="0" applyProtection="0">
      <alignment horizontal="left" vertical="center" indent="1"/>
    </xf>
    <xf numFmtId="4" fontId="38" fillId="51" borderId="20" applyNumberFormat="0" applyProtection="0">
      <alignment horizontal="left" vertical="center" indent="1"/>
    </xf>
    <xf numFmtId="0" fontId="35" fillId="53" borderId="17" applyNumberFormat="0" applyProtection="0">
      <alignment horizontal="left" vertical="top" indent="1"/>
    </xf>
    <xf numFmtId="4" fontId="35" fillId="48" borderId="17" applyNumberFormat="0" applyProtection="0">
      <alignment horizontal="right" vertical="center"/>
    </xf>
    <xf numFmtId="4" fontId="35" fillId="48" borderId="17" applyNumberFormat="0" applyProtection="0">
      <alignment horizontal="right" vertical="center"/>
    </xf>
    <xf numFmtId="4" fontId="41" fillId="29" borderId="21" applyNumberFormat="0" applyProtection="0">
      <alignment horizontal="center" vertical="center" wrapText="1"/>
    </xf>
    <xf numFmtId="4" fontId="39" fillId="48" borderId="17" applyNumberFormat="0" applyProtection="0">
      <alignment horizontal="right" vertical="center"/>
    </xf>
    <xf numFmtId="4" fontId="39" fillId="48" borderId="17" applyNumberFormat="0" applyProtection="0">
      <alignment horizontal="right" vertical="center"/>
    </xf>
    <xf numFmtId="4" fontId="40" fillId="54" borderId="17" applyNumberFormat="0" applyProtection="0">
      <alignment horizontal="center" vertical="center" wrapText="1"/>
    </xf>
    <xf numFmtId="4" fontId="35" fillId="28" borderId="17" applyNumberFormat="0" applyProtection="0">
      <alignment horizontal="left" vertical="center" indent="1"/>
    </xf>
    <xf numFmtId="4" fontId="35" fillId="28" borderId="17" applyNumberFormat="0" applyProtection="0">
      <alignment horizontal="left" vertical="center" indent="1"/>
    </xf>
    <xf numFmtId="4" fontId="42" fillId="55" borderId="21" applyNumberFormat="0" applyProtection="0">
      <alignment horizontal="left" vertical="center" wrapText="1"/>
    </xf>
    <xf numFmtId="0" fontId="35" fillId="28" borderId="17" applyNumberFormat="0" applyProtection="0">
      <alignment horizontal="left" vertical="top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3" fillId="56" borderId="0" applyNumberFormat="0" applyProtection="0">
      <alignment horizontal="left" vertical="center" indent="1"/>
    </xf>
    <xf numFmtId="4" fontId="44" fillId="48" borderId="17" applyNumberFormat="0" applyProtection="0">
      <alignment horizontal="right" vertical="center"/>
    </xf>
    <xf numFmtId="4" fontId="44" fillId="48" borderId="17" applyNumberFormat="0" applyProtection="0">
      <alignment horizontal="right" vertical="center"/>
    </xf>
    <xf numFmtId="4" fontId="45" fillId="54" borderId="1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7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1" fillId="0" borderId="26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4" fillId="0" borderId="2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</cellStyleXfs>
  <cellXfs count="382">
    <xf numFmtId="0" fontId="0" fillId="0" borderId="0" xfId="0"/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top"/>
      <protection locked="0"/>
    </xf>
    <xf numFmtId="0" fontId="9" fillId="0" borderId="4" xfId="1" applyFont="1" applyFill="1" applyBorder="1" applyAlignment="1" applyProtection="1">
      <alignment horizontal="left" vertical="top" wrapText="1"/>
      <protection locked="0"/>
    </xf>
    <xf numFmtId="0" fontId="10" fillId="0" borderId="5" xfId="1" applyFont="1" applyFill="1" applyBorder="1" applyAlignment="1" applyProtection="1">
      <alignment horizontal="left" vertical="center" wrapText="1" indent="4"/>
      <protection locked="0"/>
    </xf>
    <xf numFmtId="0" fontId="7" fillId="0" borderId="5" xfId="1" applyNumberFormat="1" applyFont="1" applyFill="1" applyBorder="1" applyAlignment="1" applyProtection="1">
      <alignment horizontal="center" vertical="top"/>
      <protection locked="0"/>
    </xf>
    <xf numFmtId="0" fontId="9" fillId="0" borderId="5" xfId="1" applyFont="1" applyFill="1" applyBorder="1" applyAlignment="1" applyProtection="1">
      <alignment horizontal="left" vertical="top" wrapText="1"/>
      <protection locked="0"/>
    </xf>
    <xf numFmtId="0" fontId="10" fillId="0" borderId="6" xfId="1" applyFont="1" applyFill="1" applyBorder="1" applyAlignment="1" applyProtection="1">
      <alignment horizontal="left" vertical="center" wrapText="1" indent="4"/>
      <protection locked="0"/>
    </xf>
    <xf numFmtId="0" fontId="7" fillId="0" borderId="0" xfId="1" applyFont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NumberFormat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8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8" fillId="0" borderId="7" xfId="1" applyFont="1" applyFill="1" applyBorder="1" applyAlignment="1" applyProtection="1">
      <alignment horizontal="left" vertical="top" wrapText="1"/>
      <protection locked="0"/>
    </xf>
    <xf numFmtId="4" fontId="8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4" fontId="8" fillId="0" borderId="8" xfId="1" applyNumberFormat="1" applyFont="1" applyFill="1" applyBorder="1" applyAlignment="1" applyProtection="1">
      <alignment vertical="top"/>
      <protection locked="0"/>
    </xf>
    <xf numFmtId="4" fontId="8" fillId="0" borderId="8" xfId="2" applyNumberFormat="1" applyFont="1" applyFill="1" applyBorder="1" applyAlignment="1" applyProtection="1">
      <alignment vertical="top" wrapText="1"/>
      <protection locked="0"/>
    </xf>
    <xf numFmtId="4" fontId="8" fillId="0" borderId="0" xfId="3" applyNumberFormat="1" applyFont="1" applyFill="1" applyBorder="1" applyAlignment="1" applyProtection="1">
      <alignment vertical="top" wrapText="1"/>
      <protection locked="0"/>
    </xf>
    <xf numFmtId="0" fontId="11" fillId="0" borderId="7" xfId="1" applyFont="1" applyFill="1" applyBorder="1" applyAlignment="1" applyProtection="1">
      <alignment horizontal="left" vertical="top" wrapText="1"/>
      <protection locked="0"/>
    </xf>
    <xf numFmtId="3" fontId="7" fillId="0" borderId="0" xfId="4" applyNumberFormat="1" applyFont="1" applyFill="1" applyBorder="1" applyAlignment="1" applyProtection="1">
      <alignment vertical="top" wrapText="1"/>
      <protection locked="0"/>
    </xf>
    <xf numFmtId="3" fontId="7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1" applyFont="1" applyFill="1" applyBorder="1" applyAlignment="1" applyProtection="1">
      <alignment horizontal="left" vertical="top" wrapText="1"/>
      <protection locked="0"/>
    </xf>
    <xf numFmtId="3" fontId="8" fillId="0" borderId="0" xfId="4" applyNumberFormat="1" applyFont="1" applyFill="1" applyBorder="1" applyAlignment="1" applyProtection="1">
      <alignment vertical="top" wrapText="1"/>
      <protection locked="0"/>
    </xf>
    <xf numFmtId="3" fontId="8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/>
      <protection locked="0"/>
    </xf>
    <xf numFmtId="3" fontId="8" fillId="0" borderId="8" xfId="1" applyNumberFormat="1" applyFont="1" applyFill="1" applyBorder="1" applyAlignment="1" applyProtection="1">
      <alignment vertical="top"/>
      <protection locked="0"/>
    </xf>
    <xf numFmtId="3" fontId="7" fillId="0" borderId="8" xfId="1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Border="1"/>
    <xf numFmtId="0" fontId="9" fillId="0" borderId="7" xfId="1" applyFont="1" applyFill="1" applyBorder="1" applyAlignment="1" applyProtection="1">
      <alignment horizontal="left" vertical="top" wrapText="1"/>
      <protection locked="0"/>
    </xf>
    <xf numFmtId="0" fontId="9" fillId="0" borderId="0" xfId="1" applyFont="1" applyFill="1" applyBorder="1" applyAlignment="1" applyProtection="1">
      <alignment horizontal="left" vertical="top" wrapText="1"/>
      <protection locked="0"/>
    </xf>
    <xf numFmtId="3" fontId="7" fillId="0" borderId="8" xfId="2" applyNumberFormat="1" applyFont="1" applyFill="1" applyBorder="1" applyAlignment="1" applyProtection="1">
      <alignment vertical="top" wrapText="1"/>
      <protection locked="0"/>
    </xf>
    <xf numFmtId="0" fontId="8" fillId="0" borderId="7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 applyProtection="1">
      <alignment vertical="top" wrapText="1"/>
      <protection locked="0"/>
    </xf>
    <xf numFmtId="4" fontId="8" fillId="0" borderId="0" xfId="1" applyNumberFormat="1" applyFont="1" applyBorder="1" applyAlignment="1" applyProtection="1">
      <alignment vertical="top"/>
      <protection locked="0"/>
    </xf>
    <xf numFmtId="0" fontId="8" fillId="0" borderId="7" xfId="1" applyFont="1" applyFill="1" applyBorder="1" applyAlignment="1" applyProtection="1">
      <alignment vertical="top"/>
      <protection locked="0"/>
    </xf>
    <xf numFmtId="164" fontId="8" fillId="0" borderId="0" xfId="2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3" fontId="8" fillId="0" borderId="0" xfId="1" applyNumberFormat="1" applyFont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4" fontId="8" fillId="0" borderId="0" xfId="1" applyNumberFormat="1" applyFont="1" applyFill="1" applyBorder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 wrapText="1"/>
      <protection locked="0"/>
    </xf>
    <xf numFmtId="0" fontId="8" fillId="0" borderId="9" xfId="1" applyFont="1" applyBorder="1" applyAlignment="1" applyProtection="1">
      <alignment vertical="top" wrapText="1"/>
      <protection locked="0"/>
    </xf>
    <xf numFmtId="0" fontId="8" fillId="0" borderId="10" xfId="1" applyFont="1" applyBorder="1" applyAlignment="1" applyProtection="1">
      <alignment vertical="top" wrapText="1"/>
      <protection locked="0"/>
    </xf>
    <xf numFmtId="4" fontId="8" fillId="0" borderId="10" xfId="1" applyNumberFormat="1" applyFont="1" applyBorder="1" applyAlignment="1" applyProtection="1">
      <alignment vertical="top"/>
      <protection locked="0"/>
    </xf>
    <xf numFmtId="4" fontId="8" fillId="0" borderId="11" xfId="1" applyNumberFormat="1" applyFont="1" applyBorder="1" applyAlignment="1" applyProtection="1">
      <alignment vertical="top"/>
      <protection locked="0"/>
    </xf>
    <xf numFmtId="0" fontId="8" fillId="0" borderId="0" xfId="0" applyFont="1"/>
    <xf numFmtId="0" fontId="8" fillId="0" borderId="0" xfId="1" applyFont="1" applyAlignment="1" applyProtection="1">
      <alignment vertical="top" wrapText="1"/>
      <protection locked="0"/>
    </xf>
    <xf numFmtId="4" fontId="8" fillId="0" borderId="0" xfId="1" applyNumberFormat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0" fontId="7" fillId="18" borderId="27" xfId="1" applyFont="1" applyFill="1" applyBorder="1" applyAlignment="1" applyProtection="1">
      <alignment horizontal="center" vertical="center" wrapText="1"/>
      <protection locked="0"/>
    </xf>
    <xf numFmtId="0" fontId="7" fillId="18" borderId="28" xfId="1" applyFont="1" applyFill="1" applyBorder="1" applyAlignment="1" applyProtection="1">
      <alignment horizontal="center" vertical="center" wrapText="1"/>
      <protection locked="0"/>
    </xf>
    <xf numFmtId="0" fontId="7" fillId="18" borderId="29" xfId="1" applyFont="1" applyFill="1" applyBorder="1" applyAlignment="1" applyProtection="1">
      <alignment horizontal="center" vertical="center" wrapText="1"/>
      <protection locked="0"/>
    </xf>
    <xf numFmtId="0" fontId="8" fillId="0" borderId="4" xfId="1" applyNumberFormat="1" applyFont="1" applyFill="1" applyBorder="1" applyAlignment="1" applyProtection="1">
      <alignment horizontal="right" vertical="top"/>
      <protection locked="0"/>
    </xf>
    <xf numFmtId="0" fontId="10" fillId="0" borderId="5" xfId="1" applyFont="1" applyFill="1" applyBorder="1" applyAlignment="1" applyProtection="1">
      <alignment horizontal="left" vertical="center" indent="7"/>
      <protection locked="0"/>
    </xf>
    <xf numFmtId="0" fontId="10" fillId="0" borderId="6" xfId="1" applyFont="1" applyFill="1" applyBorder="1" applyAlignment="1" applyProtection="1">
      <alignment horizontal="left" vertical="center" indent="7"/>
      <protection locked="0"/>
    </xf>
    <xf numFmtId="0" fontId="9" fillId="0" borderId="7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3" fontId="7" fillId="0" borderId="0" xfId="191" applyNumberFormat="1" applyFont="1" applyFill="1" applyBorder="1" applyAlignment="1" applyProtection="1">
      <alignment vertical="top" wrapText="1"/>
      <protection locked="0"/>
    </xf>
    <xf numFmtId="3" fontId="7" fillId="0" borderId="8" xfId="191" applyNumberFormat="1" applyFont="1" applyFill="1" applyBorder="1" applyAlignment="1" applyProtection="1">
      <alignment vertical="top" wrapText="1"/>
      <protection locked="0"/>
    </xf>
    <xf numFmtId="0" fontId="8" fillId="0" borderId="7" xfId="1" applyFont="1" applyFill="1" applyBorder="1" applyAlignment="1" applyProtection="1">
      <alignment horizontal="left" vertical="center" indent="2"/>
      <protection locked="0"/>
    </xf>
    <xf numFmtId="4" fontId="8" fillId="0" borderId="0" xfId="1" applyNumberFormat="1" applyFont="1" applyFill="1" applyBorder="1" applyProtection="1">
      <protection locked="0"/>
    </xf>
    <xf numFmtId="4" fontId="8" fillId="0" borderId="30" xfId="1" applyNumberFormat="1" applyFont="1" applyFill="1" applyBorder="1" applyProtection="1">
      <protection locked="0"/>
    </xf>
    <xf numFmtId="0" fontId="8" fillId="0" borderId="7" xfId="1" applyFont="1" applyFill="1" applyBorder="1" applyAlignment="1" applyProtection="1">
      <alignment horizontal="left" vertical="top" indent="2"/>
      <protection locked="0"/>
    </xf>
    <xf numFmtId="3" fontId="7" fillId="0" borderId="0" xfId="186" applyNumberFormat="1" applyFont="1" applyFill="1" applyBorder="1" applyAlignment="1" applyProtection="1">
      <alignment vertical="top" wrapText="1"/>
      <protection locked="0"/>
    </xf>
    <xf numFmtId="3" fontId="7" fillId="0" borderId="8" xfId="186" applyNumberFormat="1" applyFont="1" applyFill="1" applyBorder="1" applyAlignment="1" applyProtection="1">
      <alignment vertical="top" wrapText="1"/>
      <protection locked="0"/>
    </xf>
    <xf numFmtId="0" fontId="6" fillId="0" borderId="7" xfId="1" applyFont="1" applyFill="1" applyBorder="1" applyAlignment="1" applyProtection="1">
      <alignment horizontal="left" vertical="center" indent="2"/>
      <protection locked="0"/>
    </xf>
    <xf numFmtId="0" fontId="8" fillId="0" borderId="7" xfId="1" applyNumberFormat="1" applyFont="1" applyFill="1" applyBorder="1" applyAlignment="1" applyProtection="1">
      <alignment horizontal="right" vertical="top"/>
      <protection locked="0"/>
    </xf>
    <xf numFmtId="3" fontId="8" fillId="0" borderId="0" xfId="1" applyNumberFormat="1" applyFont="1" applyFill="1" applyBorder="1" applyAlignment="1" applyProtection="1">
      <protection locked="0"/>
    </xf>
    <xf numFmtId="3" fontId="8" fillId="0" borderId="8" xfId="1" applyNumberFormat="1" applyFont="1" applyFill="1" applyBorder="1" applyAlignment="1" applyProtection="1">
      <protection locked="0"/>
    </xf>
    <xf numFmtId="0" fontId="11" fillId="0" borderId="7" xfId="1" applyFont="1" applyFill="1" applyBorder="1" applyAlignment="1" applyProtection="1">
      <alignment horizontal="left" vertical="top"/>
      <protection locked="0"/>
    </xf>
    <xf numFmtId="3" fontId="7" fillId="0" borderId="0" xfId="191" applyNumberFormat="1" applyFont="1" applyFill="1" applyBorder="1" applyAlignment="1" applyProtection="1">
      <alignment vertical="top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left" vertical="top" indent="2"/>
      <protection locked="0"/>
    </xf>
    <xf numFmtId="3" fontId="8" fillId="0" borderId="0" xfId="1" applyNumberFormat="1" applyFont="1" applyFill="1" applyBorder="1" applyProtection="1">
      <protection locked="0"/>
    </xf>
    <xf numFmtId="3" fontId="8" fillId="0" borderId="8" xfId="1" applyNumberFormat="1" applyFont="1" applyFill="1" applyBorder="1" applyProtection="1">
      <protection locked="0"/>
    </xf>
    <xf numFmtId="0" fontId="6" fillId="0" borderId="7" xfId="1" applyNumberFormat="1" applyFont="1" applyFill="1" applyBorder="1" applyAlignment="1" applyProtection="1">
      <alignment horizontal="right" vertical="top"/>
      <protection locked="0"/>
    </xf>
    <xf numFmtId="0" fontId="7" fillId="0" borderId="9" xfId="1" applyNumberFormat="1" applyFont="1" applyFill="1" applyBorder="1" applyAlignment="1" applyProtection="1">
      <alignment horizontal="right" vertical="top"/>
      <protection locked="0"/>
    </xf>
    <xf numFmtId="4" fontId="8" fillId="0" borderId="10" xfId="1" applyNumberFormat="1" applyFont="1" applyFill="1" applyBorder="1" applyAlignment="1" applyProtection="1">
      <alignment vertical="top"/>
      <protection locked="0"/>
    </xf>
    <xf numFmtId="4" fontId="8" fillId="0" borderId="11" xfId="1" applyNumberFormat="1" applyFont="1" applyFill="1" applyBorder="1" applyAlignment="1" applyProtection="1">
      <alignment vertical="top"/>
      <protection locked="0"/>
    </xf>
    <xf numFmtId="0" fontId="8" fillId="0" borderId="0" xfId="0" applyFont="1" applyBorder="1"/>
    <xf numFmtId="0" fontId="8" fillId="0" borderId="0" xfId="1" applyNumberFormat="1" applyFont="1" applyFill="1" applyBorder="1" applyAlignment="1" applyProtection="1">
      <alignment horizontal="right" vertical="top"/>
      <protection locked="0"/>
    </xf>
    <xf numFmtId="3" fontId="8" fillId="0" borderId="0" xfId="191" applyNumberFormat="1" applyFont="1" applyFill="1" applyBorder="1" applyAlignment="1" applyProtection="1">
      <alignment vertical="top" wrapText="1"/>
      <protection locked="0"/>
    </xf>
    <xf numFmtId="0" fontId="6" fillId="0" borderId="0" xfId="1" applyNumberFormat="1" applyFont="1" applyFill="1" applyBorder="1" applyAlignment="1" applyProtection="1">
      <alignment horizontal="right" vertical="top"/>
      <protection locked="0"/>
    </xf>
    <xf numFmtId="3" fontId="8" fillId="0" borderId="0" xfId="1" applyNumberFormat="1" applyFont="1" applyFill="1" applyBorder="1" applyAlignment="1" applyProtection="1">
      <alignment vertical="top"/>
      <protection locked="0"/>
    </xf>
    <xf numFmtId="0" fontId="7" fillId="18" borderId="31" xfId="1" applyFont="1" applyFill="1" applyBorder="1" applyAlignment="1" applyProtection="1">
      <alignment horizontal="center" vertical="center" wrapText="1"/>
      <protection locked="0"/>
    </xf>
    <xf numFmtId="0" fontId="7" fillId="18" borderId="32" xfId="1" applyFont="1" applyFill="1" applyBorder="1" applyAlignment="1" applyProtection="1">
      <alignment horizontal="center" vertical="center" wrapText="1"/>
      <protection locked="0"/>
    </xf>
    <xf numFmtId="0" fontId="7" fillId="18" borderId="33" xfId="1" applyFont="1" applyFill="1" applyBorder="1" applyAlignment="1" applyProtection="1">
      <alignment horizontal="center" vertical="center" wrapText="1"/>
      <protection locked="0"/>
    </xf>
    <xf numFmtId="0" fontId="7" fillId="0" borderId="27" xfId="1" applyFont="1" applyFill="1" applyBorder="1" applyAlignment="1" applyProtection="1">
      <alignment horizontal="center" vertical="center"/>
    </xf>
    <xf numFmtId="0" fontId="9" fillId="0" borderId="28" xfId="1" applyFont="1" applyFill="1" applyBorder="1" applyAlignment="1">
      <alignment horizontal="left" vertical="center" indent="4"/>
    </xf>
    <xf numFmtId="0" fontId="9" fillId="0" borderId="29" xfId="1" applyFont="1" applyFill="1" applyBorder="1" applyAlignment="1">
      <alignment horizontal="left" vertical="center" indent="4"/>
    </xf>
    <xf numFmtId="0" fontId="8" fillId="0" borderId="0" xfId="1" applyFont="1" applyAlignment="1" applyProtection="1">
      <alignment horizontal="center" vertical="top"/>
      <protection locked="0"/>
    </xf>
    <xf numFmtId="0" fontId="7" fillId="0" borderId="3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>
      <alignment horizontal="left" vertical="center" indent="4"/>
    </xf>
    <xf numFmtId="0" fontId="9" fillId="0" borderId="30" xfId="1" applyFont="1" applyFill="1" applyBorder="1" applyAlignment="1">
      <alignment horizontal="left" vertical="center" indent="4"/>
    </xf>
    <xf numFmtId="0" fontId="9" fillId="0" borderId="3" xfId="1" applyFont="1" applyFill="1" applyBorder="1" applyAlignment="1">
      <alignment vertical="center" wrapText="1"/>
    </xf>
    <xf numFmtId="168" fontId="7" fillId="0" borderId="0" xfId="186" applyNumberFormat="1" applyFont="1" applyFill="1" applyBorder="1" applyAlignment="1" applyProtection="1">
      <alignment vertical="top" wrapText="1"/>
    </xf>
    <xf numFmtId="168" fontId="7" fillId="0" borderId="30" xfId="186" applyNumberFormat="1" applyFont="1" applyFill="1" applyBorder="1" applyAlignment="1" applyProtection="1">
      <alignment vertical="top" wrapText="1"/>
    </xf>
    <xf numFmtId="168" fontId="7" fillId="0" borderId="0" xfId="1" applyNumberFormat="1" applyFont="1" applyAlignment="1" applyProtection="1">
      <alignment vertical="top"/>
      <protection locked="0"/>
    </xf>
    <xf numFmtId="0" fontId="11" fillId="0" borderId="3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horizontal="left" vertical="center" wrapText="1"/>
    </xf>
    <xf numFmtId="169" fontId="8" fillId="0" borderId="0" xfId="147" applyNumberFormat="1" applyFont="1" applyFill="1" applyBorder="1" applyAlignment="1" applyProtection="1">
      <alignment vertical="top" wrapText="1"/>
      <protection locked="0"/>
    </xf>
    <xf numFmtId="169" fontId="8" fillId="0" borderId="30" xfId="147" applyNumberFormat="1" applyFont="1" applyFill="1" applyBorder="1" applyAlignment="1" applyProtection="1">
      <alignment vertical="top" wrapText="1"/>
      <protection locked="0"/>
    </xf>
    <xf numFmtId="168" fontId="8" fillId="0" borderId="0" xfId="1" applyNumberFormat="1" applyFont="1" applyAlignment="1" applyProtection="1">
      <alignment vertical="top"/>
      <protection locked="0"/>
    </xf>
    <xf numFmtId="168" fontId="8" fillId="0" borderId="0" xfId="186" applyNumberFormat="1" applyFont="1" applyFill="1" applyBorder="1" applyAlignment="1" applyProtection="1">
      <alignment vertical="top" wrapText="1"/>
      <protection locked="0"/>
    </xf>
    <xf numFmtId="168" fontId="8" fillId="0" borderId="30" xfId="186" applyNumberFormat="1" applyFont="1" applyFill="1" applyBorder="1" applyAlignment="1" applyProtection="1">
      <alignment vertical="top" wrapText="1"/>
      <protection locked="0"/>
    </xf>
    <xf numFmtId="0" fontId="6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vertical="center" wrapText="1"/>
    </xf>
    <xf numFmtId="168" fontId="7" fillId="0" borderId="0" xfId="186" applyNumberFormat="1" applyFont="1" applyFill="1" applyBorder="1" applyAlignment="1" applyProtection="1">
      <alignment vertical="top" wrapText="1"/>
      <protection locked="0"/>
    </xf>
    <xf numFmtId="168" fontId="7" fillId="0" borderId="30" xfId="186" applyNumberFormat="1" applyFont="1" applyFill="1" applyBorder="1" applyAlignment="1" applyProtection="1">
      <alignment vertical="top" wrapText="1"/>
      <protection locked="0"/>
    </xf>
    <xf numFmtId="0" fontId="52" fillId="0" borderId="3" xfId="1" applyFont="1" applyFill="1" applyBorder="1" applyAlignment="1">
      <alignment vertical="center" wrapText="1"/>
    </xf>
    <xf numFmtId="170" fontId="8" fillId="0" borderId="0" xfId="186" applyNumberFormat="1" applyFont="1" applyBorder="1" applyAlignment="1" applyProtection="1">
      <alignment vertical="top" wrapText="1"/>
      <protection locked="0"/>
    </xf>
    <xf numFmtId="170" fontId="8" fillId="0" borderId="30" xfId="186" applyNumberFormat="1" applyFont="1" applyBorder="1" applyAlignment="1" applyProtection="1">
      <alignment vertical="top" wrapText="1"/>
      <protection locked="0"/>
    </xf>
    <xf numFmtId="0" fontId="8" fillId="0" borderId="34" xfId="1" applyFont="1" applyFill="1" applyBorder="1" applyAlignment="1">
      <alignment horizontal="left" vertical="center" wrapText="1"/>
    </xf>
    <xf numFmtId="169" fontId="8" fillId="0" borderId="35" xfId="147" applyNumberFormat="1" applyFont="1" applyFill="1" applyBorder="1" applyAlignment="1" applyProtection="1">
      <alignment vertical="top" wrapText="1"/>
      <protection locked="0"/>
    </xf>
    <xf numFmtId="169" fontId="8" fillId="0" borderId="36" xfId="147" applyNumberFormat="1" applyFont="1" applyFill="1" applyBorder="1" applyAlignment="1" applyProtection="1">
      <alignment vertical="top" wrapText="1"/>
      <protection locked="0"/>
    </xf>
    <xf numFmtId="0" fontId="8" fillId="0" borderId="28" xfId="1" applyFont="1" applyBorder="1" applyAlignment="1">
      <alignment horizontal="left" vertical="center" wrapText="1"/>
    </xf>
    <xf numFmtId="171" fontId="8" fillId="0" borderId="0" xfId="215" applyNumberFormat="1" applyFont="1" applyAlignment="1" applyProtection="1">
      <alignment vertical="top" wrapText="1"/>
      <protection locked="0"/>
    </xf>
    <xf numFmtId="4" fontId="8" fillId="0" borderId="0" xfId="1" applyNumberFormat="1" applyFont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7" fillId="18" borderId="31" xfId="1" applyFont="1" applyFill="1" applyBorder="1" applyAlignment="1">
      <alignment horizontal="center" vertical="center"/>
    </xf>
    <xf numFmtId="0" fontId="7" fillId="18" borderId="28" xfId="1" applyFont="1" applyFill="1" applyBorder="1" applyAlignment="1">
      <alignment horizontal="center" vertical="center" wrapText="1"/>
    </xf>
    <xf numFmtId="4" fontId="7" fillId="18" borderId="19" xfId="1" applyNumberFormat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 wrapText="1"/>
    </xf>
    <xf numFmtId="0" fontId="8" fillId="0" borderId="37" xfId="1" applyNumberFormat="1" applyFont="1" applyFill="1" applyBorder="1" applyAlignment="1">
      <alignment horizontal="center" vertical="center" wrapText="1"/>
    </xf>
    <xf numFmtId="0" fontId="8" fillId="0" borderId="37" xfId="1" quotePrefix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3" fontId="53" fillId="0" borderId="38" xfId="1" applyNumberFormat="1" applyFont="1" applyFill="1" applyBorder="1" applyAlignment="1" applyProtection="1">
      <alignment vertical="top" wrapText="1"/>
      <protection locked="0"/>
    </xf>
    <xf numFmtId="0" fontId="7" fillId="0" borderId="3" xfId="1" applyFont="1" applyFill="1" applyBorder="1" applyAlignment="1">
      <alignment vertical="top"/>
    </xf>
    <xf numFmtId="3" fontId="8" fillId="0" borderId="38" xfId="1" applyNumberFormat="1" applyFont="1" applyFill="1" applyBorder="1" applyAlignment="1" applyProtection="1">
      <alignment vertical="top" wrapText="1"/>
      <protection locked="0"/>
    </xf>
    <xf numFmtId="0" fontId="8" fillId="0" borderId="3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vertical="top" wrapText="1"/>
    </xf>
    <xf numFmtId="3" fontId="7" fillId="0" borderId="38" xfId="1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>
      <alignment horizontal="left" vertical="top" wrapText="1"/>
    </xf>
    <xf numFmtId="4" fontId="8" fillId="0" borderId="38" xfId="1" applyNumberFormat="1" applyFont="1" applyFill="1" applyBorder="1" applyAlignment="1" applyProtection="1">
      <alignment vertical="top" wrapText="1"/>
      <protection locked="0"/>
    </xf>
    <xf numFmtId="4" fontId="8" fillId="0" borderId="38" xfId="1" applyNumberFormat="1" applyFont="1" applyFill="1" applyBorder="1" applyAlignment="1" applyProtection="1">
      <alignment wrapText="1"/>
      <protection locked="0"/>
    </xf>
    <xf numFmtId="3" fontId="8" fillId="0" borderId="38" xfId="1" applyNumberFormat="1" applyFont="1" applyFill="1" applyBorder="1" applyAlignment="1" applyProtection="1">
      <alignment wrapText="1"/>
      <protection locked="0"/>
    </xf>
    <xf numFmtId="0" fontId="12" fillId="0" borderId="34" xfId="0" applyFont="1" applyBorder="1" applyProtection="1">
      <protection locked="0"/>
    </xf>
    <xf numFmtId="0" fontId="12" fillId="0" borderId="35" xfId="0" applyFont="1" applyBorder="1" applyProtection="1">
      <protection locked="0"/>
    </xf>
    <xf numFmtId="0" fontId="12" fillId="0" borderId="39" xfId="0" applyFont="1" applyBorder="1" applyProtection="1"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8" fillId="0" borderId="0" xfId="1" applyFont="1" applyFill="1" applyBorder="1" applyProtection="1">
      <protection locked="0"/>
    </xf>
    <xf numFmtId="0" fontId="7" fillId="18" borderId="33" xfId="1" applyFont="1" applyFill="1" applyBorder="1" applyAlignment="1">
      <alignment horizontal="center" vertical="center" wrapText="1"/>
    </xf>
    <xf numFmtId="0" fontId="53" fillId="0" borderId="27" xfId="1" applyFont="1" applyFill="1" applyBorder="1" applyAlignment="1" applyProtection="1">
      <alignment horizontal="left" vertical="top"/>
    </xf>
    <xf numFmtId="0" fontId="7" fillId="0" borderId="28" xfId="1" applyFont="1" applyFill="1" applyBorder="1" applyAlignment="1" applyProtection="1">
      <alignment horizontal="left" vertical="top" wrapText="1"/>
    </xf>
    <xf numFmtId="4" fontId="8" fillId="0" borderId="28" xfId="1" applyNumberFormat="1" applyFont="1" applyFill="1" applyBorder="1" applyAlignment="1" applyProtection="1">
      <alignment vertical="top" wrapText="1"/>
      <protection locked="0"/>
    </xf>
    <xf numFmtId="3" fontId="7" fillId="0" borderId="28" xfId="1" applyNumberFormat="1" applyFont="1" applyFill="1" applyBorder="1" applyAlignment="1" applyProtection="1">
      <alignment vertical="top" wrapText="1"/>
      <protection locked="0"/>
    </xf>
    <xf numFmtId="3" fontId="7" fillId="0" borderId="29" xfId="1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Protection="1">
      <protection locked="0"/>
    </xf>
    <xf numFmtId="0" fontId="8" fillId="0" borderId="3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 indent="5"/>
    </xf>
    <xf numFmtId="4" fontId="8" fillId="0" borderId="0" xfId="1" applyNumberFormat="1" applyFont="1" applyFill="1" applyBorder="1" applyAlignment="1" applyProtection="1">
      <alignment vertical="top" wrapText="1"/>
      <protection locked="0"/>
    </xf>
    <xf numFmtId="3" fontId="8" fillId="0" borderId="0" xfId="1" applyNumberFormat="1" applyFont="1" applyFill="1" applyBorder="1" applyAlignment="1" applyProtection="1">
      <alignment vertical="top" wrapText="1"/>
      <protection locked="0"/>
    </xf>
    <xf numFmtId="3" fontId="8" fillId="0" borderId="30" xfId="1" applyNumberFormat="1" applyFont="1" applyFill="1" applyBorder="1" applyAlignment="1" applyProtection="1">
      <alignment vertical="top" wrapText="1"/>
      <protection locked="0"/>
    </xf>
    <xf numFmtId="0" fontId="7" fillId="0" borderId="3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 wrapText="1"/>
    </xf>
    <xf numFmtId="4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30" xfId="1" applyNumberFormat="1" applyFont="1" applyFill="1" applyBorder="1" applyAlignment="1" applyProtection="1">
      <alignment vertical="top" wrapText="1"/>
      <protection locked="0"/>
    </xf>
    <xf numFmtId="4" fontId="8" fillId="0" borderId="0" xfId="1" applyNumberFormat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top" wrapText="1"/>
      <protection locked="0"/>
    </xf>
    <xf numFmtId="4" fontId="7" fillId="0" borderId="0" xfId="1" applyNumberFormat="1" applyFont="1" applyFill="1" applyBorder="1" applyAlignment="1" applyProtection="1">
      <alignment horizontal="center" vertical="top" wrapText="1"/>
      <protection locked="0"/>
    </xf>
    <xf numFmtId="0" fontId="8" fillId="0" borderId="3" xfId="1" applyFont="1" applyFill="1" applyBorder="1" applyAlignment="1" applyProtection="1">
      <alignment horizontal="center" vertical="top"/>
      <protection hidden="1"/>
    </xf>
    <xf numFmtId="0" fontId="54" fillId="0" borderId="0" xfId="1" applyFont="1" applyFill="1" applyBorder="1" applyAlignment="1" applyProtection="1">
      <alignment vertical="top" wrapText="1"/>
    </xf>
    <xf numFmtId="0" fontId="7" fillId="0" borderId="3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30" xfId="1" applyNumberFormat="1" applyFont="1" applyFill="1" applyBorder="1" applyAlignment="1" applyProtection="1">
      <alignment vertical="top" wrapText="1"/>
      <protection locked="0"/>
    </xf>
    <xf numFmtId="0" fontId="8" fillId="0" borderId="34" xfId="1" applyFont="1" applyFill="1" applyBorder="1" applyAlignment="1">
      <alignment vertical="top"/>
    </xf>
    <xf numFmtId="0" fontId="8" fillId="0" borderId="35" xfId="1" applyFont="1" applyFill="1" applyBorder="1" applyAlignment="1">
      <alignment vertical="top" wrapText="1"/>
    </xf>
    <xf numFmtId="4" fontId="8" fillId="0" borderId="35" xfId="1" applyNumberFormat="1" applyFont="1" applyFill="1" applyBorder="1" applyAlignment="1">
      <alignment vertical="top" wrapText="1"/>
    </xf>
    <xf numFmtId="4" fontId="8" fillId="0" borderId="36" xfId="1" applyNumberFormat="1" applyFont="1" applyFill="1" applyBorder="1" applyAlignment="1">
      <alignment vertical="top" wrapText="1"/>
    </xf>
    <xf numFmtId="0" fontId="8" fillId="0" borderId="28" xfId="1" applyFont="1" applyFill="1" applyBorder="1" applyAlignment="1" applyProtection="1">
      <alignment horizontal="left" vertical="center" shrinkToFit="1"/>
      <protection locked="0"/>
    </xf>
    <xf numFmtId="0" fontId="7" fillId="18" borderId="37" xfId="1" applyFont="1" applyFill="1" applyBorder="1" applyAlignment="1">
      <alignment horizontal="center" vertical="center" wrapText="1"/>
    </xf>
    <xf numFmtId="172" fontId="7" fillId="18" borderId="37" xfId="19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72" fontId="7" fillId="0" borderId="5" xfId="191" applyNumberFormat="1" applyFont="1" applyFill="1" applyBorder="1" applyAlignment="1">
      <alignment horizontal="center" vertical="center" wrapText="1"/>
    </xf>
    <xf numFmtId="172" fontId="7" fillId="0" borderId="6" xfId="19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top" wrapText="1"/>
    </xf>
    <xf numFmtId="3" fontId="7" fillId="57" borderId="0" xfId="1" applyNumberFormat="1" applyFont="1" applyFill="1" applyBorder="1" applyProtection="1"/>
    <xf numFmtId="3" fontId="7" fillId="57" borderId="0" xfId="1" applyNumberFormat="1" applyFont="1" applyFill="1" applyBorder="1" applyProtection="1">
      <protection locked="0"/>
    </xf>
    <xf numFmtId="3" fontId="7" fillId="0" borderId="8" xfId="1" applyNumberFormat="1" applyFont="1" applyFill="1" applyBorder="1" applyProtection="1">
      <protection locked="0"/>
    </xf>
    <xf numFmtId="0" fontId="8" fillId="0" borderId="7" xfId="1" applyFont="1" applyFill="1" applyBorder="1" applyAlignment="1">
      <alignment horizontal="left" vertical="top" wrapText="1" indent="1"/>
    </xf>
    <xf numFmtId="3" fontId="8" fillId="57" borderId="0" xfId="1" applyNumberFormat="1" applyFont="1" applyFill="1" applyBorder="1" applyProtection="1">
      <protection locked="0"/>
    </xf>
    <xf numFmtId="3" fontId="8" fillId="0" borderId="8" xfId="1" applyNumberFormat="1" applyFont="1" applyFill="1" applyBorder="1" applyProtection="1"/>
    <xf numFmtId="4" fontId="8" fillId="57" borderId="0" xfId="1" applyNumberFormat="1" applyFont="1" applyFill="1" applyBorder="1" applyProtection="1">
      <protection locked="0"/>
    </xf>
    <xf numFmtId="3" fontId="8" fillId="57" borderId="0" xfId="1" applyNumberFormat="1" applyFont="1" applyFill="1" applyBorder="1" applyAlignment="1" applyProtection="1">
      <alignment horizontal="right"/>
      <protection locked="0"/>
    </xf>
    <xf numFmtId="0" fontId="9" fillId="0" borderId="7" xfId="1" applyFont="1" applyFill="1" applyBorder="1" applyAlignment="1">
      <alignment vertical="top" wrapText="1"/>
    </xf>
    <xf numFmtId="3" fontId="7" fillId="0" borderId="0" xfId="1" applyNumberFormat="1" applyFont="1" applyFill="1" applyBorder="1" applyProtection="1"/>
    <xf numFmtId="3" fontId="7" fillId="0" borderId="0" xfId="1" applyNumberFormat="1" applyFont="1" applyFill="1" applyBorder="1" applyProtection="1">
      <protection locked="0"/>
    </xf>
    <xf numFmtId="0" fontId="6" fillId="0" borderId="7" xfId="1" applyFont="1" applyFill="1" applyBorder="1" applyAlignment="1">
      <alignment horizontal="left" vertical="top" wrapText="1" indent="1"/>
    </xf>
    <xf numFmtId="3" fontId="8" fillId="57" borderId="0" xfId="1" applyNumberFormat="1" applyFont="1" applyFill="1" applyBorder="1" applyAlignment="1" applyProtection="1">
      <alignment vertical="top"/>
      <protection locked="0"/>
    </xf>
    <xf numFmtId="4" fontId="8" fillId="57" borderId="0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>
      <alignment horizontal="left" vertical="top" wrapText="1"/>
    </xf>
    <xf numFmtId="0" fontId="9" fillId="0" borderId="9" xfId="1" applyFont="1" applyFill="1" applyBorder="1" applyAlignment="1">
      <alignment vertical="center" wrapText="1"/>
    </xf>
    <xf numFmtId="3" fontId="7" fillId="0" borderId="10" xfId="1" applyNumberFormat="1" applyFont="1" applyFill="1" applyBorder="1" applyAlignment="1" applyProtection="1">
      <alignment vertical="center"/>
    </xf>
    <xf numFmtId="3" fontId="8" fillId="0" borderId="11" xfId="1" applyNumberFormat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right" vertical="top" wrapText="1"/>
      <protection locked="0"/>
    </xf>
    <xf numFmtId="4" fontId="7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7" fillId="18" borderId="31" xfId="1" applyFont="1" applyFill="1" applyBorder="1" applyAlignment="1">
      <alignment horizontal="center" vertical="center" wrapText="1"/>
    </xf>
    <xf numFmtId="0" fontId="7" fillId="18" borderId="32" xfId="1" applyFont="1" applyFill="1" applyBorder="1" applyAlignment="1">
      <alignment horizontal="center" vertical="center" wrapText="1"/>
    </xf>
    <xf numFmtId="0" fontId="9" fillId="18" borderId="32" xfId="1" applyNumberFormat="1" applyFont="1" applyFill="1" applyBorder="1" applyAlignment="1">
      <alignment horizontal="left" vertical="center" wrapText="1" indent="5"/>
    </xf>
    <xf numFmtId="0" fontId="9" fillId="18" borderId="33" xfId="1" applyNumberFormat="1" applyFont="1" applyFill="1" applyBorder="1" applyAlignment="1">
      <alignment horizontal="left" vertical="center" wrapText="1" indent="5"/>
    </xf>
    <xf numFmtId="0" fontId="9" fillId="0" borderId="3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 wrapText="1"/>
    </xf>
    <xf numFmtId="4" fontId="7" fillId="0" borderId="30" xfId="1" applyNumberFormat="1" applyFont="1" applyFill="1" applyBorder="1" applyAlignment="1" applyProtection="1">
      <alignment horizontal="center" vertical="top" wrapText="1"/>
      <protection locked="0"/>
    </xf>
    <xf numFmtId="0" fontId="8" fillId="0" borderId="3" xfId="1" applyFont="1" applyFill="1" applyBorder="1" applyProtection="1">
      <protection locked="0"/>
    </xf>
    <xf numFmtId="0" fontId="53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 wrapText="1" indent="1"/>
    </xf>
    <xf numFmtId="0" fontId="55" fillId="0" borderId="3" xfId="1" applyFont="1" applyFill="1" applyBorder="1" applyProtection="1">
      <protection locked="0"/>
    </xf>
    <xf numFmtId="4" fontId="8" fillId="0" borderId="30" xfId="1" applyNumberFormat="1" applyFont="1" applyFill="1" applyBorder="1" applyAlignment="1" applyProtection="1">
      <alignment vertical="top" wrapText="1"/>
      <protection locked="0"/>
    </xf>
    <xf numFmtId="0" fontId="56" fillId="0" borderId="3" xfId="1" applyFont="1" applyFill="1" applyBorder="1" applyProtection="1">
      <protection locked="0"/>
    </xf>
    <xf numFmtId="0" fontId="57" fillId="0" borderId="3" xfId="1" applyFont="1" applyFill="1" applyBorder="1" applyAlignment="1">
      <alignment vertical="top"/>
    </xf>
    <xf numFmtId="0" fontId="58" fillId="0" borderId="3" xfId="1" applyFont="1" applyFill="1" applyBorder="1" applyAlignment="1">
      <alignment vertical="top"/>
    </xf>
    <xf numFmtId="0" fontId="8" fillId="0" borderId="0" xfId="1" applyFont="1" applyFill="1" applyBorder="1" applyAlignment="1">
      <alignment horizontal="left" vertical="top" wrapText="1" indent="1"/>
    </xf>
    <xf numFmtId="0" fontId="8" fillId="0" borderId="34" xfId="1" applyFont="1" applyFill="1" applyBorder="1" applyProtection="1">
      <protection locked="0"/>
    </xf>
    <xf numFmtId="0" fontId="8" fillId="0" borderId="35" xfId="1" applyFont="1" applyFill="1" applyBorder="1" applyProtection="1">
      <protection locked="0"/>
    </xf>
    <xf numFmtId="4" fontId="8" fillId="0" borderId="36" xfId="1" applyNumberFormat="1" applyFont="1" applyFill="1" applyBorder="1" applyAlignment="1">
      <alignment vertical="top"/>
    </xf>
    <xf numFmtId="0" fontId="0" fillId="0" borderId="0" xfId="0" applyFont="1"/>
    <xf numFmtId="0" fontId="56" fillId="0" borderId="0" xfId="1" applyFont="1" applyFill="1" applyBorder="1" applyProtection="1">
      <protection locked="0"/>
    </xf>
    <xf numFmtId="0" fontId="7" fillId="18" borderId="33" xfId="1" applyFont="1" applyFill="1" applyBorder="1" applyAlignment="1" applyProtection="1">
      <alignment horizontal="center" vertical="center"/>
      <protection locked="0"/>
    </xf>
    <xf numFmtId="0" fontId="7" fillId="18" borderId="19" xfId="1" applyFont="1" applyFill="1" applyBorder="1" applyAlignment="1">
      <alignment horizontal="center" vertical="center" wrapText="1"/>
    </xf>
    <xf numFmtId="0" fontId="59" fillId="0" borderId="3" xfId="0" applyFont="1" applyBorder="1" applyAlignment="1">
      <alignment vertical="center"/>
    </xf>
    <xf numFmtId="0" fontId="8" fillId="0" borderId="30" xfId="1" applyFont="1" applyFill="1" applyBorder="1" applyProtection="1">
      <protection locked="0"/>
    </xf>
    <xf numFmtId="0" fontId="60" fillId="0" borderId="3" xfId="0" applyFont="1" applyBorder="1" applyAlignment="1">
      <alignment vertical="center"/>
    </xf>
    <xf numFmtId="0" fontId="7" fillId="0" borderId="30" xfId="1" applyFont="1" applyFill="1" applyBorder="1" applyProtection="1">
      <protection locked="0"/>
    </xf>
    <xf numFmtId="0" fontId="12" fillId="0" borderId="3" xfId="0" applyFont="1" applyBorder="1" applyAlignment="1">
      <alignment vertical="center"/>
    </xf>
    <xf numFmtId="0" fontId="8" fillId="0" borderId="30" xfId="1" applyFont="1" applyFill="1" applyBorder="1" applyAlignment="1" applyProtection="1">
      <alignment horizontal="left" vertical="center"/>
      <protection locked="0"/>
    </xf>
    <xf numFmtId="0" fontId="61" fillId="0" borderId="3" xfId="0" applyFont="1" applyBorder="1" applyAlignment="1">
      <alignment vertical="center"/>
    </xf>
    <xf numFmtId="0" fontId="8" fillId="0" borderId="30" xfId="1" applyFont="1" applyFill="1" applyBorder="1" applyAlignment="1" applyProtection="1">
      <alignment horizontal="right" vertical="center"/>
      <protection locked="0"/>
    </xf>
    <xf numFmtId="0" fontId="62" fillId="0" borderId="3" xfId="0" applyFont="1" applyBorder="1" applyAlignment="1">
      <alignment vertical="center"/>
    </xf>
    <xf numFmtId="0" fontId="8" fillId="0" borderId="30" xfId="1" applyFont="1" applyFill="1" applyBorder="1" applyAlignment="1" applyProtection="1">
      <alignment vertical="center" wrapText="1"/>
      <protection locked="0"/>
    </xf>
    <xf numFmtId="0" fontId="8" fillId="0" borderId="3" xfId="1" applyFont="1" applyFill="1" applyBorder="1"/>
    <xf numFmtId="0" fontId="8" fillId="0" borderId="30" xfId="1" applyFont="1" applyFill="1" applyBorder="1" applyAlignment="1" applyProtection="1">
      <alignment wrapText="1"/>
      <protection locked="0"/>
    </xf>
    <xf numFmtId="0" fontId="8" fillId="0" borderId="36" xfId="1" applyFont="1" applyFill="1" applyBorder="1" applyProtection="1">
      <protection locked="0"/>
    </xf>
    <xf numFmtId="0" fontId="9" fillId="0" borderId="0" xfId="695" applyFont="1" applyFill="1" applyBorder="1" applyAlignment="1">
      <alignment horizontal="center" vertical="center"/>
    </xf>
    <xf numFmtId="0" fontId="6" fillId="0" borderId="0" xfId="695" applyFont="1" applyAlignment="1">
      <alignment vertical="center"/>
    </xf>
    <xf numFmtId="0" fontId="6" fillId="58" borderId="0" xfId="695" applyFont="1" applyFill="1" applyBorder="1" applyAlignment="1">
      <alignment horizontal="center" vertical="center"/>
    </xf>
    <xf numFmtId="0" fontId="6" fillId="58" borderId="0" xfId="695" applyFont="1" applyFill="1" applyBorder="1" applyAlignment="1">
      <alignment horizontal="center" vertical="center"/>
    </xf>
    <xf numFmtId="0" fontId="10" fillId="58" borderId="0" xfId="695" applyFont="1" applyFill="1" applyBorder="1" applyAlignment="1">
      <alignment vertical="center"/>
    </xf>
    <xf numFmtId="0" fontId="63" fillId="0" borderId="0" xfId="695" applyFont="1" applyAlignment="1">
      <alignment vertical="center"/>
    </xf>
    <xf numFmtId="0" fontId="63" fillId="0" borderId="0" xfId="695" applyFont="1" applyAlignment="1">
      <alignment horizontal="center" vertical="center"/>
    </xf>
    <xf numFmtId="0" fontId="63" fillId="58" borderId="0" xfId="695" applyFont="1" applyFill="1" applyBorder="1" applyAlignment="1">
      <alignment vertical="center"/>
    </xf>
    <xf numFmtId="0" fontId="9" fillId="59" borderId="0" xfId="695" applyFont="1" applyFill="1" applyBorder="1" applyAlignment="1">
      <alignment horizontal="left" vertical="center"/>
    </xf>
    <xf numFmtId="0" fontId="9" fillId="18" borderId="0" xfId="695" applyFont="1" applyFill="1" applyBorder="1" applyAlignment="1">
      <alignment horizontal="left" vertical="center"/>
    </xf>
    <xf numFmtId="0" fontId="6" fillId="0" borderId="0" xfId="695" applyFont="1" applyFill="1" applyAlignment="1">
      <alignment vertical="center"/>
    </xf>
    <xf numFmtId="0" fontId="9" fillId="57" borderId="0" xfId="695" applyFont="1" applyFill="1" applyBorder="1" applyAlignment="1">
      <alignment horizontal="left" vertical="center"/>
    </xf>
    <xf numFmtId="0" fontId="64" fillId="0" borderId="0" xfId="695" applyFont="1" applyAlignment="1">
      <alignment vertical="center"/>
    </xf>
    <xf numFmtId="0" fontId="6" fillId="0" borderId="0" xfId="695" applyFont="1" applyAlignment="1">
      <alignment horizontal="center" vertical="center"/>
    </xf>
    <xf numFmtId="0" fontId="9" fillId="60" borderId="0" xfId="695" applyFont="1" applyFill="1" applyAlignment="1">
      <alignment horizontal="center" vertical="center" wrapText="1"/>
    </xf>
    <xf numFmtId="0" fontId="9" fillId="60" borderId="40" xfId="695" applyFont="1" applyFill="1" applyBorder="1" applyAlignment="1">
      <alignment horizontal="center" vertical="center"/>
    </xf>
    <xf numFmtId="0" fontId="9" fillId="60" borderId="0" xfId="695" applyFont="1" applyFill="1" applyBorder="1" applyAlignment="1">
      <alignment horizontal="center" vertical="center" wrapText="1"/>
    </xf>
    <xf numFmtId="0" fontId="6" fillId="0" borderId="41" xfId="695" applyFont="1" applyBorder="1" applyAlignment="1">
      <alignment horizontal="center" vertical="center"/>
    </xf>
    <xf numFmtId="0" fontId="6" fillId="0" borderId="41" xfId="695" applyFont="1" applyBorder="1" applyAlignment="1">
      <alignment horizontal="left" vertical="center"/>
    </xf>
    <xf numFmtId="170" fontId="6" fillId="61" borderId="41" xfId="188" applyNumberFormat="1" applyFont="1" applyFill="1" applyBorder="1" applyAlignment="1">
      <alignment horizontal="right" vertical="center" wrapText="1"/>
    </xf>
    <xf numFmtId="0" fontId="6" fillId="0" borderId="0" xfId="695" applyFont="1" applyBorder="1" applyAlignment="1">
      <alignment vertical="center"/>
    </xf>
    <xf numFmtId="0" fontId="9" fillId="0" borderId="42" xfId="695" applyFont="1" applyBorder="1" applyAlignment="1">
      <alignment horizontal="left" vertical="center"/>
    </xf>
    <xf numFmtId="170" fontId="9" fillId="0" borderId="43" xfId="188" applyNumberFormat="1" applyFont="1" applyFill="1" applyBorder="1" applyAlignment="1">
      <alignment horizontal="right" vertical="center" wrapText="1"/>
    </xf>
    <xf numFmtId="4" fontId="6" fillId="0" borderId="0" xfId="695" applyNumberFormat="1" applyFont="1" applyBorder="1" applyAlignment="1">
      <alignment vertical="center"/>
    </xf>
    <xf numFmtId="0" fontId="9" fillId="0" borderId="0" xfId="695" applyFont="1" applyFill="1" applyBorder="1" applyAlignment="1">
      <alignment horizontal="center" vertical="center" wrapText="1"/>
    </xf>
    <xf numFmtId="0" fontId="9" fillId="0" borderId="0" xfId="695" applyFont="1" applyFill="1" applyBorder="1" applyAlignment="1">
      <alignment horizontal="left" vertical="center" wrapText="1"/>
    </xf>
    <xf numFmtId="170" fontId="9" fillId="0" borderId="0" xfId="188" applyNumberFormat="1" applyFont="1" applyFill="1" applyBorder="1" applyAlignment="1">
      <alignment horizontal="right" vertical="center" wrapText="1"/>
    </xf>
    <xf numFmtId="171" fontId="6" fillId="0" borderId="0" xfId="188" applyNumberFormat="1" applyFont="1" applyBorder="1" applyAlignment="1">
      <alignment vertical="center"/>
    </xf>
    <xf numFmtId="171" fontId="6" fillId="0" borderId="0" xfId="188" applyNumberFormat="1" applyFont="1" applyAlignment="1">
      <alignment vertical="center"/>
    </xf>
    <xf numFmtId="0" fontId="64" fillId="0" borderId="0" xfId="695" applyFont="1" applyBorder="1" applyAlignment="1">
      <alignment vertical="center"/>
    </xf>
    <xf numFmtId="0" fontId="9" fillId="57" borderId="0" xfId="695" applyFont="1" applyFill="1" applyBorder="1" applyAlignment="1">
      <alignment horizontal="left" vertical="center"/>
    </xf>
    <xf numFmtId="170" fontId="6" fillId="0" borderId="0" xfId="695" applyNumberFormat="1" applyFont="1" applyAlignment="1">
      <alignment vertical="center"/>
    </xf>
    <xf numFmtId="4" fontId="6" fillId="0" borderId="0" xfId="695" applyNumberFormat="1" applyFont="1" applyAlignment="1">
      <alignment vertical="center"/>
    </xf>
    <xf numFmtId="0" fontId="6" fillId="0" borderId="0" xfId="695" applyFont="1" applyBorder="1" applyAlignment="1">
      <alignment horizontal="center" vertical="center"/>
    </xf>
    <xf numFmtId="0" fontId="9" fillId="0" borderId="0" xfId="695" applyFont="1" applyFill="1" applyBorder="1" applyAlignment="1">
      <alignment horizontal="left" vertical="center" indent="2"/>
    </xf>
    <xf numFmtId="0" fontId="9" fillId="0" borderId="0" xfId="695" applyFont="1" applyAlignment="1">
      <alignment horizontal="center" vertical="center"/>
    </xf>
    <xf numFmtId="0" fontId="65" fillId="0" borderId="41" xfId="695" applyFont="1" applyBorder="1" applyAlignment="1">
      <alignment horizontal="center" vertical="center"/>
    </xf>
    <xf numFmtId="0" fontId="9" fillId="0" borderId="0" xfId="695" applyFont="1" applyAlignment="1">
      <alignment vertical="center"/>
    </xf>
    <xf numFmtId="0" fontId="9" fillId="0" borderId="0" xfId="695" applyFont="1" applyBorder="1" applyAlignment="1">
      <alignment horizontal="left" vertical="center"/>
    </xf>
    <xf numFmtId="171" fontId="64" fillId="0" borderId="0" xfId="188" applyNumberFormat="1" applyFont="1" applyAlignment="1">
      <alignment vertical="center"/>
    </xf>
    <xf numFmtId="171" fontId="9" fillId="0" borderId="0" xfId="188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41" xfId="695" applyFont="1" applyFill="1" applyBorder="1" applyAlignment="1">
      <alignment horizontal="center" vertical="center"/>
    </xf>
    <xf numFmtId="0" fontId="6" fillId="0" borderId="41" xfId="695" applyFont="1" applyFill="1" applyBorder="1" applyAlignment="1">
      <alignment horizontal="left" vertical="center"/>
    </xf>
    <xf numFmtId="170" fontId="6" fillId="0" borderId="41" xfId="188" applyNumberFormat="1" applyFont="1" applyFill="1" applyBorder="1" applyAlignment="1">
      <alignment horizontal="right" vertical="center" wrapText="1"/>
    </xf>
    <xf numFmtId="0" fontId="9" fillId="0" borderId="0" xfId="695" applyFont="1" applyFill="1" applyAlignment="1">
      <alignment horizontal="center" vertical="center"/>
    </xf>
    <xf numFmtId="170" fontId="6" fillId="0" borderId="0" xfId="695" applyNumberFormat="1" applyFont="1" applyFill="1" applyAlignment="1">
      <alignment vertical="center"/>
    </xf>
    <xf numFmtId="0" fontId="6" fillId="0" borderId="41" xfId="695" applyFont="1" applyFill="1" applyBorder="1" applyAlignment="1">
      <alignment horizontal="left" vertical="center"/>
    </xf>
    <xf numFmtId="0" fontId="6" fillId="0" borderId="0" xfId="695" applyFont="1" applyFill="1" applyAlignment="1">
      <alignment horizontal="center" vertical="center"/>
    </xf>
    <xf numFmtId="0" fontId="9" fillId="0" borderId="42" xfId="695" applyFont="1" applyFill="1" applyBorder="1" applyAlignment="1">
      <alignment horizontal="left" vertical="center"/>
    </xf>
    <xf numFmtId="4" fontId="6" fillId="0" borderId="0" xfId="695" applyNumberFormat="1" applyFont="1" applyFill="1" applyAlignment="1">
      <alignment vertical="center"/>
    </xf>
    <xf numFmtId="173" fontId="9" fillId="0" borderId="0" xfId="188" applyNumberFormat="1" applyFont="1" applyFill="1" applyBorder="1" applyAlignment="1">
      <alignment horizontal="right" vertical="center" wrapText="1"/>
    </xf>
    <xf numFmtId="164" fontId="6" fillId="0" borderId="0" xfId="695" applyNumberFormat="1" applyFont="1" applyFill="1" applyAlignment="1">
      <alignment vertical="center"/>
    </xf>
    <xf numFmtId="0" fontId="9" fillId="0" borderId="0" xfId="695" applyFont="1" applyFill="1" applyBorder="1" applyAlignment="1">
      <alignment horizontal="left" vertical="center"/>
    </xf>
    <xf numFmtId="0" fontId="9" fillId="0" borderId="0" xfId="695" applyFont="1" applyFill="1" applyBorder="1" applyAlignment="1">
      <alignment vertical="center"/>
    </xf>
    <xf numFmtId="0" fontId="9" fillId="0" borderId="0" xfId="695" applyFont="1" applyFill="1" applyAlignment="1">
      <alignment horizontal="center" vertical="center" wrapText="1"/>
    </xf>
    <xf numFmtId="0" fontId="9" fillId="0" borderId="40" xfId="695" applyFont="1" applyFill="1" applyBorder="1" applyAlignment="1">
      <alignment horizontal="center" vertical="center"/>
    </xf>
    <xf numFmtId="0" fontId="9" fillId="0" borderId="40" xfId="695" applyFont="1" applyFill="1" applyBorder="1" applyAlignment="1">
      <alignment horizontal="center" vertical="center"/>
    </xf>
    <xf numFmtId="0" fontId="9" fillId="0" borderId="0" xfId="695" applyFont="1" applyFill="1" applyBorder="1" applyAlignment="1">
      <alignment horizontal="left" vertical="center"/>
    </xf>
    <xf numFmtId="171" fontId="6" fillId="0" borderId="0" xfId="188" applyNumberFormat="1" applyFont="1" applyFill="1" applyAlignment="1">
      <alignment vertical="center"/>
    </xf>
    <xf numFmtId="0" fontId="65" fillId="0" borderId="41" xfId="695" applyFont="1" applyFill="1" applyBorder="1" applyAlignment="1">
      <alignment horizontal="center" vertical="center"/>
    </xf>
    <xf numFmtId="3" fontId="6" fillId="0" borderId="0" xfId="695" applyNumberFormat="1" applyFont="1" applyAlignment="1">
      <alignment vertical="center"/>
    </xf>
    <xf numFmtId="0" fontId="9" fillId="57" borderId="0" xfId="695" applyFont="1" applyFill="1" applyBorder="1" applyAlignment="1">
      <alignment vertical="center"/>
    </xf>
    <xf numFmtId="0" fontId="9" fillId="60" borderId="40" xfId="695" applyFont="1" applyFill="1" applyBorder="1" applyAlignment="1">
      <alignment horizontal="center" vertical="center"/>
    </xf>
    <xf numFmtId="0" fontId="9" fillId="0" borderId="41" xfId="695" applyFont="1" applyBorder="1" applyAlignment="1">
      <alignment horizontal="center" vertical="center"/>
    </xf>
    <xf numFmtId="0" fontId="9" fillId="0" borderId="41" xfId="695" applyFont="1" applyBorder="1" applyAlignment="1">
      <alignment vertical="center"/>
    </xf>
    <xf numFmtId="3" fontId="6" fillId="0" borderId="41" xfId="188" applyNumberFormat="1" applyFont="1" applyBorder="1" applyAlignment="1">
      <alignment horizontal="center" vertical="center"/>
    </xf>
    <xf numFmtId="3" fontId="9" fillId="0" borderId="41" xfId="188" applyNumberFormat="1" applyFont="1" applyFill="1" applyBorder="1" applyAlignment="1">
      <alignment horizontal="right" vertical="center" wrapText="1"/>
    </xf>
    <xf numFmtId="0" fontId="6" fillId="0" borderId="41" xfId="695" applyFont="1" applyBorder="1" applyAlignment="1">
      <alignment vertical="center"/>
    </xf>
    <xf numFmtId="3" fontId="6" fillId="0" borderId="41" xfId="188" applyNumberFormat="1" applyFont="1" applyFill="1" applyBorder="1" applyAlignment="1">
      <alignment horizontal="right" vertical="center" wrapText="1"/>
    </xf>
    <xf numFmtId="171" fontId="6" fillId="0" borderId="41" xfId="188" applyNumberFormat="1" applyFont="1" applyBorder="1" applyAlignment="1">
      <alignment vertical="center"/>
    </xf>
    <xf numFmtId="0" fontId="6" fillId="0" borderId="41" xfId="695" applyFont="1" applyBorder="1" applyAlignment="1">
      <alignment horizontal="center" vertical="center" wrapText="1"/>
    </xf>
    <xf numFmtId="3" fontId="9" fillId="0" borderId="44" xfId="188" applyNumberFormat="1" applyFont="1" applyFill="1" applyBorder="1" applyAlignment="1">
      <alignment horizontal="right" vertical="center" wrapText="1"/>
    </xf>
    <xf numFmtId="3" fontId="6" fillId="0" borderId="0" xfId="188" applyNumberFormat="1" applyFont="1" applyFill="1" applyBorder="1" applyAlignment="1">
      <alignment horizontal="right" vertical="center" wrapText="1"/>
    </xf>
    <xf numFmtId="3" fontId="6" fillId="0" borderId="0" xfId="188" applyNumberFormat="1" applyFont="1" applyAlignment="1">
      <alignment horizontal="center" vertical="center"/>
    </xf>
    <xf numFmtId="3" fontId="6" fillId="0" borderId="0" xfId="188" applyNumberFormat="1" applyFont="1" applyAlignment="1">
      <alignment vertical="center"/>
    </xf>
    <xf numFmtId="0" fontId="9" fillId="57" borderId="0" xfId="695" applyFont="1" applyFill="1" applyBorder="1" applyAlignment="1">
      <alignment horizontal="left" vertical="center" wrapText="1"/>
    </xf>
    <xf numFmtId="0" fontId="9" fillId="0" borderId="41" xfId="695" applyFont="1" applyBorder="1" applyAlignment="1">
      <alignment horizontal="left" vertical="center" wrapText="1"/>
    </xf>
    <xf numFmtId="3" fontId="6" fillId="0" borderId="41" xfId="188" applyNumberFormat="1" applyFont="1" applyBorder="1" applyAlignment="1">
      <alignment vertical="center"/>
    </xf>
    <xf numFmtId="3" fontId="9" fillId="0" borderId="0" xfId="188" applyNumberFormat="1" applyFont="1" applyFill="1" applyBorder="1" applyAlignment="1">
      <alignment horizontal="right" vertical="center" wrapText="1"/>
    </xf>
    <xf numFmtId="3" fontId="6" fillId="0" borderId="41" xfId="695" applyNumberFormat="1" applyFont="1" applyBorder="1" applyAlignment="1">
      <alignment vertical="center"/>
    </xf>
    <xf numFmtId="43" fontId="6" fillId="0" borderId="0" xfId="215" applyFont="1" applyFill="1" applyAlignment="1">
      <alignment vertical="center"/>
    </xf>
    <xf numFmtId="173" fontId="9" fillId="0" borderId="41" xfId="188" applyNumberFormat="1" applyFont="1" applyFill="1" applyBorder="1" applyAlignment="1">
      <alignment horizontal="right" vertical="center" wrapText="1"/>
    </xf>
    <xf numFmtId="43" fontId="6" fillId="0" borderId="0" xfId="695" applyNumberFormat="1" applyFont="1" applyFill="1" applyAlignment="1">
      <alignment vertical="center"/>
    </xf>
    <xf numFmtId="174" fontId="9" fillId="0" borderId="0" xfId="188" applyNumberFormat="1" applyFont="1" applyFill="1" applyAlignment="1">
      <alignment vertical="center"/>
    </xf>
    <xf numFmtId="0" fontId="6" fillId="0" borderId="41" xfId="695" applyNumberFormat="1" applyFont="1" applyBorder="1" applyAlignment="1">
      <alignment horizontal="center" vertical="center"/>
    </xf>
    <xf numFmtId="0" fontId="9" fillId="0" borderId="0" xfId="695" applyFont="1" applyBorder="1" applyAlignment="1">
      <alignment vertical="center"/>
    </xf>
    <xf numFmtId="0" fontId="9" fillId="0" borderId="41" xfId="695" applyFont="1" applyBorder="1" applyAlignment="1">
      <alignment horizontal="left" vertical="center"/>
    </xf>
    <xf numFmtId="4" fontId="9" fillId="0" borderId="0" xfId="695" applyNumberFormat="1" applyFont="1" applyAlignment="1">
      <alignment vertical="center"/>
    </xf>
    <xf numFmtId="0" fontId="6" fillId="0" borderId="41" xfId="695" applyFont="1" applyBorder="1" applyAlignment="1">
      <alignment horizontal="left" vertical="center"/>
    </xf>
    <xf numFmtId="0" fontId="9" fillId="60" borderId="0" xfId="695" applyFont="1" applyFill="1" applyAlignment="1">
      <alignment vertical="center"/>
    </xf>
    <xf numFmtId="0" fontId="9" fillId="0" borderId="45" xfId="695" applyFont="1" applyBorder="1" applyAlignment="1">
      <alignment horizontal="center" vertical="center"/>
    </xf>
    <xf numFmtId="0" fontId="9" fillId="0" borderId="45" xfId="695" applyFont="1" applyBorder="1" applyAlignment="1">
      <alignment horizontal="left" vertical="center"/>
    </xf>
    <xf numFmtId="171" fontId="6" fillId="0" borderId="45" xfId="188" applyNumberFormat="1" applyFont="1" applyBorder="1" applyAlignment="1">
      <alignment vertical="center"/>
    </xf>
    <xf numFmtId="170" fontId="9" fillId="0" borderId="45" xfId="188" applyNumberFormat="1" applyFont="1" applyFill="1" applyBorder="1" applyAlignment="1">
      <alignment horizontal="right" vertical="center" wrapText="1"/>
    </xf>
    <xf numFmtId="0" fontId="6" fillId="0" borderId="45" xfId="695" applyFont="1" applyBorder="1" applyAlignment="1">
      <alignment horizontal="center" vertical="center"/>
    </xf>
    <xf numFmtId="0" fontId="6" fillId="0" borderId="45" xfId="695" applyFont="1" applyBorder="1" applyAlignment="1">
      <alignment horizontal="left" vertical="center"/>
    </xf>
    <xf numFmtId="170" fontId="6" fillId="0" borderId="45" xfId="188" applyNumberFormat="1" applyFont="1" applyFill="1" applyBorder="1" applyAlignment="1">
      <alignment horizontal="right" vertical="center" wrapText="1"/>
    </xf>
    <xf numFmtId="170" fontId="9" fillId="61" borderId="45" xfId="188" applyNumberFormat="1" applyFont="1" applyFill="1" applyBorder="1" applyAlignment="1">
      <alignment horizontal="right" vertical="center" wrapText="1"/>
    </xf>
    <xf numFmtId="170" fontId="6" fillId="61" borderId="45" xfId="188" applyNumberFormat="1" applyFont="1" applyFill="1" applyBorder="1" applyAlignment="1">
      <alignment horizontal="right" vertical="center" wrapText="1"/>
    </xf>
    <xf numFmtId="0" fontId="9" fillId="0" borderId="46" xfId="695" applyFont="1" applyBorder="1" applyAlignment="1">
      <alignment vertical="center"/>
    </xf>
    <xf numFmtId="0" fontId="9" fillId="60" borderId="0" xfId="695" applyFont="1" applyFill="1" applyBorder="1" applyAlignment="1">
      <alignment horizontal="center" vertical="center"/>
    </xf>
    <xf numFmtId="43" fontId="9" fillId="60" borderId="0" xfId="188" applyFont="1" applyFill="1" applyBorder="1" applyAlignment="1">
      <alignment horizontal="center" vertical="center"/>
    </xf>
    <xf numFmtId="0" fontId="6" fillId="0" borderId="0" xfId="695" applyFont="1" applyFill="1" applyBorder="1" applyAlignment="1">
      <alignment horizontal="center" vertical="center"/>
    </xf>
    <xf numFmtId="0" fontId="9" fillId="0" borderId="0" xfId="695" applyFont="1" applyFill="1" applyAlignment="1">
      <alignment horizontal="left" vertical="center"/>
    </xf>
    <xf numFmtId="0" fontId="9" fillId="0" borderId="41" xfId="695" applyFont="1" applyFill="1" applyBorder="1" applyAlignment="1">
      <alignment horizontal="left" vertical="center"/>
    </xf>
    <xf numFmtId="0" fontId="9" fillId="0" borderId="41" xfId="695" applyFont="1" applyFill="1" applyBorder="1" applyAlignment="1">
      <alignment horizontal="center" vertical="center"/>
    </xf>
    <xf numFmtId="0" fontId="6" fillId="0" borderId="41" xfId="695" applyFont="1" applyFill="1" applyBorder="1" applyAlignment="1">
      <alignment vertical="center"/>
    </xf>
    <xf numFmtId="170" fontId="9" fillId="0" borderId="41" xfId="188" applyNumberFormat="1" applyFont="1" applyFill="1" applyBorder="1" applyAlignment="1">
      <alignment horizontal="right" vertical="center"/>
    </xf>
    <xf numFmtId="170" fontId="6" fillId="0" borderId="41" xfId="188" applyNumberFormat="1" applyFont="1" applyFill="1" applyBorder="1" applyAlignment="1">
      <alignment horizontal="right" vertical="center"/>
    </xf>
    <xf numFmtId="0" fontId="6" fillId="0" borderId="41" xfId="695" applyNumberFormat="1" applyFont="1" applyFill="1" applyBorder="1" applyAlignment="1">
      <alignment horizontal="center" vertical="center"/>
    </xf>
    <xf numFmtId="170" fontId="9" fillId="0" borderId="0" xfId="695" applyNumberFormat="1" applyFont="1" applyFill="1" applyAlignment="1">
      <alignment vertical="center"/>
    </xf>
    <xf numFmtId="0" fontId="6" fillId="0" borderId="0" xfId="695" applyFont="1" applyFill="1" applyBorder="1" applyAlignment="1">
      <alignment horizontal="left" vertical="center"/>
    </xf>
    <xf numFmtId="0" fontId="9" fillId="0" borderId="0" xfId="695" applyFont="1" applyFill="1" applyAlignment="1">
      <alignment vertical="center"/>
    </xf>
    <xf numFmtId="0" fontId="9" fillId="0" borderId="0" xfId="695" applyFont="1" applyFill="1" applyBorder="1" applyAlignment="1">
      <alignment horizontal="center" vertical="center"/>
    </xf>
    <xf numFmtId="0" fontId="6" fillId="0" borderId="0" xfId="695" applyFont="1" applyFill="1" applyBorder="1" applyAlignment="1">
      <alignment vertical="center"/>
    </xf>
    <xf numFmtId="170" fontId="9" fillId="0" borderId="0" xfId="188" applyNumberFormat="1" applyFont="1" applyFill="1" applyBorder="1" applyAlignment="1">
      <alignment horizontal="right" vertical="center"/>
    </xf>
    <xf numFmtId="3" fontId="9" fillId="57" borderId="0" xfId="695" applyNumberFormat="1" applyFont="1" applyFill="1" applyBorder="1" applyAlignment="1">
      <alignment vertical="center"/>
    </xf>
    <xf numFmtId="171" fontId="6" fillId="0" borderId="41" xfId="188" applyNumberFormat="1" applyFont="1" applyFill="1" applyBorder="1" applyAlignment="1">
      <alignment horizontal="right" vertical="center"/>
    </xf>
    <xf numFmtId="1" fontId="6" fillId="0" borderId="41" xfId="188" applyNumberFormat="1" applyFont="1" applyFill="1" applyBorder="1" applyAlignment="1">
      <alignment horizontal="right" vertical="center"/>
    </xf>
    <xf numFmtId="1" fontId="9" fillId="0" borderId="41" xfId="188" applyNumberFormat="1" applyFont="1" applyFill="1" applyBorder="1" applyAlignment="1">
      <alignment horizontal="right" vertical="center"/>
    </xf>
    <xf numFmtId="49" fontId="6" fillId="0" borderId="41" xfId="559" applyNumberFormat="1" applyFont="1" applyFill="1" applyBorder="1" applyAlignment="1">
      <alignment horizontal="center"/>
    </xf>
    <xf numFmtId="0" fontId="6" fillId="0" borderId="41" xfId="559" applyFont="1" applyFill="1" applyBorder="1" applyAlignment="1">
      <alignment vertical="center"/>
    </xf>
    <xf numFmtId="1" fontId="59" fillId="0" borderId="41" xfId="188" applyNumberFormat="1" applyFont="1" applyFill="1" applyBorder="1" applyAlignment="1">
      <alignment horizontal="right"/>
    </xf>
    <xf numFmtId="0" fontId="9" fillId="0" borderId="41" xfId="559" applyFont="1" applyFill="1" applyBorder="1" applyAlignment="1">
      <alignment vertical="center"/>
    </xf>
    <xf numFmtId="0" fontId="6" fillId="0" borderId="41" xfId="559" applyNumberFormat="1" applyFont="1" applyFill="1" applyBorder="1" applyAlignment="1">
      <alignment horizontal="center" vertical="center"/>
    </xf>
    <xf numFmtId="0" fontId="66" fillId="0" borderId="41" xfId="559" applyFont="1" applyFill="1" applyBorder="1" applyAlignment="1">
      <alignment vertical="center"/>
    </xf>
    <xf numFmtId="3" fontId="6" fillId="0" borderId="0" xfId="695" applyNumberFormat="1" applyFont="1" applyFill="1" applyAlignment="1">
      <alignment vertical="center"/>
    </xf>
    <xf numFmtId="0" fontId="66" fillId="0" borderId="0" xfId="559" applyFont="1" applyFill="1" applyBorder="1" applyAlignment="1">
      <alignment vertical="center"/>
    </xf>
    <xf numFmtId="171" fontId="6" fillId="0" borderId="0" xfId="188" applyNumberFormat="1" applyFont="1" applyFill="1" applyBorder="1" applyAlignment="1">
      <alignment horizontal="right" vertical="center"/>
    </xf>
    <xf numFmtId="1" fontId="6" fillId="0" borderId="0" xfId="188" applyNumberFormat="1" applyFont="1" applyFill="1" applyBorder="1" applyAlignment="1">
      <alignment horizontal="right" vertical="center"/>
    </xf>
    <xf numFmtId="43" fontId="63" fillId="0" borderId="0" xfId="215" applyFont="1" applyAlignment="1">
      <alignment vertical="center"/>
    </xf>
    <xf numFmtId="0" fontId="8" fillId="0" borderId="0" xfId="695" applyFont="1" applyAlignment="1">
      <alignment vertical="center"/>
    </xf>
  </cellXfs>
  <cellStyles count="1063">
    <cellStyle name="=C:\WINNT\SYSTEM32\COMMAND.COM" xfId="5"/>
    <cellStyle name="20% - Énfasis1 2" xfId="6"/>
    <cellStyle name="20% - Énfasis1 2 2" xfId="7"/>
    <cellStyle name="20% - Énfasis1 2 2 2" xfId="8"/>
    <cellStyle name="20% - Énfasis1 2 3" xfId="9"/>
    <cellStyle name="20% - Énfasis1 2 4" xfId="10"/>
    <cellStyle name="20% - Énfasis1 3" xfId="11"/>
    <cellStyle name="20% - Énfasis1 3 2" xfId="12"/>
    <cellStyle name="20% - Énfasis1 4" xfId="13"/>
    <cellStyle name="20% - Énfasis1 4 2" xfId="14"/>
    <cellStyle name="20% - Énfasis1 5" xfId="15"/>
    <cellStyle name="20% - Énfasis2 2" xfId="16"/>
    <cellStyle name="20% - Énfasis2 2 2" xfId="17"/>
    <cellStyle name="20% - Énfasis2 2 2 2" xfId="18"/>
    <cellStyle name="20% - Énfasis2 2 3" xfId="19"/>
    <cellStyle name="20% - Énfasis2 2 4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2 4" xfId="30"/>
    <cellStyle name="20% - Énfasis3 3" xfId="31"/>
    <cellStyle name="20% - Énfasis3 3 2" xfId="32"/>
    <cellStyle name="20% - Énfasis3 4" xfId="33"/>
    <cellStyle name="20% - Énfasis3 4 2" xfId="34"/>
    <cellStyle name="20% - Énfasis3 5" xfId="35"/>
    <cellStyle name="20% - Énfasis4 2" xfId="36"/>
    <cellStyle name="20% - Énfasis4 2 2" xfId="37"/>
    <cellStyle name="20% - Énfasis4 2 2 2" xfId="38"/>
    <cellStyle name="20% - Énfasis4 2 3" xfId="39"/>
    <cellStyle name="20% - Énfasis4 2 4" xfId="40"/>
    <cellStyle name="20% - Énfasis4 3" xfId="41"/>
    <cellStyle name="20% - Énfasis4 3 2" xfId="42"/>
    <cellStyle name="20% - Énfasis4 4" xfId="43"/>
    <cellStyle name="20% - Énfasis4 4 2" xfId="44"/>
    <cellStyle name="20% - Énfasis4 5" xfId="45"/>
    <cellStyle name="20% - Énfasis5 2" xfId="46"/>
    <cellStyle name="20% - Énfasis5 2 2" xfId="47"/>
    <cellStyle name="20% - Énfasis5 2 2 2" xfId="48"/>
    <cellStyle name="20% - Énfasis5 2 3" xfId="49"/>
    <cellStyle name="20% - Énfasis5 3" xfId="50"/>
    <cellStyle name="20% - Énfasis5 3 2" xfId="51"/>
    <cellStyle name="20% - Énfasis5 4" xfId="52"/>
    <cellStyle name="20% - Énfasis5 4 2" xfId="53"/>
    <cellStyle name="20% - Énfasis5 5" xfId="54"/>
    <cellStyle name="20% - Énfasis6 2" xfId="55"/>
    <cellStyle name="20% - Énfasis6 2 2" xfId="56"/>
    <cellStyle name="20% - Énfasis6 2 2 2" xfId="57"/>
    <cellStyle name="20% - Énfasis6 2 3" xfId="58"/>
    <cellStyle name="20% - Énfasis6 3" xfId="59"/>
    <cellStyle name="20% - Énfasis6 3 2" xfId="60"/>
    <cellStyle name="20% - Énfasis6 4" xfId="61"/>
    <cellStyle name="20% - Énfasis6 4 2" xfId="62"/>
    <cellStyle name="20% - Énfasis6 5" xfId="63"/>
    <cellStyle name="40% - Énfasis1 2" xfId="64"/>
    <cellStyle name="40% - Énfasis1 2 2" xfId="65"/>
    <cellStyle name="40% - Énfasis1 2 2 2" xfId="66"/>
    <cellStyle name="40% - Énfasis1 2 3" xfId="67"/>
    <cellStyle name="40% - Énfasis1 3" xfId="68"/>
    <cellStyle name="40% - Énfasis1 3 2" xfId="69"/>
    <cellStyle name="40% - Énfasis1 4" xfId="70"/>
    <cellStyle name="40% - Énfasis1 4 2" xfId="71"/>
    <cellStyle name="40% - Énfasis1 5" xfId="72"/>
    <cellStyle name="40% - Énfasis2 2" xfId="73"/>
    <cellStyle name="40% - Énfasis2 2 2" xfId="74"/>
    <cellStyle name="40% - Énfasis2 2 2 2" xfId="75"/>
    <cellStyle name="40% - Énfasis2 2 3" xfId="76"/>
    <cellStyle name="40% - Énfasis2 3" xfId="77"/>
    <cellStyle name="40% - Énfasis2 3 2" xfId="78"/>
    <cellStyle name="40% - Énfasis2 4" xfId="79"/>
    <cellStyle name="40% - Énfasis2 4 2" xfId="80"/>
    <cellStyle name="40% - Énfasis2 5" xfId="81"/>
    <cellStyle name="40% - Énfasis3 2" xfId="82"/>
    <cellStyle name="40% - Énfasis3 2 2" xfId="83"/>
    <cellStyle name="40% - Énfasis3 2 2 2" xfId="84"/>
    <cellStyle name="40% - Énfasis3 2 3" xfId="85"/>
    <cellStyle name="40% - Énfasis3 2 4" xfId="86"/>
    <cellStyle name="40% - Énfasis3 3" xfId="87"/>
    <cellStyle name="40% - Énfasis3 3 2" xfId="88"/>
    <cellStyle name="40% - Énfasis3 4" xfId="89"/>
    <cellStyle name="40% - Énfasis3 4 2" xfId="90"/>
    <cellStyle name="40% - Énfasis3 5" xfId="91"/>
    <cellStyle name="40% - Énfasis4 2" xfId="92"/>
    <cellStyle name="40% - Énfasis4 2 2" xfId="93"/>
    <cellStyle name="40% - Énfasis4 2 2 2" xfId="94"/>
    <cellStyle name="40% - Énfasis4 2 3" xfId="95"/>
    <cellStyle name="40% - Énfasis4 3" xfId="96"/>
    <cellStyle name="40% - Énfasis4 3 2" xfId="97"/>
    <cellStyle name="40% - Énfasis4 4" xfId="98"/>
    <cellStyle name="40% - Énfasis4 4 2" xfId="99"/>
    <cellStyle name="40% - Énfasis4 5" xfId="100"/>
    <cellStyle name="40% - Énfasis5 2" xfId="101"/>
    <cellStyle name="40% - Énfasis5 2 2" xfId="102"/>
    <cellStyle name="40% - Énfasis5 2 2 2" xfId="103"/>
    <cellStyle name="40% - Énfasis5 2 3" xfId="104"/>
    <cellStyle name="40% - Énfasis5 3" xfId="105"/>
    <cellStyle name="40% - Énfasis5 3 2" xfId="106"/>
    <cellStyle name="40% - Énfasis5 4" xfId="107"/>
    <cellStyle name="40% - Énfasis5 4 2" xfId="108"/>
    <cellStyle name="40% - Énfasis5 5" xfId="109"/>
    <cellStyle name="40% - Énfasis6 2" xfId="110"/>
    <cellStyle name="40% - Énfasis6 2 2" xfId="111"/>
    <cellStyle name="40% - Énfasis6 2 2 2" xfId="112"/>
    <cellStyle name="40% - Énfasis6 2 3" xfId="113"/>
    <cellStyle name="40% - Énfasis6 3" xfId="114"/>
    <cellStyle name="40% - Énfasis6 3 2" xfId="115"/>
    <cellStyle name="40% - Énfasis6 4" xfId="116"/>
    <cellStyle name="40% - Énfasis6 4 2" xfId="117"/>
    <cellStyle name="40% - Énfasis6 5" xfId="118"/>
    <cellStyle name="60% - Énfasis3 2" xfId="119"/>
    <cellStyle name="60% - Énfasis4 2" xfId="120"/>
    <cellStyle name="60% - Énfasis6 2" xfId="121"/>
    <cellStyle name="Buena 2" xfId="122"/>
    <cellStyle name="Cálculo 2" xfId="123"/>
    <cellStyle name="Celda de comprobación 2" xfId="124"/>
    <cellStyle name="Celda vinculada 2" xfId="125"/>
    <cellStyle name="Encabezado 4 2" xfId="126"/>
    <cellStyle name="Entrada 2" xfId="127"/>
    <cellStyle name="Euro" xfId="128"/>
    <cellStyle name="Fecha" xfId="129"/>
    <cellStyle name="Fijo" xfId="130"/>
    <cellStyle name="HEADING1" xfId="131"/>
    <cellStyle name="HEADING2" xfId="132"/>
    <cellStyle name="Incorrecto 2" xfId="133"/>
    <cellStyle name="Millares 10" xfId="134"/>
    <cellStyle name="Millares 10 2" xfId="135"/>
    <cellStyle name="Millares 10 3" xfId="136"/>
    <cellStyle name="Millares 11" xfId="137"/>
    <cellStyle name="Millares 12" xfId="138"/>
    <cellStyle name="Millares 13" xfId="139"/>
    <cellStyle name="Millares 14" xfId="140"/>
    <cellStyle name="Millares 15" xfId="141"/>
    <cellStyle name="Millares 15 2" xfId="142"/>
    <cellStyle name="Millares 15 2 2" xfId="143"/>
    <cellStyle name="Millares 15 3" xfId="144"/>
    <cellStyle name="Millares 16" xfId="145"/>
    <cellStyle name="Millares 17" xfId="146"/>
    <cellStyle name="Millares 2" xfId="147"/>
    <cellStyle name="Millares 2 10" xfId="148"/>
    <cellStyle name="Millares 2 11" xfId="149"/>
    <cellStyle name="Millares 2 12" xfId="150"/>
    <cellStyle name="Millares 2 13" xfId="151"/>
    <cellStyle name="Millares 2 14" xfId="152"/>
    <cellStyle name="Millares 2 15" xfId="153"/>
    <cellStyle name="Millares 2 16" xfId="154"/>
    <cellStyle name="Millares 2 16 2" xfId="155"/>
    <cellStyle name="Millares 2 16 3" xfId="156"/>
    <cellStyle name="Millares 2 17" xfId="157"/>
    <cellStyle name="Millares 2 18" xfId="158"/>
    <cellStyle name="Millares 2 18 2" xfId="159"/>
    <cellStyle name="Millares 2 18 3" xfId="160"/>
    <cellStyle name="Millares 2 19" xfId="161"/>
    <cellStyle name="Millares 2 19 2" xfId="162"/>
    <cellStyle name="Millares 2 2" xfId="163"/>
    <cellStyle name="Millares 2 2 2" xfId="164"/>
    <cellStyle name="Millares 2 2 2 2" xfId="165"/>
    <cellStyle name="Millares 2 2 2 2 2" xfId="166"/>
    <cellStyle name="Millares 2 2 2 3" xfId="167"/>
    <cellStyle name="Millares 2 2 2 4" xfId="168"/>
    <cellStyle name="Millares 2 2 3" xfId="169"/>
    <cellStyle name="Millares 2 2 4" xfId="170"/>
    <cellStyle name="Millares 2 2 5" xfId="171"/>
    <cellStyle name="Millares 2 2 6" xfId="172"/>
    <cellStyle name="Millares 2 20" xfId="173"/>
    <cellStyle name="Millares 2 20 2" xfId="174"/>
    <cellStyle name="Millares 2 21" xfId="175"/>
    <cellStyle name="Millares 2 21 2" xfId="176"/>
    <cellStyle name="Millares 2 22" xfId="2"/>
    <cellStyle name="Millares 2 22 2" xfId="177"/>
    <cellStyle name="Millares 2 23" xfId="3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4"/>
    <cellStyle name="Millares 2 4 2" xfId="186"/>
    <cellStyle name="Millares 2 4 2 2" xfId="187"/>
    <cellStyle name="Millares 2 4 3" xfId="188"/>
    <cellStyle name="Millares 2 4 4" xfId="189"/>
    <cellStyle name="Millares 2 4 5" xfId="190"/>
    <cellStyle name="Millares 2 5" xfId="191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Mares/2021/CUENTA%20P&#218;BLICA%202021/SEGUNDO%20SEMESTRE/ESTADOS%20FINANCIEROS%20EDITADOS%20OK/00%20Archivo%20CPA%202021%20Editable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uario\Alfredo%20Fonseca\afg\2013\CUENTAS%20DE\Relaci&#243;n%20de%20cuentas%20bancarias%20aperturad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CSF"/>
      <sheetName val="EVHP"/>
      <sheetName val="EFE"/>
      <sheetName val="EAA"/>
      <sheetName val="EADOP"/>
      <sheetName val="IPC"/>
      <sheetName val="BALANZA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IR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Hoja1"/>
      <sheetName val="Ayudas"/>
    </sheetNames>
    <sheetDataSet>
      <sheetData sheetId="0">
        <row r="12">
          <cell r="F12">
            <v>22816579.170000002</v>
          </cell>
        </row>
      </sheetData>
      <sheetData sheetId="1">
        <row r="50">
          <cell r="B50">
            <v>4139214.32</v>
          </cell>
        </row>
        <row r="52">
          <cell r="B52">
            <v>-1099576.19</v>
          </cell>
        </row>
        <row r="55">
          <cell r="B55">
            <v>-35.380000000000003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G44">
            <v>3389094.21</v>
          </cell>
        </row>
        <row r="46">
          <cell r="G46">
            <v>18134301.809999999</v>
          </cell>
        </row>
        <row r="47">
          <cell r="G47">
            <v>18572113.120000001</v>
          </cell>
        </row>
        <row r="49">
          <cell r="G49">
            <v>828976.89</v>
          </cell>
        </row>
        <row r="53">
          <cell r="G53">
            <v>16828757.690000001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101"/>
  <sheetViews>
    <sheetView showGridLines="0" tabSelected="1" zoomScale="110" zoomScaleNormal="110" zoomScaleSheetLayoutView="100" workbookViewId="0">
      <selection activeCell="A39" sqref="A39"/>
    </sheetView>
  </sheetViews>
  <sheetFormatPr baseColWidth="10" defaultColWidth="12" defaultRowHeight="11.25"/>
  <cols>
    <col min="1" max="1" width="61.83203125" style="55" customWidth="1"/>
    <col min="2" max="2" width="18.33203125" style="55" bestFit="1" customWidth="1"/>
    <col min="3" max="3" width="18.33203125" style="56" bestFit="1" customWidth="1"/>
    <col min="4" max="4" width="1" style="56" customWidth="1"/>
    <col min="5" max="5" width="69" style="56" customWidth="1"/>
    <col min="6" max="7" width="16.33203125" style="56" bestFit="1" customWidth="1"/>
    <col min="8" max="8" width="3.1640625" style="3" customWidth="1"/>
    <col min="9" max="16384" width="12" style="3"/>
  </cols>
  <sheetData>
    <row r="1" spans="1:7" ht="50.25" customHeight="1" thickBot="1">
      <c r="A1" s="1" t="s">
        <v>0</v>
      </c>
      <c r="B1" s="2"/>
      <c r="C1" s="2"/>
      <c r="D1" s="2"/>
      <c r="E1" s="2"/>
      <c r="F1" s="2"/>
      <c r="G1" s="2"/>
    </row>
    <row r="2" spans="1:7" s="9" customFormat="1" ht="15">
      <c r="A2" s="4" t="s">
        <v>1</v>
      </c>
      <c r="B2" s="5">
        <v>2021</v>
      </c>
      <c r="C2" s="5">
        <v>2020</v>
      </c>
      <c r="D2" s="6"/>
      <c r="E2" s="7" t="s">
        <v>2</v>
      </c>
      <c r="F2" s="5">
        <v>2021</v>
      </c>
      <c r="G2" s="8">
        <v>2020</v>
      </c>
    </row>
    <row r="3" spans="1:7" s="9" customFormat="1">
      <c r="A3" s="10"/>
      <c r="B3" s="11"/>
      <c r="C3" s="11"/>
      <c r="D3" s="12"/>
      <c r="E3" s="13"/>
      <c r="F3" s="11"/>
      <c r="G3" s="14"/>
    </row>
    <row r="4" spans="1:7">
      <c r="A4" s="15" t="s">
        <v>3</v>
      </c>
      <c r="B4" s="16"/>
      <c r="C4" s="16"/>
      <c r="D4" s="17"/>
      <c r="E4" s="13" t="s">
        <v>4</v>
      </c>
      <c r="F4" s="16"/>
      <c r="G4" s="14"/>
    </row>
    <row r="5" spans="1:7">
      <c r="A5" s="18" t="s">
        <v>5</v>
      </c>
      <c r="B5" s="19">
        <v>2099167416.75</v>
      </c>
      <c r="C5" s="19">
        <v>884822404.74000001</v>
      </c>
      <c r="D5" s="20"/>
      <c r="E5" s="21" t="s">
        <v>6</v>
      </c>
      <c r="F5" s="19">
        <v>343293639.18000001</v>
      </c>
      <c r="G5" s="22">
        <v>483953937.23000002</v>
      </c>
    </row>
    <row r="6" spans="1:7">
      <c r="A6" s="18" t="s">
        <v>7</v>
      </c>
      <c r="B6" s="19">
        <v>229728262.03999999</v>
      </c>
      <c r="C6" s="19">
        <v>197151645.97</v>
      </c>
      <c r="D6" s="20"/>
      <c r="E6" s="21" t="s">
        <v>8</v>
      </c>
      <c r="F6" s="19">
        <v>0</v>
      </c>
      <c r="G6" s="22">
        <v>0</v>
      </c>
    </row>
    <row r="7" spans="1:7">
      <c r="A7" s="18" t="s">
        <v>9</v>
      </c>
      <c r="B7" s="19">
        <v>71963461.359999999</v>
      </c>
      <c r="C7" s="19">
        <v>45883814.520000003</v>
      </c>
      <c r="D7" s="20"/>
      <c r="E7" s="21" t="s">
        <v>10</v>
      </c>
      <c r="F7" s="19">
        <v>0</v>
      </c>
      <c r="G7" s="22">
        <v>0</v>
      </c>
    </row>
    <row r="8" spans="1:7">
      <c r="A8" s="18" t="s">
        <v>11</v>
      </c>
      <c r="B8" s="19">
        <v>180859947.52000001</v>
      </c>
      <c r="C8" s="19">
        <v>179760371.33000001</v>
      </c>
      <c r="D8" s="20"/>
      <c r="E8" s="21" t="s">
        <v>12</v>
      </c>
      <c r="F8" s="19">
        <v>0</v>
      </c>
      <c r="G8" s="22">
        <v>0</v>
      </c>
    </row>
    <row r="9" spans="1:7">
      <c r="A9" s="18" t="s">
        <v>13</v>
      </c>
      <c r="B9" s="19">
        <v>0</v>
      </c>
      <c r="C9" s="19">
        <v>0</v>
      </c>
      <c r="D9" s="20"/>
      <c r="E9" s="21" t="s">
        <v>14</v>
      </c>
      <c r="F9" s="19">
        <v>0</v>
      </c>
      <c r="G9" s="23">
        <v>0</v>
      </c>
    </row>
    <row r="10" spans="1:7">
      <c r="A10" s="18" t="s">
        <v>15</v>
      </c>
      <c r="B10" s="19">
        <v>0</v>
      </c>
      <c r="C10" s="19">
        <v>0</v>
      </c>
      <c r="D10" s="20"/>
      <c r="E10" s="21" t="s">
        <v>16</v>
      </c>
      <c r="F10" s="19">
        <v>0</v>
      </c>
      <c r="G10" s="22">
        <v>0</v>
      </c>
    </row>
    <row r="11" spans="1:7">
      <c r="A11" s="18" t="s">
        <v>17</v>
      </c>
      <c r="B11" s="19">
        <v>9634000</v>
      </c>
      <c r="C11" s="19">
        <v>9634000</v>
      </c>
      <c r="D11" s="20"/>
      <c r="E11" s="21" t="s">
        <v>18</v>
      </c>
      <c r="F11" s="19">
        <v>0</v>
      </c>
      <c r="G11" s="22">
        <v>0</v>
      </c>
    </row>
    <row r="12" spans="1:7">
      <c r="A12" s="18"/>
      <c r="B12" s="24"/>
      <c r="C12" s="24"/>
      <c r="D12" s="20"/>
      <c r="E12" s="21" t="s">
        <v>19</v>
      </c>
      <c r="F12" s="19">
        <v>22816579.170000002</v>
      </c>
      <c r="G12" s="22">
        <v>19086607.579999998</v>
      </c>
    </row>
    <row r="13" spans="1:7">
      <c r="A13" s="25" t="s">
        <v>20</v>
      </c>
      <c r="B13" s="26">
        <f>SUM(B5:B12)</f>
        <v>2591353087.6700001</v>
      </c>
      <c r="C13" s="26">
        <f>SUM(C5:C12)</f>
        <v>1317252236.5599999</v>
      </c>
      <c r="D13" s="20"/>
      <c r="E13" s="21"/>
      <c r="F13" s="27"/>
      <c r="G13" s="14"/>
    </row>
    <row r="14" spans="1:7">
      <c r="A14" s="10"/>
      <c r="B14" s="26"/>
      <c r="C14" s="26"/>
      <c r="D14" s="12"/>
      <c r="E14" s="28" t="s">
        <v>21</v>
      </c>
      <c r="F14" s="27">
        <f>SUM(F5:F13)</f>
        <v>366110218.35000002</v>
      </c>
      <c r="G14" s="14">
        <f>SUM(G5:G13)</f>
        <v>503040544.81</v>
      </c>
    </row>
    <row r="15" spans="1:7">
      <c r="A15" s="10" t="s">
        <v>22</v>
      </c>
      <c r="B15" s="29"/>
      <c r="C15" s="29"/>
      <c r="D15" s="20"/>
      <c r="E15" s="13"/>
      <c r="F15" s="27"/>
      <c r="G15" s="14"/>
    </row>
    <row r="16" spans="1:7">
      <c r="A16" s="18" t="s">
        <v>23</v>
      </c>
      <c r="B16" s="19">
        <v>0</v>
      </c>
      <c r="C16" s="19">
        <v>0</v>
      </c>
      <c r="D16" s="30"/>
      <c r="E16" s="30" t="s">
        <v>24</v>
      </c>
      <c r="F16" s="30"/>
      <c r="G16" s="14"/>
    </row>
    <row r="17" spans="1:7">
      <c r="A17" s="18" t="s">
        <v>25</v>
      </c>
      <c r="B17" s="19">
        <v>0</v>
      </c>
      <c r="C17" s="19">
        <v>0</v>
      </c>
      <c r="D17" s="20"/>
      <c r="E17" s="21" t="s">
        <v>26</v>
      </c>
      <c r="F17" s="30">
        <v>0</v>
      </c>
      <c r="G17" s="14">
        <v>0</v>
      </c>
    </row>
    <row r="18" spans="1:7">
      <c r="A18" s="18" t="s">
        <v>27</v>
      </c>
      <c r="B18" s="19">
        <v>5791631262.3000002</v>
      </c>
      <c r="C18" s="19">
        <v>5789813004.0200005</v>
      </c>
      <c r="D18" s="20"/>
      <c r="E18" s="21" t="s">
        <v>28</v>
      </c>
      <c r="F18" s="30">
        <v>0</v>
      </c>
      <c r="G18" s="14">
        <v>0</v>
      </c>
    </row>
    <row r="19" spans="1:7">
      <c r="A19" s="18" t="s">
        <v>29</v>
      </c>
      <c r="B19" s="19">
        <v>4223363510.6399999</v>
      </c>
      <c r="C19" s="19">
        <v>4201829980</v>
      </c>
      <c r="D19" s="20"/>
      <c r="E19" s="21" t="s">
        <v>30</v>
      </c>
      <c r="F19" s="30">
        <v>0</v>
      </c>
      <c r="G19" s="14">
        <v>0</v>
      </c>
    </row>
    <row r="20" spans="1:7" ht="12.75">
      <c r="A20" s="31" t="s">
        <v>31</v>
      </c>
      <c r="B20" s="19">
        <v>0</v>
      </c>
      <c r="C20" s="19">
        <v>0</v>
      </c>
      <c r="D20" s="20"/>
      <c r="E20" s="21" t="s">
        <v>32</v>
      </c>
      <c r="F20" s="30">
        <v>0</v>
      </c>
      <c r="G20" s="14">
        <v>0</v>
      </c>
    </row>
    <row r="21" spans="1:7">
      <c r="A21" s="18" t="s">
        <v>33</v>
      </c>
      <c r="B21" s="19">
        <v>-2570595312.8600001</v>
      </c>
      <c r="C21" s="19">
        <v>-2605285887.9499998</v>
      </c>
      <c r="D21" s="20"/>
      <c r="E21" s="32" t="s">
        <v>34</v>
      </c>
      <c r="F21" s="30">
        <v>0</v>
      </c>
      <c r="G21" s="14">
        <v>0</v>
      </c>
    </row>
    <row r="22" spans="1:7">
      <c r="A22" s="18" t="s">
        <v>35</v>
      </c>
      <c r="B22" s="19">
        <v>0</v>
      </c>
      <c r="C22" s="19">
        <v>0</v>
      </c>
      <c r="D22" s="20"/>
      <c r="E22" s="21" t="s">
        <v>36</v>
      </c>
      <c r="F22" s="30">
        <v>0</v>
      </c>
      <c r="G22" s="14">
        <v>0</v>
      </c>
    </row>
    <row r="23" spans="1:7">
      <c r="A23" s="18" t="s">
        <v>37</v>
      </c>
      <c r="B23" s="19">
        <v>0</v>
      </c>
      <c r="C23" s="19">
        <v>0</v>
      </c>
      <c r="D23" s="12"/>
      <c r="E23" s="21"/>
      <c r="F23" s="30"/>
      <c r="G23" s="33"/>
    </row>
    <row r="24" spans="1:7">
      <c r="A24" s="18" t="s">
        <v>38</v>
      </c>
      <c r="B24" s="19">
        <v>0</v>
      </c>
      <c r="C24" s="19">
        <v>0</v>
      </c>
      <c r="D24" s="20"/>
      <c r="E24" s="28" t="s">
        <v>39</v>
      </c>
      <c r="F24" s="27">
        <f>SUM(F17:F23)</f>
        <v>0</v>
      </c>
      <c r="G24" s="34">
        <f>SUM(G17:G23)</f>
        <v>0</v>
      </c>
    </row>
    <row r="25" spans="1:7" s="9" customFormat="1">
      <c r="A25" s="18"/>
      <c r="B25" s="29"/>
      <c r="C25" s="29"/>
      <c r="D25" s="12"/>
      <c r="E25" s="21"/>
      <c r="F25" s="27"/>
      <c r="G25" s="34"/>
    </row>
    <row r="26" spans="1:7">
      <c r="A26" s="25" t="s">
        <v>40</v>
      </c>
      <c r="B26" s="26">
        <f>SUM(B16:B25)</f>
        <v>7444399460.0799999</v>
      </c>
      <c r="C26" s="26">
        <f>SUM(C16:C25)</f>
        <v>7386357096.0700006</v>
      </c>
      <c r="D26" s="20"/>
      <c r="E26" s="13" t="s">
        <v>41</v>
      </c>
      <c r="F26" s="27">
        <f>+F14+F24</f>
        <v>366110218.35000002</v>
      </c>
      <c r="G26" s="34">
        <f>+G14+G24</f>
        <v>503040544.81</v>
      </c>
    </row>
    <row r="27" spans="1:7">
      <c r="A27" s="10"/>
      <c r="B27" s="35"/>
      <c r="C27" s="35"/>
      <c r="D27" s="17"/>
      <c r="E27" s="13"/>
      <c r="F27" s="27"/>
      <c r="G27" s="34"/>
    </row>
    <row r="28" spans="1:7" ht="12.75">
      <c r="A28" s="36" t="s">
        <v>42</v>
      </c>
      <c r="B28" s="26">
        <f>+B13+B26</f>
        <v>10035752547.75</v>
      </c>
      <c r="C28" s="26">
        <f>+C13+C26</f>
        <v>8703609332.6300011</v>
      </c>
      <c r="D28" s="17"/>
      <c r="E28" s="37" t="s">
        <v>43</v>
      </c>
      <c r="F28" s="27"/>
      <c r="G28" s="38"/>
    </row>
    <row r="29" spans="1:7">
      <c r="A29" s="39"/>
      <c r="B29" s="40"/>
      <c r="C29" s="41"/>
      <c r="D29" s="12"/>
      <c r="E29" s="13"/>
      <c r="F29" s="27"/>
      <c r="G29" s="38"/>
    </row>
    <row r="30" spans="1:7">
      <c r="A30" s="42"/>
      <c r="B30" s="43"/>
      <c r="C30" s="43"/>
      <c r="D30" s="20"/>
      <c r="E30" s="28" t="s">
        <v>44</v>
      </c>
      <c r="F30" s="27">
        <f>SUM(F31:F33)</f>
        <v>7696133897.1400003</v>
      </c>
      <c r="G30" s="34">
        <f>SUM(G31:G33)</f>
        <v>7621602619.2900009</v>
      </c>
    </row>
    <row r="31" spans="1:7">
      <c r="A31" s="42"/>
      <c r="B31" s="43"/>
      <c r="C31" s="43"/>
      <c r="D31" s="20"/>
      <c r="E31" s="21" t="s">
        <v>45</v>
      </c>
      <c r="F31" s="19">
        <v>7658361138.0500002</v>
      </c>
      <c r="G31" s="22">
        <v>7584596409.7700005</v>
      </c>
    </row>
    <row r="32" spans="1:7">
      <c r="A32" s="42"/>
      <c r="B32" s="43"/>
      <c r="C32" s="43"/>
      <c r="D32" s="20"/>
      <c r="E32" s="21" t="s">
        <v>46</v>
      </c>
      <c r="F32" s="19">
        <v>28663158.989999998</v>
      </c>
      <c r="G32" s="22">
        <v>27896609.420000002</v>
      </c>
    </row>
    <row r="33" spans="1:8">
      <c r="A33" s="42"/>
      <c r="B33" s="43"/>
      <c r="C33" s="43"/>
      <c r="D33" s="20"/>
      <c r="E33" s="21" t="s">
        <v>47</v>
      </c>
      <c r="F33" s="19">
        <v>9109600.0999999996</v>
      </c>
      <c r="G33" s="22">
        <v>9109600.0999999996</v>
      </c>
    </row>
    <row r="34" spans="1:8">
      <c r="A34" s="42"/>
      <c r="B34" s="43"/>
      <c r="C34" s="43"/>
      <c r="D34" s="12"/>
      <c r="E34" s="21"/>
      <c r="F34" s="30"/>
      <c r="G34" s="14"/>
    </row>
    <row r="35" spans="1:8">
      <c r="A35" s="42"/>
      <c r="B35" s="43"/>
      <c r="C35" s="43"/>
      <c r="D35" s="20"/>
      <c r="E35" s="28" t="s">
        <v>48</v>
      </c>
      <c r="F35" s="27">
        <f>SUM(F36:F40)</f>
        <v>1973508432.26</v>
      </c>
      <c r="G35" s="34">
        <f>SUM(G36:G40)</f>
        <v>578966168.52999997</v>
      </c>
    </row>
    <row r="36" spans="1:8" ht="12.75">
      <c r="A36" s="44"/>
      <c r="B36" s="43"/>
      <c r="C36" s="43"/>
      <c r="D36" s="20"/>
      <c r="E36" s="21" t="s">
        <v>49</v>
      </c>
      <c r="F36" s="19">
        <v>1439071304.47</v>
      </c>
      <c r="G36" s="22">
        <v>-481003086.98000002</v>
      </c>
    </row>
    <row r="37" spans="1:8">
      <c r="A37" s="42"/>
      <c r="B37" s="43"/>
      <c r="C37" s="43"/>
      <c r="D37" s="20"/>
      <c r="E37" s="21" t="s">
        <v>50</v>
      </c>
      <c r="F37" s="19">
        <v>534437127.79000002</v>
      </c>
      <c r="G37" s="22">
        <v>1059969255.51</v>
      </c>
    </row>
    <row r="38" spans="1:8">
      <c r="A38" s="42"/>
      <c r="B38" s="45"/>
      <c r="C38" s="45"/>
      <c r="D38" s="20"/>
      <c r="E38" s="21" t="s">
        <v>51</v>
      </c>
      <c r="F38" s="19">
        <v>0</v>
      </c>
      <c r="G38" s="22">
        <v>0</v>
      </c>
      <c r="H38" s="46"/>
    </row>
    <row r="39" spans="1:8">
      <c r="A39" s="42"/>
      <c r="B39" s="43"/>
      <c r="C39" s="43"/>
      <c r="D39" s="20"/>
      <c r="E39" s="21" t="s">
        <v>52</v>
      </c>
      <c r="F39" s="19">
        <v>0</v>
      </c>
      <c r="G39" s="22">
        <v>0</v>
      </c>
    </row>
    <row r="40" spans="1:8">
      <c r="A40" s="42"/>
      <c r="B40" s="43"/>
      <c r="C40" s="43"/>
      <c r="D40" s="41"/>
      <c r="E40" s="21" t="s">
        <v>53</v>
      </c>
      <c r="F40" s="19">
        <v>0</v>
      </c>
      <c r="G40" s="22">
        <v>0</v>
      </c>
    </row>
    <row r="41" spans="1:8">
      <c r="A41" s="42"/>
      <c r="B41" s="43"/>
      <c r="C41" s="43"/>
      <c r="D41" s="41"/>
      <c r="E41" s="21"/>
      <c r="F41" s="30"/>
      <c r="G41" s="33"/>
    </row>
    <row r="42" spans="1:8" ht="21">
      <c r="A42" s="42"/>
      <c r="B42" s="47"/>
      <c r="C42" s="48"/>
      <c r="D42" s="41"/>
      <c r="E42" s="28" t="s">
        <v>54</v>
      </c>
      <c r="F42" s="27">
        <f>SUM(F43:F44)</f>
        <v>0</v>
      </c>
      <c r="G42" s="34">
        <f>SUM(G43:G44)</f>
        <v>0</v>
      </c>
    </row>
    <row r="43" spans="1:8">
      <c r="A43" s="39"/>
      <c r="B43" s="40"/>
      <c r="C43" s="41"/>
      <c r="D43" s="41"/>
      <c r="E43" s="21" t="s">
        <v>55</v>
      </c>
      <c r="F43" s="30">
        <v>0</v>
      </c>
      <c r="G43" s="14">
        <v>0</v>
      </c>
    </row>
    <row r="44" spans="1:8" ht="12.75">
      <c r="A44" s="49"/>
      <c r="B44" s="40"/>
      <c r="C44" s="41"/>
      <c r="D44" s="41"/>
      <c r="E44" s="21" t="s">
        <v>56</v>
      </c>
      <c r="F44" s="30">
        <v>0</v>
      </c>
      <c r="G44" s="14">
        <v>0</v>
      </c>
    </row>
    <row r="45" spans="1:8">
      <c r="A45" s="39"/>
      <c r="B45" s="40"/>
      <c r="C45" s="41"/>
      <c r="D45" s="41"/>
      <c r="E45" s="21"/>
      <c r="F45" s="30"/>
      <c r="G45" s="33"/>
    </row>
    <row r="46" spans="1:8">
      <c r="A46" s="39"/>
      <c r="B46" s="40"/>
      <c r="C46" s="41"/>
      <c r="D46" s="41"/>
      <c r="E46" s="13" t="s">
        <v>57</v>
      </c>
      <c r="F46" s="27">
        <f>+F30+F35+F42</f>
        <v>9669642329.3999996</v>
      </c>
      <c r="G46" s="34">
        <f>+G30+G35+G42</f>
        <v>8200568787.8200006</v>
      </c>
    </row>
    <row r="47" spans="1:8">
      <c r="A47" s="39"/>
      <c r="B47" s="40"/>
      <c r="C47" s="41"/>
      <c r="D47" s="41"/>
      <c r="E47" s="13"/>
      <c r="F47" s="27"/>
      <c r="G47" s="34"/>
    </row>
    <row r="48" spans="1:8" ht="12.75">
      <c r="A48" s="39"/>
      <c r="B48" s="40"/>
      <c r="C48" s="41"/>
      <c r="D48" s="41"/>
      <c r="E48" s="37" t="s">
        <v>58</v>
      </c>
      <c r="F48" s="27">
        <f>+F46+F26</f>
        <v>10035752547.75</v>
      </c>
      <c r="G48" s="38">
        <f>+G46+G26</f>
        <v>8703609332.6300011</v>
      </c>
    </row>
    <row r="49" spans="1:8" ht="12" thickBot="1">
      <c r="A49" s="50"/>
      <c r="B49" s="51"/>
      <c r="C49" s="52"/>
      <c r="D49" s="52"/>
      <c r="E49" s="52"/>
      <c r="F49" s="52"/>
      <c r="G49" s="53"/>
    </row>
    <row r="50" spans="1:8">
      <c r="A50" s="54" t="s">
        <v>59</v>
      </c>
    </row>
    <row r="51" spans="1:8">
      <c r="H51" s="56"/>
    </row>
    <row r="52" spans="1:8">
      <c r="H52" s="56"/>
    </row>
    <row r="53" spans="1:8" ht="12.75">
      <c r="A53" s="57"/>
    </row>
    <row r="60" spans="1:8" ht="12.75">
      <c r="A60" s="57"/>
    </row>
    <row r="67" spans="1:1" ht="12.75">
      <c r="A67" s="57"/>
    </row>
    <row r="75" spans="1:1" ht="12.75">
      <c r="A75" s="57"/>
    </row>
    <row r="83" spans="1:1" ht="12.75">
      <c r="A83" s="57"/>
    </row>
    <row r="92" spans="1:1" ht="12.75">
      <c r="A92" s="57"/>
    </row>
    <row r="101" spans="1:1" ht="12.75">
      <c r="A101" s="57"/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101"/>
  <sheetViews>
    <sheetView showGridLines="0" topLeftCell="A25" zoomScaleNormal="100" workbookViewId="0">
      <selection activeCell="A39" sqref="A39"/>
    </sheetView>
  </sheetViews>
  <sheetFormatPr baseColWidth="10" defaultColWidth="12" defaultRowHeight="11.25"/>
  <cols>
    <col min="1" max="1" width="108.6640625" style="93" customWidth="1"/>
    <col min="2" max="3" width="19" style="17" customWidth="1"/>
    <col min="4" max="4" width="1" style="17" customWidth="1"/>
    <col min="5" max="16384" width="12" style="17"/>
  </cols>
  <sheetData>
    <row r="1" spans="1:3" ht="50.25" customHeight="1" thickBot="1">
      <c r="A1" s="58" t="s">
        <v>60</v>
      </c>
      <c r="B1" s="59"/>
      <c r="C1" s="60"/>
    </row>
    <row r="2" spans="1:3" ht="18" customHeight="1">
      <c r="A2" s="61"/>
      <c r="B2" s="62">
        <v>2021</v>
      </c>
      <c r="C2" s="63">
        <v>2020</v>
      </c>
    </row>
    <row r="3" spans="1:3" s="67" customFormat="1" ht="12.75">
      <c r="A3" s="64" t="s">
        <v>61</v>
      </c>
      <c r="B3" s="65"/>
      <c r="C3" s="66"/>
    </row>
    <row r="4" spans="1:3">
      <c r="A4" s="68" t="s">
        <v>62</v>
      </c>
      <c r="B4" s="69">
        <f>SUM(B5:B11)</f>
        <v>22517871.68</v>
      </c>
      <c r="C4" s="70">
        <f>SUM(C5:C11)</f>
        <v>46134271.020000003</v>
      </c>
    </row>
    <row r="5" spans="1:3">
      <c r="A5" s="71" t="s">
        <v>63</v>
      </c>
      <c r="B5" s="72">
        <v>0</v>
      </c>
      <c r="C5" s="73">
        <v>0</v>
      </c>
    </row>
    <row r="6" spans="1:3">
      <c r="A6" s="71" t="s">
        <v>64</v>
      </c>
      <c r="B6" s="72">
        <v>0</v>
      </c>
      <c r="C6" s="73">
        <v>0</v>
      </c>
    </row>
    <row r="7" spans="1:3">
      <c r="A7" s="71" t="s">
        <v>65</v>
      </c>
      <c r="B7" s="72">
        <v>0</v>
      </c>
      <c r="C7" s="73">
        <v>0</v>
      </c>
    </row>
    <row r="8" spans="1:3">
      <c r="A8" s="71" t="s">
        <v>66</v>
      </c>
      <c r="B8" s="72">
        <v>0</v>
      </c>
      <c r="C8" s="73">
        <v>0</v>
      </c>
    </row>
    <row r="9" spans="1:3">
      <c r="A9" s="71" t="s">
        <v>67</v>
      </c>
      <c r="B9" s="72">
        <v>0</v>
      </c>
      <c r="C9" s="73">
        <v>0</v>
      </c>
    </row>
    <row r="10" spans="1:3">
      <c r="A10" s="71" t="s">
        <v>68</v>
      </c>
      <c r="B10" s="72">
        <v>0</v>
      </c>
      <c r="C10" s="73">
        <v>0</v>
      </c>
    </row>
    <row r="11" spans="1:3">
      <c r="A11" s="71" t="s">
        <v>69</v>
      </c>
      <c r="B11" s="72">
        <v>22517871.68</v>
      </c>
      <c r="C11" s="73">
        <v>46134271.020000003</v>
      </c>
    </row>
    <row r="12" spans="1:3" ht="22.5">
      <c r="A12" s="15" t="s">
        <v>70</v>
      </c>
      <c r="B12" s="69">
        <f>SUM(B13:B14)</f>
        <v>6892171318.2600002</v>
      </c>
      <c r="C12" s="70">
        <f>SUM(C13:C14)</f>
        <v>13348733562.07</v>
      </c>
    </row>
    <row r="13" spans="1:3">
      <c r="A13" s="74" t="s">
        <v>71</v>
      </c>
      <c r="B13" s="72">
        <v>3897166388.4299998</v>
      </c>
      <c r="C13" s="73">
        <v>8143351645.1700001</v>
      </c>
    </row>
    <row r="14" spans="1:3">
      <c r="A14" s="74" t="s">
        <v>72</v>
      </c>
      <c r="B14" s="72">
        <v>2995004929.8299999</v>
      </c>
      <c r="C14" s="73">
        <v>5205381916.8999996</v>
      </c>
    </row>
    <row r="15" spans="1:3">
      <c r="A15" s="68" t="s">
        <v>73</v>
      </c>
      <c r="B15" s="75">
        <f>SUM(B16:B20)</f>
        <v>1394588.64</v>
      </c>
      <c r="C15" s="76">
        <f>SUM(C16:C20)</f>
        <v>16521804.17</v>
      </c>
    </row>
    <row r="16" spans="1:3">
      <c r="A16" s="71" t="s">
        <v>74</v>
      </c>
      <c r="B16" s="72">
        <v>0</v>
      </c>
      <c r="C16" s="73">
        <v>0</v>
      </c>
    </row>
    <row r="17" spans="1:3">
      <c r="A17" s="71" t="s">
        <v>75</v>
      </c>
      <c r="B17" s="72">
        <v>0</v>
      </c>
      <c r="C17" s="73">
        <v>0</v>
      </c>
    </row>
    <row r="18" spans="1:3">
      <c r="A18" s="71" t="s">
        <v>76</v>
      </c>
      <c r="B18" s="72">
        <v>0</v>
      </c>
      <c r="C18" s="73">
        <v>0</v>
      </c>
    </row>
    <row r="19" spans="1:3">
      <c r="A19" s="71" t="s">
        <v>77</v>
      </c>
      <c r="B19" s="72">
        <v>0</v>
      </c>
      <c r="C19" s="73">
        <v>0</v>
      </c>
    </row>
    <row r="20" spans="1:3" ht="12.75">
      <c r="A20" s="77" t="s">
        <v>78</v>
      </c>
      <c r="B20" s="72">
        <v>1394588.64</v>
      </c>
      <c r="C20" s="73">
        <v>16521804.17</v>
      </c>
    </row>
    <row r="21" spans="1:3">
      <c r="A21" s="78"/>
      <c r="B21" s="79"/>
      <c r="C21" s="80"/>
    </row>
    <row r="22" spans="1:3">
      <c r="A22" s="81" t="s">
        <v>79</v>
      </c>
      <c r="B22" s="69">
        <f>+B4+B12+B15</f>
        <v>6916083778.5800009</v>
      </c>
      <c r="C22" s="34">
        <f>+C4+C12+C15</f>
        <v>13411389637.26</v>
      </c>
    </row>
    <row r="23" spans="1:3">
      <c r="A23" s="78"/>
      <c r="B23" s="82"/>
      <c r="C23" s="34"/>
    </row>
    <row r="24" spans="1:3" s="67" customFormat="1" ht="12.75">
      <c r="A24" s="64" t="s">
        <v>80</v>
      </c>
      <c r="B24" s="83"/>
      <c r="C24" s="84"/>
    </row>
    <row r="25" spans="1:3">
      <c r="A25" s="68" t="s">
        <v>81</v>
      </c>
      <c r="B25" s="69">
        <f>SUM(B26:B28)</f>
        <v>5473972871.3600006</v>
      </c>
      <c r="C25" s="70">
        <f>SUM(C26:C28)</f>
        <v>13661765839.92</v>
      </c>
    </row>
    <row r="26" spans="1:3">
      <c r="A26" s="74" t="s">
        <v>82</v>
      </c>
      <c r="B26" s="72">
        <v>3629665459.8400002</v>
      </c>
      <c r="C26" s="73">
        <v>8058847861.0200005</v>
      </c>
    </row>
    <row r="27" spans="1:3">
      <c r="A27" s="74" t="s">
        <v>83</v>
      </c>
      <c r="B27" s="72">
        <v>953551023.26999998</v>
      </c>
      <c r="C27" s="73">
        <v>2623892419.1500001</v>
      </c>
    </row>
    <row r="28" spans="1:3" ht="12.75">
      <c r="A28" s="85" t="s">
        <v>84</v>
      </c>
      <c r="B28" s="72">
        <v>890756388.25</v>
      </c>
      <c r="C28" s="73">
        <v>2979025559.75</v>
      </c>
    </row>
    <row r="29" spans="1:3">
      <c r="A29" s="68" t="s">
        <v>85</v>
      </c>
      <c r="B29" s="69">
        <f>SUM(B30:B38)</f>
        <v>0</v>
      </c>
      <c r="C29" s="70">
        <f>SUM(C30:C38)</f>
        <v>5907448</v>
      </c>
    </row>
    <row r="30" spans="1:3">
      <c r="A30" s="74" t="s">
        <v>86</v>
      </c>
      <c r="B30" s="86">
        <v>0</v>
      </c>
      <c r="C30" s="87">
        <v>0</v>
      </c>
    </row>
    <row r="31" spans="1:3">
      <c r="A31" s="74" t="s">
        <v>87</v>
      </c>
      <c r="B31" s="86">
        <v>0</v>
      </c>
      <c r="C31" s="87">
        <v>0</v>
      </c>
    </row>
    <row r="32" spans="1:3">
      <c r="A32" s="74" t="s">
        <v>88</v>
      </c>
      <c r="B32" s="86">
        <v>0</v>
      </c>
      <c r="C32" s="87">
        <v>5881000</v>
      </c>
    </row>
    <row r="33" spans="1:3">
      <c r="A33" s="74" t="s">
        <v>89</v>
      </c>
      <c r="B33" s="86">
        <v>0</v>
      </c>
      <c r="C33" s="87">
        <v>26448</v>
      </c>
    </row>
    <row r="34" spans="1:3">
      <c r="A34" s="74" t="s">
        <v>90</v>
      </c>
      <c r="B34" s="86">
        <v>0</v>
      </c>
      <c r="C34" s="87">
        <v>0</v>
      </c>
    </row>
    <row r="35" spans="1:3">
      <c r="A35" s="74" t="s">
        <v>91</v>
      </c>
      <c r="B35" s="86">
        <v>0</v>
      </c>
      <c r="C35" s="87">
        <v>0</v>
      </c>
    </row>
    <row r="36" spans="1:3" ht="12.75">
      <c r="A36" s="85" t="s">
        <v>92</v>
      </c>
      <c r="B36" s="86">
        <v>0</v>
      </c>
      <c r="C36" s="87">
        <v>0</v>
      </c>
    </row>
    <row r="37" spans="1:3">
      <c r="A37" s="74" t="s">
        <v>93</v>
      </c>
      <c r="B37" s="86">
        <v>0</v>
      </c>
      <c r="C37" s="87">
        <v>0</v>
      </c>
    </row>
    <row r="38" spans="1:3">
      <c r="A38" s="74" t="s">
        <v>94</v>
      </c>
      <c r="B38" s="86">
        <v>0</v>
      </c>
      <c r="C38" s="87">
        <v>0</v>
      </c>
    </row>
    <row r="39" spans="1:3">
      <c r="A39" s="68" t="s">
        <v>95</v>
      </c>
      <c r="B39" s="69">
        <f>SUM(B40:B42)</f>
        <v>0</v>
      </c>
      <c r="C39" s="70">
        <f>SUM(C40:C42)</f>
        <v>0</v>
      </c>
    </row>
    <row r="40" spans="1:3">
      <c r="A40" s="74" t="s">
        <v>96</v>
      </c>
      <c r="B40" s="86">
        <v>0</v>
      </c>
      <c r="C40" s="87">
        <v>0</v>
      </c>
    </row>
    <row r="41" spans="1:3">
      <c r="A41" s="74" t="s">
        <v>45</v>
      </c>
      <c r="B41" s="86">
        <v>0</v>
      </c>
      <c r="C41" s="87">
        <v>0</v>
      </c>
    </row>
    <row r="42" spans="1:3">
      <c r="A42" s="74" t="s">
        <v>97</v>
      </c>
      <c r="B42" s="86">
        <v>0</v>
      </c>
      <c r="C42" s="87">
        <v>0</v>
      </c>
    </row>
    <row r="43" spans="1:3">
      <c r="A43" s="68" t="s">
        <v>98</v>
      </c>
      <c r="B43" s="69">
        <f>SUM(B44:B48)</f>
        <v>0</v>
      </c>
      <c r="C43" s="70">
        <f>SUM(C44:C48)</f>
        <v>0</v>
      </c>
    </row>
    <row r="44" spans="1:3" ht="12.75">
      <c r="A44" s="85" t="s">
        <v>99</v>
      </c>
      <c r="B44" s="86">
        <v>0</v>
      </c>
      <c r="C44" s="87">
        <v>0</v>
      </c>
    </row>
    <row r="45" spans="1:3">
      <c r="A45" s="74" t="s">
        <v>100</v>
      </c>
      <c r="B45" s="86">
        <v>0</v>
      </c>
      <c r="C45" s="87">
        <v>0</v>
      </c>
    </row>
    <row r="46" spans="1:3">
      <c r="A46" s="74" t="s">
        <v>101</v>
      </c>
      <c r="B46" s="86">
        <v>0</v>
      </c>
      <c r="C46" s="87">
        <v>0</v>
      </c>
    </row>
    <row r="47" spans="1:3">
      <c r="A47" s="74" t="s">
        <v>102</v>
      </c>
      <c r="B47" s="86">
        <v>0</v>
      </c>
      <c r="C47" s="87">
        <v>0</v>
      </c>
    </row>
    <row r="48" spans="1:3">
      <c r="A48" s="74" t="s">
        <v>103</v>
      </c>
      <c r="B48" s="86">
        <v>0</v>
      </c>
      <c r="C48" s="87">
        <v>0</v>
      </c>
    </row>
    <row r="49" spans="1:8">
      <c r="A49" s="68" t="s">
        <v>104</v>
      </c>
      <c r="B49" s="69">
        <f>SUM(B50:B55)</f>
        <v>3039602.75</v>
      </c>
      <c r="C49" s="70">
        <f>SUM(C50:C55)</f>
        <v>224719436.31999999</v>
      </c>
    </row>
    <row r="50" spans="1:8">
      <c r="A50" s="74" t="s">
        <v>105</v>
      </c>
      <c r="B50" s="72">
        <v>4139214.32</v>
      </c>
      <c r="C50" s="73">
        <v>270947735.00999999</v>
      </c>
    </row>
    <row r="51" spans="1:8">
      <c r="A51" s="74" t="s">
        <v>106</v>
      </c>
      <c r="B51" s="72">
        <v>0</v>
      </c>
      <c r="C51" s="73">
        <v>0</v>
      </c>
    </row>
    <row r="52" spans="1:8">
      <c r="A52" s="74" t="s">
        <v>107</v>
      </c>
      <c r="B52" s="72">
        <v>-1099576.19</v>
      </c>
      <c r="C52" s="73">
        <v>-46228289.829999998</v>
      </c>
    </row>
    <row r="53" spans="1:8" ht="12.75">
      <c r="A53" s="85" t="s">
        <v>108</v>
      </c>
      <c r="B53" s="72">
        <v>0</v>
      </c>
      <c r="C53" s="73">
        <v>0</v>
      </c>
    </row>
    <row r="54" spans="1:8">
      <c r="A54" s="74" t="s">
        <v>109</v>
      </c>
      <c r="B54" s="72">
        <v>0</v>
      </c>
      <c r="C54" s="73">
        <v>0</v>
      </c>
    </row>
    <row r="55" spans="1:8">
      <c r="A55" s="74" t="s">
        <v>110</v>
      </c>
      <c r="B55" s="72">
        <v>-35.380000000000003</v>
      </c>
      <c r="C55" s="73">
        <v>-8.86</v>
      </c>
    </row>
    <row r="56" spans="1:8">
      <c r="A56" s="68" t="s">
        <v>111</v>
      </c>
      <c r="B56" s="69">
        <f>+B57</f>
        <v>0</v>
      </c>
      <c r="C56" s="70">
        <f>+C57</f>
        <v>0</v>
      </c>
    </row>
    <row r="57" spans="1:8">
      <c r="A57" s="74" t="s">
        <v>112</v>
      </c>
      <c r="B57" s="86">
        <v>0</v>
      </c>
      <c r="C57" s="87">
        <v>0</v>
      </c>
    </row>
    <row r="58" spans="1:8">
      <c r="A58" s="78"/>
      <c r="B58" s="79"/>
      <c r="C58" s="80"/>
    </row>
    <row r="59" spans="1:8">
      <c r="A59" s="81" t="s">
        <v>113</v>
      </c>
      <c r="B59" s="69">
        <f>+B56+B49+B43+B39+B29+B25</f>
        <v>5477012474.1100006</v>
      </c>
      <c r="C59" s="34">
        <f>+C56+C49+C43+C39+C29+C25</f>
        <v>13892392724.24</v>
      </c>
    </row>
    <row r="60" spans="1:8" ht="12.75">
      <c r="A60" s="88"/>
      <c r="B60" s="69"/>
      <c r="C60" s="34"/>
    </row>
    <row r="61" spans="1:8" s="67" customFormat="1" ht="12.75">
      <c r="A61" s="64" t="s">
        <v>114</v>
      </c>
      <c r="B61" s="69">
        <f>+B22-B59</f>
        <v>1439071304.4700003</v>
      </c>
      <c r="C61" s="70">
        <f>+C22-C59</f>
        <v>-481003086.97999954</v>
      </c>
    </row>
    <row r="62" spans="1:8" s="67" customFormat="1" ht="12" thickBot="1">
      <c r="A62" s="89"/>
      <c r="B62" s="90"/>
      <c r="C62" s="91"/>
    </row>
    <row r="63" spans="1:8" s="93" customFormat="1">
      <c r="A63" s="92" t="s">
        <v>59</v>
      </c>
      <c r="B63" s="17"/>
      <c r="C63" s="17"/>
      <c r="D63" s="17"/>
      <c r="E63" s="17"/>
      <c r="F63" s="17"/>
      <c r="G63" s="17"/>
      <c r="H63" s="17"/>
    </row>
    <row r="66" spans="1:2">
      <c r="B66" s="94"/>
    </row>
    <row r="67" spans="1:2" ht="12.75">
      <c r="A67" s="95"/>
    </row>
    <row r="68" spans="1:2">
      <c r="B68" s="96"/>
    </row>
    <row r="75" spans="1:2" ht="12.75">
      <c r="A75" s="95"/>
    </row>
    <row r="83" spans="1:1" ht="12.75">
      <c r="A83" s="95"/>
    </row>
    <row r="92" spans="1:1" ht="12.75">
      <c r="A92" s="95"/>
    </row>
    <row r="101" spans="1:1" ht="12.75">
      <c r="A101" s="9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E101"/>
  <sheetViews>
    <sheetView showGridLines="0" topLeftCell="A25" zoomScaleNormal="100" zoomScaleSheetLayoutView="80" workbookViewId="0">
      <selection activeCell="A39" sqref="A39"/>
    </sheetView>
  </sheetViews>
  <sheetFormatPr baseColWidth="10" defaultColWidth="12" defaultRowHeight="11.25"/>
  <cols>
    <col min="1" max="1" width="85" style="55" customWidth="1"/>
    <col min="2" max="2" width="19.5" style="55" customWidth="1"/>
    <col min="3" max="3" width="19.5" style="56" customWidth="1"/>
    <col min="4" max="4" width="1.6640625" style="3" customWidth="1"/>
    <col min="5" max="5" width="18.1640625" style="3" customWidth="1"/>
    <col min="6" max="16384" width="12" style="3"/>
  </cols>
  <sheetData>
    <row r="1" spans="1:5" ht="50.25" customHeight="1">
      <c r="A1" s="97" t="s">
        <v>115</v>
      </c>
      <c r="B1" s="98"/>
      <c r="C1" s="99"/>
    </row>
    <row r="2" spans="1:5" s="103" customFormat="1" ht="15" customHeight="1">
      <c r="A2" s="100"/>
      <c r="B2" s="101" t="s">
        <v>116</v>
      </c>
      <c r="C2" s="102" t="s">
        <v>117</v>
      </c>
    </row>
    <row r="3" spans="1:5" s="103" customFormat="1" ht="6" customHeight="1">
      <c r="A3" s="104"/>
      <c r="B3" s="105"/>
      <c r="C3" s="106"/>
    </row>
    <row r="4" spans="1:5" s="9" customFormat="1" ht="12.75">
      <c r="A4" s="107" t="s">
        <v>1</v>
      </c>
      <c r="B4" s="108">
        <f>+B5+B14</f>
        <v>0</v>
      </c>
      <c r="C4" s="109">
        <f>+C5+C14</f>
        <v>1332143215.1199999</v>
      </c>
      <c r="E4" s="110"/>
    </row>
    <row r="5" spans="1:5" ht="12.75" customHeight="1">
      <c r="A5" s="111" t="s">
        <v>3</v>
      </c>
      <c r="B5" s="108">
        <f>SUM(B6:B12)</f>
        <v>0</v>
      </c>
      <c r="C5" s="109">
        <f>SUM(C6:C12)</f>
        <v>1274100851.1099999</v>
      </c>
    </row>
    <row r="6" spans="1:5">
      <c r="A6" s="112" t="s">
        <v>5</v>
      </c>
      <c r="B6" s="113">
        <v>0</v>
      </c>
      <c r="C6" s="114">
        <v>1214345012.01</v>
      </c>
    </row>
    <row r="7" spans="1:5">
      <c r="A7" s="112" t="s">
        <v>7</v>
      </c>
      <c r="B7" s="113">
        <v>0</v>
      </c>
      <c r="C7" s="114">
        <v>32576616.07</v>
      </c>
    </row>
    <row r="8" spans="1:5">
      <c r="A8" s="112" t="s">
        <v>9</v>
      </c>
      <c r="B8" s="113">
        <v>0</v>
      </c>
      <c r="C8" s="114">
        <v>26079646.84</v>
      </c>
      <c r="E8" s="115"/>
    </row>
    <row r="9" spans="1:5">
      <c r="A9" s="112" t="s">
        <v>11</v>
      </c>
      <c r="B9" s="113">
        <v>0</v>
      </c>
      <c r="C9" s="114">
        <v>1099576.19</v>
      </c>
    </row>
    <row r="10" spans="1:5">
      <c r="A10" s="112" t="s">
        <v>13</v>
      </c>
      <c r="B10" s="113">
        <v>0</v>
      </c>
      <c r="C10" s="114">
        <v>0</v>
      </c>
    </row>
    <row r="11" spans="1:5">
      <c r="A11" s="112" t="s">
        <v>15</v>
      </c>
      <c r="B11" s="113">
        <v>0</v>
      </c>
      <c r="C11" s="114">
        <v>0</v>
      </c>
    </row>
    <row r="12" spans="1:5">
      <c r="A12" s="112" t="s">
        <v>17</v>
      </c>
      <c r="B12" s="113">
        <v>0</v>
      </c>
      <c r="C12" s="114">
        <v>0</v>
      </c>
    </row>
    <row r="13" spans="1:5">
      <c r="A13" s="112"/>
      <c r="B13" s="116"/>
      <c r="C13" s="117"/>
    </row>
    <row r="14" spans="1:5">
      <c r="A14" s="111" t="s">
        <v>22</v>
      </c>
      <c r="B14" s="108">
        <f>SUM(B15:B23)</f>
        <v>0</v>
      </c>
      <c r="C14" s="109">
        <f>SUM(C15:C23)</f>
        <v>58042364.010000005</v>
      </c>
    </row>
    <row r="15" spans="1:5">
      <c r="A15" s="112" t="s">
        <v>23</v>
      </c>
      <c r="B15" s="113">
        <v>0</v>
      </c>
      <c r="C15" s="114">
        <v>0</v>
      </c>
    </row>
    <row r="16" spans="1:5">
      <c r="A16" s="112" t="s">
        <v>25</v>
      </c>
      <c r="B16" s="113">
        <v>0</v>
      </c>
      <c r="C16" s="114">
        <v>0</v>
      </c>
    </row>
    <row r="17" spans="1:5">
      <c r="A17" s="112" t="s">
        <v>27</v>
      </c>
      <c r="B17" s="113">
        <v>0</v>
      </c>
      <c r="C17" s="114">
        <v>1818258.28</v>
      </c>
    </row>
    <row r="18" spans="1:5">
      <c r="A18" s="112" t="s">
        <v>29</v>
      </c>
      <c r="B18" s="113">
        <v>0</v>
      </c>
      <c r="C18" s="114">
        <v>21533530.640000001</v>
      </c>
    </row>
    <row r="19" spans="1:5">
      <c r="A19" s="112" t="s">
        <v>31</v>
      </c>
      <c r="B19" s="113">
        <v>0</v>
      </c>
      <c r="C19" s="114">
        <v>0</v>
      </c>
    </row>
    <row r="20" spans="1:5" ht="12.75">
      <c r="A20" s="118" t="s">
        <v>33</v>
      </c>
      <c r="B20" s="113">
        <v>0</v>
      </c>
      <c r="C20" s="114">
        <v>34690575.090000004</v>
      </c>
    </row>
    <row r="21" spans="1:5">
      <c r="A21" s="112" t="s">
        <v>35</v>
      </c>
      <c r="B21" s="113">
        <v>0</v>
      </c>
      <c r="C21" s="114">
        <v>0</v>
      </c>
    </row>
    <row r="22" spans="1:5">
      <c r="A22" s="112" t="s">
        <v>37</v>
      </c>
      <c r="B22" s="113">
        <v>0</v>
      </c>
      <c r="C22" s="114">
        <v>0</v>
      </c>
    </row>
    <row r="23" spans="1:5">
      <c r="A23" s="112" t="s">
        <v>38</v>
      </c>
      <c r="B23" s="113">
        <v>0</v>
      </c>
      <c r="C23" s="114">
        <v>0</v>
      </c>
    </row>
    <row r="24" spans="1:5" s="9" customFormat="1">
      <c r="A24" s="119"/>
      <c r="B24" s="120"/>
      <c r="C24" s="121"/>
    </row>
    <row r="25" spans="1:5" s="9" customFormat="1" ht="12.75">
      <c r="A25" s="107" t="s">
        <v>2</v>
      </c>
      <c r="B25" s="108">
        <f>+B26+B36</f>
        <v>3729971.59</v>
      </c>
      <c r="C25" s="109">
        <f>+C26+C36</f>
        <v>140660298.05000001</v>
      </c>
      <c r="E25" s="110"/>
    </row>
    <row r="26" spans="1:5">
      <c r="A26" s="111" t="s">
        <v>4</v>
      </c>
      <c r="B26" s="108">
        <f>SUM(B27:B34)</f>
        <v>3729971.59</v>
      </c>
      <c r="C26" s="109">
        <f>SUM(C27:C34)</f>
        <v>140660298.05000001</v>
      </c>
    </row>
    <row r="27" spans="1:5">
      <c r="A27" s="112" t="s">
        <v>6</v>
      </c>
      <c r="B27" s="113">
        <v>0</v>
      </c>
      <c r="C27" s="114">
        <v>140660298.05000001</v>
      </c>
    </row>
    <row r="28" spans="1:5" ht="12.75">
      <c r="A28" s="118" t="s">
        <v>8</v>
      </c>
      <c r="B28" s="113">
        <v>0</v>
      </c>
      <c r="C28" s="114">
        <v>0</v>
      </c>
    </row>
    <row r="29" spans="1:5">
      <c r="A29" s="112" t="s">
        <v>10</v>
      </c>
      <c r="B29" s="113">
        <v>0</v>
      </c>
      <c r="C29" s="114">
        <v>0</v>
      </c>
    </row>
    <row r="30" spans="1:5">
      <c r="A30" s="112" t="s">
        <v>12</v>
      </c>
      <c r="B30" s="113">
        <v>0</v>
      </c>
      <c r="C30" s="114">
        <v>0</v>
      </c>
    </row>
    <row r="31" spans="1:5">
      <c r="A31" s="112" t="s">
        <v>14</v>
      </c>
      <c r="B31" s="113">
        <v>0</v>
      </c>
      <c r="C31" s="114">
        <v>0</v>
      </c>
    </row>
    <row r="32" spans="1:5">
      <c r="A32" s="112" t="s">
        <v>16</v>
      </c>
      <c r="B32" s="113">
        <v>0</v>
      </c>
      <c r="C32" s="114">
        <v>0</v>
      </c>
    </row>
    <row r="33" spans="1:5">
      <c r="A33" s="112" t="s">
        <v>18</v>
      </c>
      <c r="B33" s="113">
        <v>0</v>
      </c>
      <c r="C33" s="114">
        <v>0</v>
      </c>
    </row>
    <row r="34" spans="1:5">
      <c r="A34" s="112" t="s">
        <v>19</v>
      </c>
      <c r="B34" s="113">
        <v>3729971.59</v>
      </c>
      <c r="C34" s="114">
        <v>0</v>
      </c>
    </row>
    <row r="35" spans="1:5">
      <c r="A35" s="112"/>
      <c r="B35" s="116"/>
      <c r="C35" s="117"/>
    </row>
    <row r="36" spans="1:5" ht="12.75">
      <c r="A36" s="122" t="s">
        <v>24</v>
      </c>
      <c r="B36" s="108">
        <f>SUM(B37:B42)</f>
        <v>0</v>
      </c>
      <c r="C36" s="109">
        <f>SUM(C37:C42)</f>
        <v>0</v>
      </c>
    </row>
    <row r="37" spans="1:5">
      <c r="A37" s="112" t="s">
        <v>26</v>
      </c>
      <c r="B37" s="123">
        <v>0</v>
      </c>
      <c r="C37" s="124">
        <v>0</v>
      </c>
    </row>
    <row r="38" spans="1:5">
      <c r="A38" s="112" t="s">
        <v>28</v>
      </c>
      <c r="B38" s="123">
        <v>0</v>
      </c>
      <c r="C38" s="124">
        <v>0</v>
      </c>
    </row>
    <row r="39" spans="1:5">
      <c r="A39" s="112" t="s">
        <v>30</v>
      </c>
      <c r="B39" s="123">
        <v>0</v>
      </c>
      <c r="C39" s="124">
        <v>0</v>
      </c>
    </row>
    <row r="40" spans="1:5">
      <c r="A40" s="112" t="s">
        <v>32</v>
      </c>
      <c r="B40" s="123">
        <v>0</v>
      </c>
      <c r="C40" s="124">
        <v>0</v>
      </c>
    </row>
    <row r="41" spans="1:5">
      <c r="A41" s="112" t="s">
        <v>34</v>
      </c>
      <c r="B41" s="123">
        <v>0</v>
      </c>
      <c r="C41" s="124">
        <v>0</v>
      </c>
    </row>
    <row r="42" spans="1:5">
      <c r="A42" s="112" t="s">
        <v>36</v>
      </c>
      <c r="B42" s="123">
        <v>0</v>
      </c>
      <c r="C42" s="124">
        <v>0</v>
      </c>
    </row>
    <row r="43" spans="1:5">
      <c r="A43" s="112"/>
      <c r="B43" s="116"/>
      <c r="C43" s="117"/>
    </row>
    <row r="44" spans="1:5" s="9" customFormat="1" ht="12.75">
      <c r="A44" s="107" t="s">
        <v>43</v>
      </c>
      <c r="B44" s="108">
        <f>+B45+B50+B57</f>
        <v>1994605669.3</v>
      </c>
      <c r="C44" s="109">
        <f>+C45+C50+C57</f>
        <v>525532127.72000003</v>
      </c>
      <c r="E44" s="110"/>
    </row>
    <row r="45" spans="1:5">
      <c r="A45" s="111" t="s">
        <v>44</v>
      </c>
      <c r="B45" s="108">
        <f>SUM(B46:B48)</f>
        <v>74531277.849999994</v>
      </c>
      <c r="C45" s="109">
        <f>SUM(C46:C48)</f>
        <v>0</v>
      </c>
    </row>
    <row r="46" spans="1:5">
      <c r="A46" s="112" t="s">
        <v>45</v>
      </c>
      <c r="B46" s="113">
        <v>73764728.280000001</v>
      </c>
      <c r="C46" s="114">
        <v>0</v>
      </c>
    </row>
    <row r="47" spans="1:5">
      <c r="A47" s="112" t="s">
        <v>46</v>
      </c>
      <c r="B47" s="113">
        <v>766549.57</v>
      </c>
      <c r="C47" s="114">
        <v>0</v>
      </c>
    </row>
    <row r="48" spans="1:5">
      <c r="A48" s="112" t="s">
        <v>47</v>
      </c>
      <c r="B48" s="113">
        <v>0</v>
      </c>
      <c r="C48" s="114">
        <v>0</v>
      </c>
    </row>
    <row r="49" spans="1:5">
      <c r="A49" s="112"/>
      <c r="B49" s="116"/>
      <c r="C49" s="117"/>
    </row>
    <row r="50" spans="1:5">
      <c r="A50" s="111" t="s">
        <v>48</v>
      </c>
      <c r="B50" s="108">
        <f>SUM(B51:B55)</f>
        <v>1920074391.45</v>
      </c>
      <c r="C50" s="109">
        <f>SUM(C51:C55)</f>
        <v>525532127.72000003</v>
      </c>
    </row>
    <row r="51" spans="1:5">
      <c r="A51" s="112" t="s">
        <v>49</v>
      </c>
      <c r="B51" s="113">
        <v>1920074391.45</v>
      </c>
      <c r="C51" s="114">
        <v>0</v>
      </c>
    </row>
    <row r="52" spans="1:5">
      <c r="A52" s="112" t="s">
        <v>50</v>
      </c>
      <c r="B52" s="113">
        <v>0</v>
      </c>
      <c r="C52" s="114">
        <v>525532127.72000003</v>
      </c>
    </row>
    <row r="53" spans="1:5" ht="12.75">
      <c r="A53" s="118" t="s">
        <v>51</v>
      </c>
      <c r="B53" s="113">
        <v>0</v>
      </c>
      <c r="C53" s="114">
        <v>0</v>
      </c>
    </row>
    <row r="54" spans="1:5">
      <c r="A54" s="112" t="s">
        <v>52</v>
      </c>
      <c r="B54" s="113">
        <v>0</v>
      </c>
      <c r="C54" s="114">
        <v>0</v>
      </c>
    </row>
    <row r="55" spans="1:5">
      <c r="A55" s="112" t="s">
        <v>53</v>
      </c>
      <c r="B55" s="113">
        <v>0</v>
      </c>
      <c r="C55" s="114">
        <v>0</v>
      </c>
    </row>
    <row r="56" spans="1:5">
      <c r="A56" s="112"/>
      <c r="B56" s="116"/>
      <c r="C56" s="117"/>
    </row>
    <row r="57" spans="1:5">
      <c r="A57" s="111" t="s">
        <v>118</v>
      </c>
      <c r="B57" s="108">
        <f>SUM(B58:B59)</f>
        <v>0</v>
      </c>
      <c r="C57" s="109">
        <f>SUM(C58:C59)</f>
        <v>0</v>
      </c>
    </row>
    <row r="58" spans="1:5">
      <c r="A58" s="112" t="s">
        <v>55</v>
      </c>
      <c r="B58" s="113">
        <v>0</v>
      </c>
      <c r="C58" s="114">
        <v>0</v>
      </c>
    </row>
    <row r="59" spans="1:5">
      <c r="A59" s="125" t="s">
        <v>56</v>
      </c>
      <c r="B59" s="126">
        <v>0</v>
      </c>
      <c r="C59" s="127">
        <v>0</v>
      </c>
    </row>
    <row r="60" spans="1:5" ht="15.75" customHeight="1">
      <c r="A60" s="128" t="s">
        <v>59</v>
      </c>
      <c r="B60" s="128"/>
      <c r="C60" s="128"/>
    </row>
    <row r="62" spans="1:5">
      <c r="B62" s="129"/>
      <c r="C62" s="129"/>
      <c r="E62" s="115"/>
    </row>
    <row r="65" spans="1:3">
      <c r="B65" s="130"/>
      <c r="C65" s="130"/>
    </row>
    <row r="67" spans="1:3" ht="12.75">
      <c r="A67" s="57"/>
    </row>
    <row r="75" spans="1:3" ht="12.75">
      <c r="A75" s="57"/>
    </row>
    <row r="83" spans="1:1" ht="12.75">
      <c r="A83" s="57"/>
    </row>
    <row r="92" spans="1:1" ht="12.75">
      <c r="A92" s="57"/>
    </row>
    <row r="101" spans="1:1" ht="12.75">
      <c r="A101" s="57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I26"/>
  <sheetViews>
    <sheetView showGridLines="0" topLeftCell="A25" zoomScaleNormal="100" workbookViewId="0">
      <selection activeCell="A39" sqref="A39"/>
    </sheetView>
  </sheetViews>
  <sheetFormatPr baseColWidth="10" defaultColWidth="12" defaultRowHeight="11.25"/>
  <cols>
    <col min="1" max="1" width="1" style="131" customWidth="1"/>
    <col min="2" max="2" width="57.6640625" style="131" customWidth="1"/>
    <col min="3" max="3" width="17.6640625" style="131" customWidth="1"/>
    <col min="4" max="5" width="19.83203125" style="131" customWidth="1"/>
    <col min="6" max="7" width="17.6640625" style="131" customWidth="1"/>
    <col min="8" max="8" width="1.1640625" style="131" customWidth="1"/>
    <col min="9" max="9" width="14.83203125" style="131" bestFit="1" customWidth="1"/>
    <col min="10" max="16384" width="12" style="131"/>
  </cols>
  <sheetData>
    <row r="1" spans="1:9" ht="55.5" customHeight="1">
      <c r="A1" s="97" t="s">
        <v>119</v>
      </c>
      <c r="B1" s="98"/>
      <c r="C1" s="98"/>
      <c r="D1" s="98"/>
      <c r="E1" s="98"/>
      <c r="F1" s="98"/>
      <c r="G1" s="99"/>
    </row>
    <row r="2" spans="1:9" ht="33.75">
      <c r="A2" s="132"/>
      <c r="B2" s="133" t="s">
        <v>120</v>
      </c>
      <c r="C2" s="134" t="s">
        <v>121</v>
      </c>
      <c r="D2" s="134" t="s">
        <v>122</v>
      </c>
      <c r="E2" s="134" t="s">
        <v>123</v>
      </c>
      <c r="F2" s="134" t="s">
        <v>124</v>
      </c>
      <c r="G2" s="134" t="s">
        <v>125</v>
      </c>
    </row>
    <row r="3" spans="1:9">
      <c r="A3" s="135"/>
      <c r="B3" s="136"/>
      <c r="C3" s="137"/>
      <c r="D3" s="137"/>
      <c r="E3" s="137"/>
      <c r="F3" s="137"/>
      <c r="G3" s="138"/>
    </row>
    <row r="4" spans="1:9" ht="12.75">
      <c r="A4" s="139" t="s">
        <v>1</v>
      </c>
      <c r="B4" s="140"/>
      <c r="C4" s="141">
        <f>+C6+C15</f>
        <v>8703609332.6300011</v>
      </c>
      <c r="D4" s="141">
        <f t="shared" ref="D4:E4" si="0">+D6+D15</f>
        <v>21275456201.450001</v>
      </c>
      <c r="E4" s="141">
        <f t="shared" si="0"/>
        <v>19943312986.330002</v>
      </c>
      <c r="F4" s="141">
        <f>+C4+D4-E4</f>
        <v>10035752547.75</v>
      </c>
      <c r="G4" s="141">
        <f>+F4-C4</f>
        <v>1332143215.1199989</v>
      </c>
      <c r="I4" s="110"/>
    </row>
    <row r="5" spans="1:9">
      <c r="A5" s="142"/>
      <c r="B5" s="140"/>
      <c r="C5" s="143"/>
      <c r="D5" s="143"/>
      <c r="E5" s="143"/>
      <c r="F5" s="143"/>
      <c r="G5" s="143"/>
    </row>
    <row r="6" spans="1:9">
      <c r="A6" s="144">
        <v>1100</v>
      </c>
      <c r="B6" s="145" t="s">
        <v>3</v>
      </c>
      <c r="C6" s="146">
        <f>+C7+C8+C9+C10+C11+C12+C13</f>
        <v>1317252236.5599999</v>
      </c>
      <c r="D6" s="146">
        <f t="shared" ref="D6:E6" si="1">+D7+D8+D9+D10+D11+D12+D13</f>
        <v>21114047312.260002</v>
      </c>
      <c r="E6" s="146">
        <f t="shared" si="1"/>
        <v>19839946461.150002</v>
      </c>
      <c r="F6" s="146">
        <f t="shared" ref="F6:F13" si="2">+C6+D6-E6</f>
        <v>2591353087.670002</v>
      </c>
      <c r="G6" s="146">
        <f t="shared" ref="G6:G13" si="3">+F6-C6</f>
        <v>1274100851.110002</v>
      </c>
    </row>
    <row r="7" spans="1:9">
      <c r="A7" s="144">
        <v>1110</v>
      </c>
      <c r="B7" s="147" t="s">
        <v>5</v>
      </c>
      <c r="C7" s="148">
        <v>884822404.74000001</v>
      </c>
      <c r="D7" s="148">
        <v>13360723301.370001</v>
      </c>
      <c r="E7" s="148">
        <v>12146378289.360001</v>
      </c>
      <c r="F7" s="143">
        <f t="shared" si="2"/>
        <v>2099167416.75</v>
      </c>
      <c r="G7" s="143">
        <f t="shared" si="3"/>
        <v>1214345012.01</v>
      </c>
    </row>
    <row r="8" spans="1:9">
      <c r="A8" s="144">
        <v>1120</v>
      </c>
      <c r="B8" s="147" t="s">
        <v>7</v>
      </c>
      <c r="C8" s="148">
        <v>197151645.97</v>
      </c>
      <c r="D8" s="148">
        <v>7630856870.5699997</v>
      </c>
      <c r="E8" s="148">
        <v>7598280254.5</v>
      </c>
      <c r="F8" s="143">
        <f t="shared" si="2"/>
        <v>229728262.03999996</v>
      </c>
      <c r="G8" s="143">
        <f t="shared" si="3"/>
        <v>32576616.069999963</v>
      </c>
    </row>
    <row r="9" spans="1:9">
      <c r="A9" s="144">
        <v>1130</v>
      </c>
      <c r="B9" s="147" t="s">
        <v>9</v>
      </c>
      <c r="C9" s="148">
        <v>45883814.520000003</v>
      </c>
      <c r="D9" s="148">
        <v>45209110.380000003</v>
      </c>
      <c r="E9" s="148">
        <v>19129463.539999999</v>
      </c>
      <c r="F9" s="143">
        <f t="shared" si="2"/>
        <v>71963461.360000014</v>
      </c>
      <c r="G9" s="143">
        <f t="shared" si="3"/>
        <v>26079646.840000011</v>
      </c>
    </row>
    <row r="10" spans="1:9">
      <c r="A10" s="144">
        <v>1140</v>
      </c>
      <c r="B10" s="147" t="s">
        <v>11</v>
      </c>
      <c r="C10" s="148">
        <v>179760371.33000001</v>
      </c>
      <c r="D10" s="148">
        <v>77258029.939999998</v>
      </c>
      <c r="E10" s="148">
        <v>76158453.75</v>
      </c>
      <c r="F10" s="143">
        <f t="shared" si="2"/>
        <v>180859947.52000001</v>
      </c>
      <c r="G10" s="143">
        <f t="shared" si="3"/>
        <v>1099576.1899999976</v>
      </c>
    </row>
    <row r="11" spans="1:9">
      <c r="A11" s="144">
        <v>1150</v>
      </c>
      <c r="B11" s="147" t="s">
        <v>13</v>
      </c>
      <c r="C11" s="148">
        <v>0</v>
      </c>
      <c r="D11" s="148">
        <v>0</v>
      </c>
      <c r="E11" s="148">
        <v>0</v>
      </c>
      <c r="F11" s="143">
        <f t="shared" si="2"/>
        <v>0</v>
      </c>
      <c r="G11" s="143">
        <f t="shared" si="3"/>
        <v>0</v>
      </c>
    </row>
    <row r="12" spans="1:9">
      <c r="A12" s="144">
        <v>1160</v>
      </c>
      <c r="B12" s="147" t="s">
        <v>15</v>
      </c>
      <c r="C12" s="148">
        <v>0</v>
      </c>
      <c r="D12" s="148">
        <v>0</v>
      </c>
      <c r="E12" s="148">
        <v>0</v>
      </c>
      <c r="F12" s="143">
        <f t="shared" si="2"/>
        <v>0</v>
      </c>
      <c r="G12" s="143">
        <f t="shared" si="3"/>
        <v>0</v>
      </c>
    </row>
    <row r="13" spans="1:9">
      <c r="A13" s="144">
        <v>1190</v>
      </c>
      <c r="B13" s="147" t="s">
        <v>17</v>
      </c>
      <c r="C13" s="148">
        <v>9634000</v>
      </c>
      <c r="D13" s="148">
        <v>0</v>
      </c>
      <c r="E13" s="148">
        <v>0</v>
      </c>
      <c r="F13" s="143">
        <f t="shared" si="2"/>
        <v>9634000</v>
      </c>
      <c r="G13" s="143">
        <f t="shared" si="3"/>
        <v>0</v>
      </c>
    </row>
    <row r="14" spans="1:9">
      <c r="A14" s="144"/>
      <c r="B14" s="147"/>
      <c r="C14" s="146"/>
      <c r="D14" s="146"/>
      <c r="E14" s="146"/>
      <c r="F14" s="146"/>
      <c r="G14" s="146"/>
    </row>
    <row r="15" spans="1:9">
      <c r="A15" s="144">
        <v>1200</v>
      </c>
      <c r="B15" s="145" t="s">
        <v>22</v>
      </c>
      <c r="C15" s="146">
        <f>SUM(C16:C24)</f>
        <v>7386357096.0700006</v>
      </c>
      <c r="D15" s="146">
        <f t="shared" ref="D15:E15" si="4">SUM(D16:D24)</f>
        <v>161408889.19</v>
      </c>
      <c r="E15" s="146">
        <f t="shared" si="4"/>
        <v>103366525.18000001</v>
      </c>
      <c r="F15" s="146">
        <f t="shared" ref="F15:F24" si="5">+C15+D15-E15</f>
        <v>7444399460.0799999</v>
      </c>
      <c r="G15" s="146">
        <f t="shared" ref="G15:G24" si="6">+F15-C15</f>
        <v>58042364.009999275</v>
      </c>
    </row>
    <row r="16" spans="1:9">
      <c r="A16" s="144">
        <v>1210</v>
      </c>
      <c r="B16" s="147" t="s">
        <v>23</v>
      </c>
      <c r="C16" s="148">
        <v>0</v>
      </c>
      <c r="D16" s="148">
        <v>0</v>
      </c>
      <c r="E16" s="148">
        <v>0</v>
      </c>
      <c r="F16" s="143">
        <f t="shared" si="5"/>
        <v>0</v>
      </c>
      <c r="G16" s="143">
        <f t="shared" si="6"/>
        <v>0</v>
      </c>
    </row>
    <row r="17" spans="1:7">
      <c r="A17" s="144">
        <v>1220</v>
      </c>
      <c r="B17" s="147" t="s">
        <v>25</v>
      </c>
      <c r="C17" s="149">
        <v>0</v>
      </c>
      <c r="D17" s="149">
        <v>0</v>
      </c>
      <c r="E17" s="149">
        <v>0</v>
      </c>
      <c r="F17" s="150">
        <f t="shared" si="5"/>
        <v>0</v>
      </c>
      <c r="G17" s="150">
        <f t="shared" si="6"/>
        <v>0</v>
      </c>
    </row>
    <row r="18" spans="1:7">
      <c r="A18" s="144">
        <v>1230</v>
      </c>
      <c r="B18" s="147" t="s">
        <v>27</v>
      </c>
      <c r="C18" s="149">
        <v>5789813004.0200005</v>
      </c>
      <c r="D18" s="149">
        <v>66354994.030000001</v>
      </c>
      <c r="E18" s="149">
        <v>64536735.75</v>
      </c>
      <c r="F18" s="150">
        <f t="shared" si="5"/>
        <v>5791631262.3000002</v>
      </c>
      <c r="G18" s="150">
        <f t="shared" si="6"/>
        <v>1818258.279999733</v>
      </c>
    </row>
    <row r="19" spans="1:7">
      <c r="A19" s="144">
        <v>1240</v>
      </c>
      <c r="B19" s="147" t="s">
        <v>29</v>
      </c>
      <c r="C19" s="148">
        <v>4201829980</v>
      </c>
      <c r="D19" s="148">
        <v>60363320.07</v>
      </c>
      <c r="E19" s="148">
        <v>38829789.43</v>
      </c>
      <c r="F19" s="143">
        <f t="shared" si="5"/>
        <v>4223363510.6400003</v>
      </c>
      <c r="G19" s="143">
        <f t="shared" si="6"/>
        <v>21533530.640000343</v>
      </c>
    </row>
    <row r="20" spans="1:7">
      <c r="A20" s="144">
        <v>1250</v>
      </c>
      <c r="B20" s="147" t="s">
        <v>31</v>
      </c>
      <c r="C20" s="148">
        <v>0</v>
      </c>
      <c r="D20" s="148">
        <v>0</v>
      </c>
      <c r="E20" s="148">
        <v>0</v>
      </c>
      <c r="F20" s="143">
        <f t="shared" si="5"/>
        <v>0</v>
      </c>
      <c r="G20" s="143">
        <f t="shared" si="6"/>
        <v>0</v>
      </c>
    </row>
    <row r="21" spans="1:7">
      <c r="A21" s="144">
        <v>1260</v>
      </c>
      <c r="B21" s="147" t="s">
        <v>33</v>
      </c>
      <c r="C21" s="148">
        <v>-2605285887.9499998</v>
      </c>
      <c r="D21" s="148">
        <v>34690575.090000004</v>
      </c>
      <c r="E21" s="148">
        <v>0</v>
      </c>
      <c r="F21" s="143">
        <f t="shared" si="5"/>
        <v>-2570595312.8599997</v>
      </c>
      <c r="G21" s="143">
        <f t="shared" si="6"/>
        <v>34690575.090000153</v>
      </c>
    </row>
    <row r="22" spans="1:7">
      <c r="A22" s="144">
        <v>1270</v>
      </c>
      <c r="B22" s="147" t="s">
        <v>35</v>
      </c>
      <c r="C22" s="148">
        <v>0</v>
      </c>
      <c r="D22" s="148">
        <v>0</v>
      </c>
      <c r="E22" s="148">
        <v>0</v>
      </c>
      <c r="F22" s="143">
        <f t="shared" si="5"/>
        <v>0</v>
      </c>
      <c r="G22" s="143">
        <f t="shared" si="6"/>
        <v>0</v>
      </c>
    </row>
    <row r="23" spans="1:7">
      <c r="A23" s="144">
        <v>1280</v>
      </c>
      <c r="B23" s="147" t="s">
        <v>37</v>
      </c>
      <c r="C23" s="148">
        <v>0</v>
      </c>
      <c r="D23" s="148">
        <v>0</v>
      </c>
      <c r="E23" s="148">
        <v>0</v>
      </c>
      <c r="F23" s="143">
        <f t="shared" si="5"/>
        <v>0</v>
      </c>
      <c r="G23" s="143">
        <f t="shared" si="6"/>
        <v>0</v>
      </c>
    </row>
    <row r="24" spans="1:7">
      <c r="A24" s="144">
        <v>1290</v>
      </c>
      <c r="B24" s="147" t="s">
        <v>38</v>
      </c>
      <c r="C24" s="148">
        <v>0</v>
      </c>
      <c r="D24" s="148">
        <v>0</v>
      </c>
      <c r="E24" s="148">
        <v>0</v>
      </c>
      <c r="F24" s="143">
        <f t="shared" si="5"/>
        <v>0</v>
      </c>
      <c r="G24" s="143">
        <f t="shared" si="6"/>
        <v>0</v>
      </c>
    </row>
    <row r="25" spans="1:7">
      <c r="A25" s="151"/>
      <c r="B25" s="152"/>
      <c r="C25" s="153"/>
      <c r="D25" s="153"/>
      <c r="E25" s="153"/>
      <c r="F25" s="153"/>
      <c r="G25" s="153"/>
    </row>
    <row r="26" spans="1:7">
      <c r="B26" s="154" t="s">
        <v>59</v>
      </c>
      <c r="C26" s="154"/>
      <c r="D26" s="154"/>
      <c r="E26" s="154"/>
      <c r="F26" s="154"/>
      <c r="G26" s="154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F35"/>
  <sheetViews>
    <sheetView showGridLines="0" topLeftCell="A25" zoomScaleNormal="100" workbookViewId="0">
      <selection activeCell="A39" sqref="A39"/>
    </sheetView>
  </sheetViews>
  <sheetFormatPr baseColWidth="10" defaultColWidth="12" defaultRowHeight="11.25"/>
  <cols>
    <col min="1" max="1" width="2.83203125" style="17" customWidth="1"/>
    <col min="2" max="2" width="35.83203125" style="47" customWidth="1"/>
    <col min="3" max="3" width="23.83203125" style="165" customWidth="1"/>
    <col min="4" max="6" width="18.83203125" style="165" customWidth="1"/>
    <col min="7" max="7" width="2.1640625" style="155" customWidth="1"/>
    <col min="8" max="16384" width="12" style="155"/>
  </cols>
  <sheetData>
    <row r="1" spans="1:6" ht="54.75" customHeight="1">
      <c r="A1" s="97" t="s">
        <v>126</v>
      </c>
      <c r="B1" s="98"/>
      <c r="C1" s="98"/>
      <c r="D1" s="98"/>
      <c r="E1" s="98"/>
      <c r="F1" s="99"/>
    </row>
    <row r="2" spans="1:6" ht="35.1" customHeight="1">
      <c r="A2" s="132"/>
      <c r="B2" s="156" t="s">
        <v>127</v>
      </c>
      <c r="C2" s="134" t="s">
        <v>128</v>
      </c>
      <c r="D2" s="134" t="s">
        <v>129</v>
      </c>
      <c r="E2" s="134" t="s">
        <v>130</v>
      </c>
      <c r="F2" s="134" t="s">
        <v>131</v>
      </c>
    </row>
    <row r="3" spans="1:6" s="162" customFormat="1" ht="11.25" customHeight="1">
      <c r="A3" s="157" t="s">
        <v>132</v>
      </c>
      <c r="B3" s="158"/>
      <c r="C3" s="159"/>
      <c r="D3" s="159"/>
      <c r="E3" s="160">
        <f>+E16+E29</f>
        <v>0</v>
      </c>
      <c r="F3" s="161">
        <f>+F16+F29</f>
        <v>0</v>
      </c>
    </row>
    <row r="4" spans="1:6" ht="11.25" customHeight="1">
      <c r="A4" s="163"/>
      <c r="B4" s="164" t="s">
        <v>133</v>
      </c>
      <c r="E4" s="166"/>
      <c r="F4" s="167"/>
    </row>
    <row r="5" spans="1:6" ht="11.25" customHeight="1">
      <c r="A5" s="168" t="s">
        <v>134</v>
      </c>
      <c r="B5" s="169"/>
      <c r="C5" s="170"/>
      <c r="D5" s="170"/>
      <c r="E5" s="171">
        <f>+E6+E7+E8</f>
        <v>0</v>
      </c>
      <c r="F5" s="172">
        <f>+F6+F7+F8</f>
        <v>0</v>
      </c>
    </row>
    <row r="6" spans="1:6" ht="11.25" customHeight="1">
      <c r="A6" s="163"/>
      <c r="B6" s="173" t="s">
        <v>135</v>
      </c>
      <c r="C6" s="174"/>
      <c r="D6" s="174"/>
      <c r="E6" s="166">
        <v>0</v>
      </c>
      <c r="F6" s="167">
        <v>0</v>
      </c>
    </row>
    <row r="7" spans="1:6" ht="11.25" customHeight="1">
      <c r="A7" s="163"/>
      <c r="B7" s="173" t="s">
        <v>136</v>
      </c>
      <c r="C7" s="174"/>
      <c r="D7" s="174"/>
      <c r="E7" s="166">
        <v>0</v>
      </c>
      <c r="F7" s="167">
        <v>0</v>
      </c>
    </row>
    <row r="8" spans="1:6" ht="11.25" customHeight="1">
      <c r="A8" s="163"/>
      <c r="B8" s="173" t="s">
        <v>137</v>
      </c>
      <c r="C8" s="174"/>
      <c r="D8" s="174"/>
      <c r="E8" s="166">
        <v>0</v>
      </c>
      <c r="F8" s="167">
        <v>0</v>
      </c>
    </row>
    <row r="9" spans="1:6" ht="11.25" customHeight="1">
      <c r="A9" s="163"/>
      <c r="B9" s="173"/>
      <c r="C9" s="174"/>
      <c r="D9" s="174"/>
      <c r="E9" s="166"/>
      <c r="F9" s="167"/>
    </row>
    <row r="10" spans="1:6" ht="11.25" customHeight="1">
      <c r="A10" s="168" t="s">
        <v>138</v>
      </c>
      <c r="B10" s="169"/>
      <c r="C10" s="175"/>
      <c r="D10" s="175"/>
      <c r="E10" s="171">
        <f>+E11+E12+E13+E14</f>
        <v>0</v>
      </c>
      <c r="F10" s="172">
        <f>+F11+F12+F13+F14</f>
        <v>0</v>
      </c>
    </row>
    <row r="11" spans="1:6" ht="11.25" customHeight="1">
      <c r="A11" s="176"/>
      <c r="B11" s="173" t="s">
        <v>139</v>
      </c>
      <c r="C11" s="174"/>
      <c r="D11" s="174"/>
      <c r="E11" s="166">
        <v>0</v>
      </c>
      <c r="F11" s="167">
        <v>0</v>
      </c>
    </row>
    <row r="12" spans="1:6" ht="11.25" customHeight="1">
      <c r="A12" s="176"/>
      <c r="B12" s="173" t="s">
        <v>140</v>
      </c>
      <c r="C12" s="174"/>
      <c r="D12" s="174"/>
      <c r="E12" s="166">
        <v>0</v>
      </c>
      <c r="F12" s="167">
        <v>0</v>
      </c>
    </row>
    <row r="13" spans="1:6" ht="11.25" customHeight="1">
      <c r="A13" s="176"/>
      <c r="B13" s="173" t="s">
        <v>136</v>
      </c>
      <c r="C13" s="174"/>
      <c r="D13" s="174"/>
      <c r="E13" s="166">
        <v>0</v>
      </c>
      <c r="F13" s="167">
        <v>0</v>
      </c>
    </row>
    <row r="14" spans="1:6" ht="11.25" customHeight="1">
      <c r="A14" s="176"/>
      <c r="B14" s="173" t="s">
        <v>137</v>
      </c>
      <c r="C14" s="174"/>
      <c r="D14" s="174"/>
      <c r="E14" s="166">
        <v>0</v>
      </c>
      <c r="F14" s="167">
        <v>0</v>
      </c>
    </row>
    <row r="15" spans="1:6" ht="11.25" customHeight="1">
      <c r="A15" s="176"/>
      <c r="B15" s="173"/>
      <c r="C15" s="174"/>
      <c r="D15" s="174"/>
      <c r="E15" s="166"/>
      <c r="F15" s="167"/>
    </row>
    <row r="16" spans="1:6" ht="11.25" customHeight="1">
      <c r="A16" s="176"/>
      <c r="B16" s="177" t="s">
        <v>141</v>
      </c>
      <c r="C16" s="175"/>
      <c r="D16" s="175"/>
      <c r="E16" s="171">
        <f>+E10+E5</f>
        <v>0</v>
      </c>
      <c r="F16" s="172">
        <f>+F10+F5</f>
        <v>0</v>
      </c>
    </row>
    <row r="17" spans="1:6" ht="11.25" customHeight="1">
      <c r="A17" s="163"/>
      <c r="B17" s="164" t="s">
        <v>142</v>
      </c>
      <c r="C17" s="174"/>
      <c r="D17" s="174"/>
      <c r="E17" s="166"/>
      <c r="F17" s="167"/>
    </row>
    <row r="18" spans="1:6" ht="11.25" customHeight="1">
      <c r="A18" s="168" t="s">
        <v>134</v>
      </c>
      <c r="B18" s="169"/>
      <c r="C18" s="174"/>
      <c r="D18" s="174"/>
      <c r="E18" s="171">
        <f>+E19+E20+E21</f>
        <v>0</v>
      </c>
      <c r="F18" s="172">
        <f>+F19+F20+F21</f>
        <v>0</v>
      </c>
    </row>
    <row r="19" spans="1:6" ht="11.25" customHeight="1">
      <c r="A19" s="163"/>
      <c r="B19" s="173" t="s">
        <v>135</v>
      </c>
      <c r="C19" s="174"/>
      <c r="D19" s="174"/>
      <c r="E19" s="166">
        <v>0</v>
      </c>
      <c r="F19" s="167">
        <v>0</v>
      </c>
    </row>
    <row r="20" spans="1:6" ht="11.25" customHeight="1">
      <c r="A20" s="163"/>
      <c r="B20" s="173" t="s">
        <v>136</v>
      </c>
      <c r="C20" s="174"/>
      <c r="D20" s="174"/>
      <c r="E20" s="166">
        <v>0</v>
      </c>
      <c r="F20" s="167">
        <v>0</v>
      </c>
    </row>
    <row r="21" spans="1:6" ht="11.25" customHeight="1">
      <c r="A21" s="163"/>
      <c r="B21" s="173" t="s">
        <v>137</v>
      </c>
      <c r="C21" s="174"/>
      <c r="D21" s="174"/>
      <c r="E21" s="166">
        <v>0</v>
      </c>
      <c r="F21" s="167">
        <v>0</v>
      </c>
    </row>
    <row r="22" spans="1:6" ht="11.25" customHeight="1">
      <c r="A22" s="163"/>
      <c r="B22" s="173"/>
      <c r="C22" s="174"/>
      <c r="D22" s="174"/>
      <c r="E22" s="166"/>
      <c r="F22" s="167"/>
    </row>
    <row r="23" spans="1:6" ht="11.25" customHeight="1">
      <c r="A23" s="168" t="s">
        <v>138</v>
      </c>
      <c r="B23" s="169"/>
      <c r="C23" s="170"/>
      <c r="D23" s="170"/>
      <c r="E23" s="171">
        <f>+E24+E25+E26+E27</f>
        <v>0</v>
      </c>
      <c r="F23" s="172">
        <f>+F24+F25+F26+F27</f>
        <v>0</v>
      </c>
    </row>
    <row r="24" spans="1:6" ht="11.25" customHeight="1">
      <c r="A24" s="176"/>
      <c r="B24" s="173" t="s">
        <v>139</v>
      </c>
      <c r="E24" s="166">
        <v>0</v>
      </c>
      <c r="F24" s="167">
        <v>0</v>
      </c>
    </row>
    <row r="25" spans="1:6" ht="11.25" customHeight="1">
      <c r="A25" s="176"/>
      <c r="B25" s="173" t="s">
        <v>140</v>
      </c>
      <c r="E25" s="166">
        <v>0</v>
      </c>
      <c r="F25" s="167">
        <v>0</v>
      </c>
    </row>
    <row r="26" spans="1:6" ht="11.25" customHeight="1">
      <c r="A26" s="176"/>
      <c r="B26" s="173" t="s">
        <v>136</v>
      </c>
      <c r="E26" s="166">
        <v>0</v>
      </c>
      <c r="F26" s="167">
        <v>0</v>
      </c>
    </row>
    <row r="27" spans="1:6" ht="11.25" customHeight="1">
      <c r="A27" s="176"/>
      <c r="B27" s="173" t="s">
        <v>137</v>
      </c>
      <c r="E27" s="166">
        <v>0</v>
      </c>
      <c r="F27" s="167">
        <v>0</v>
      </c>
    </row>
    <row r="28" spans="1:6" ht="11.25" customHeight="1">
      <c r="A28" s="176"/>
      <c r="B28" s="173"/>
      <c r="E28" s="166"/>
      <c r="F28" s="167"/>
    </row>
    <row r="29" spans="1:6" ht="11.25" customHeight="1">
      <c r="A29" s="176"/>
      <c r="B29" s="177" t="s">
        <v>143</v>
      </c>
      <c r="C29" s="170"/>
      <c r="D29" s="170"/>
      <c r="E29" s="171">
        <f>+E18+E23</f>
        <v>0</v>
      </c>
      <c r="F29" s="172">
        <f>+F18+F23</f>
        <v>0</v>
      </c>
    </row>
    <row r="30" spans="1:6" ht="11.25" customHeight="1">
      <c r="A30" s="176"/>
      <c r="B30" s="177"/>
      <c r="C30" s="170"/>
      <c r="D30" s="170"/>
      <c r="E30" s="171"/>
      <c r="F30" s="172"/>
    </row>
    <row r="31" spans="1:6" ht="11.25" customHeight="1">
      <c r="A31" s="178" t="s">
        <v>144</v>
      </c>
      <c r="B31" s="179"/>
      <c r="C31" s="170"/>
      <c r="D31" s="170"/>
      <c r="E31" s="170">
        <v>503040544.81</v>
      </c>
      <c r="F31" s="180">
        <v>366110218.35000002</v>
      </c>
    </row>
    <row r="32" spans="1:6" ht="11.25" customHeight="1">
      <c r="A32" s="178"/>
      <c r="B32" s="179"/>
      <c r="C32" s="170"/>
      <c r="D32" s="170"/>
      <c r="E32" s="171"/>
      <c r="F32" s="172"/>
    </row>
    <row r="33" spans="1:6" ht="11.25" customHeight="1">
      <c r="A33" s="163"/>
      <c r="B33" s="169" t="s">
        <v>145</v>
      </c>
      <c r="C33" s="170"/>
      <c r="D33" s="170"/>
      <c r="E33" s="171">
        <f>+E3+E31</f>
        <v>503040544.81</v>
      </c>
      <c r="F33" s="172">
        <f>+F3+F31</f>
        <v>366110218.35000002</v>
      </c>
    </row>
    <row r="34" spans="1:6">
      <c r="A34" s="181"/>
      <c r="B34" s="182"/>
      <c r="C34" s="183"/>
      <c r="D34" s="183"/>
      <c r="E34" s="183"/>
      <c r="F34" s="184"/>
    </row>
    <row r="35" spans="1:6">
      <c r="A35" s="185" t="s">
        <v>59</v>
      </c>
      <c r="B35" s="185"/>
      <c r="C35" s="185"/>
      <c r="D35" s="185"/>
      <c r="E35" s="185"/>
      <c r="F35" s="185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G101"/>
  <sheetViews>
    <sheetView showGridLines="0" topLeftCell="A25" zoomScaleNormal="100" workbookViewId="0">
      <selection activeCell="A39" sqref="A39"/>
    </sheetView>
  </sheetViews>
  <sheetFormatPr baseColWidth="10" defaultColWidth="12" defaultRowHeight="11.25"/>
  <cols>
    <col min="1" max="1" width="68.83203125" style="47" customWidth="1"/>
    <col min="2" max="5" width="18.5" style="48" customWidth="1"/>
    <col min="6" max="6" width="18.33203125" style="48" customWidth="1"/>
    <col min="7" max="7" width="1.5" style="17" customWidth="1"/>
    <col min="8" max="16384" width="12" style="17"/>
  </cols>
  <sheetData>
    <row r="1" spans="1:7" ht="51" customHeight="1">
      <c r="A1" s="97" t="s">
        <v>146</v>
      </c>
      <c r="B1" s="98"/>
      <c r="C1" s="98"/>
      <c r="D1" s="98"/>
      <c r="E1" s="98"/>
      <c r="F1" s="99"/>
    </row>
    <row r="2" spans="1:7" s="47" customFormat="1" ht="61.5" customHeight="1" thickBot="1">
      <c r="A2" s="186" t="s">
        <v>120</v>
      </c>
      <c r="B2" s="187" t="s">
        <v>147</v>
      </c>
      <c r="C2" s="187" t="s">
        <v>148</v>
      </c>
      <c r="D2" s="187" t="s">
        <v>149</v>
      </c>
      <c r="E2" s="187" t="s">
        <v>54</v>
      </c>
      <c r="F2" s="187" t="s">
        <v>150</v>
      </c>
    </row>
    <row r="3" spans="1:7" s="47" customFormat="1" ht="9" customHeight="1">
      <c r="A3" s="188"/>
      <c r="B3" s="189"/>
      <c r="C3" s="189"/>
      <c r="D3" s="189"/>
      <c r="E3" s="189"/>
      <c r="F3" s="190"/>
    </row>
    <row r="4" spans="1:7">
      <c r="A4" s="191" t="s">
        <v>151</v>
      </c>
      <c r="B4" s="192">
        <f>+B5+B6+B7</f>
        <v>7621602619.2900009</v>
      </c>
      <c r="C4" s="193"/>
      <c r="D4" s="193"/>
      <c r="E4" s="193"/>
      <c r="F4" s="194">
        <f>+B4</f>
        <v>7621602619.2900009</v>
      </c>
    </row>
    <row r="5" spans="1:7">
      <c r="A5" s="195" t="s">
        <v>45</v>
      </c>
      <c r="B5" s="196">
        <v>7584596409.7700005</v>
      </c>
      <c r="C5" s="196"/>
      <c r="D5" s="196"/>
      <c r="E5" s="196"/>
      <c r="F5" s="197">
        <f>+B5</f>
        <v>7584596409.7700005</v>
      </c>
    </row>
    <row r="6" spans="1:7">
      <c r="A6" s="195" t="s">
        <v>46</v>
      </c>
      <c r="B6" s="196">
        <v>27896609.420000002</v>
      </c>
      <c r="C6" s="196"/>
      <c r="D6" s="196"/>
      <c r="E6" s="196"/>
      <c r="F6" s="197">
        <f>+B6</f>
        <v>27896609.420000002</v>
      </c>
    </row>
    <row r="7" spans="1:7">
      <c r="A7" s="195" t="s">
        <v>47</v>
      </c>
      <c r="B7" s="196">
        <v>9109600.0999999996</v>
      </c>
      <c r="C7" s="196"/>
      <c r="D7" s="196"/>
      <c r="E7" s="196"/>
      <c r="F7" s="197">
        <f>+B7</f>
        <v>9109600.0999999996</v>
      </c>
    </row>
    <row r="8" spans="1:7" ht="9" customHeight="1">
      <c r="A8" s="195"/>
      <c r="B8" s="86"/>
      <c r="C8" s="86"/>
      <c r="D8" s="86"/>
      <c r="E8" s="86"/>
      <c r="F8" s="87"/>
    </row>
    <row r="9" spans="1:7">
      <c r="A9" s="191" t="s">
        <v>152</v>
      </c>
      <c r="B9" s="193"/>
      <c r="C9" s="192">
        <f>+C11+C12+C13+C14</f>
        <v>1059969255.51</v>
      </c>
      <c r="D9" s="192">
        <f>+D10</f>
        <v>-481003086.98000002</v>
      </c>
      <c r="E9" s="193"/>
      <c r="F9" s="194">
        <f>+F10+F11+F12+F13+F14</f>
        <v>578966168.52999997</v>
      </c>
    </row>
    <row r="10" spans="1:7">
      <c r="A10" s="195" t="s">
        <v>114</v>
      </c>
      <c r="B10" s="196"/>
      <c r="C10" s="196"/>
      <c r="D10" s="198">
        <v>-481003086.98000002</v>
      </c>
      <c r="E10" s="196"/>
      <c r="F10" s="87">
        <f>+D10</f>
        <v>-481003086.98000002</v>
      </c>
      <c r="G10" s="86"/>
    </row>
    <row r="11" spans="1:7">
      <c r="A11" s="195" t="s">
        <v>50</v>
      </c>
      <c r="B11" s="196"/>
      <c r="C11" s="198">
        <v>1059969255.51</v>
      </c>
      <c r="D11" s="196"/>
      <c r="E11" s="196"/>
      <c r="F11" s="87">
        <f>+C11</f>
        <v>1059969255.51</v>
      </c>
    </row>
    <row r="12" spans="1:7">
      <c r="A12" s="195" t="s">
        <v>153</v>
      </c>
      <c r="B12" s="196"/>
      <c r="C12" s="198">
        <v>0</v>
      </c>
      <c r="D12" s="196"/>
      <c r="E12" s="196"/>
      <c r="F12" s="87">
        <f>+C12</f>
        <v>0</v>
      </c>
    </row>
    <row r="13" spans="1:7">
      <c r="A13" s="195" t="s">
        <v>52</v>
      </c>
      <c r="B13" s="196"/>
      <c r="C13" s="198">
        <v>0</v>
      </c>
      <c r="D13" s="196"/>
      <c r="E13" s="196"/>
      <c r="F13" s="87">
        <f>+C13</f>
        <v>0</v>
      </c>
    </row>
    <row r="14" spans="1:7">
      <c r="A14" s="195" t="s">
        <v>53</v>
      </c>
      <c r="B14" s="196"/>
      <c r="C14" s="198">
        <v>0</v>
      </c>
      <c r="D14" s="196"/>
      <c r="E14" s="196"/>
      <c r="F14" s="87">
        <f>+C14</f>
        <v>0</v>
      </c>
    </row>
    <row r="15" spans="1:7" ht="9" customHeight="1">
      <c r="A15" s="195"/>
      <c r="B15" s="86"/>
      <c r="C15" s="86"/>
      <c r="D15" s="86"/>
      <c r="E15" s="86"/>
      <c r="F15" s="87"/>
    </row>
    <row r="16" spans="1:7" ht="22.5">
      <c r="A16" s="191" t="s">
        <v>154</v>
      </c>
      <c r="B16" s="193"/>
      <c r="C16" s="193"/>
      <c r="D16" s="193"/>
      <c r="E16" s="193">
        <f>+E17+E18</f>
        <v>0</v>
      </c>
      <c r="F16" s="87">
        <f>+F17+F18</f>
        <v>0</v>
      </c>
    </row>
    <row r="17" spans="1:6">
      <c r="A17" s="195" t="s">
        <v>55</v>
      </c>
      <c r="B17" s="196"/>
      <c r="C17" s="196"/>
      <c r="D17" s="196"/>
      <c r="E17" s="199">
        <v>0</v>
      </c>
      <c r="F17" s="87">
        <f>+E17</f>
        <v>0</v>
      </c>
    </row>
    <row r="18" spans="1:6">
      <c r="A18" s="195" t="s">
        <v>56</v>
      </c>
      <c r="B18" s="196"/>
      <c r="C18" s="196"/>
      <c r="D18" s="196"/>
      <c r="E18" s="199">
        <v>0</v>
      </c>
      <c r="F18" s="87">
        <f>+E18</f>
        <v>0</v>
      </c>
    </row>
    <row r="19" spans="1:6" ht="9" customHeight="1">
      <c r="A19" s="195"/>
      <c r="B19" s="86"/>
      <c r="C19" s="86"/>
      <c r="D19" s="86"/>
      <c r="E19" s="86"/>
      <c r="F19" s="87"/>
    </row>
    <row r="20" spans="1:6" ht="12.75">
      <c r="A20" s="200" t="s">
        <v>155</v>
      </c>
      <c r="B20" s="201">
        <f>+B4</f>
        <v>7621602619.2900009</v>
      </c>
      <c r="C20" s="201">
        <f>+C9</f>
        <v>1059969255.51</v>
      </c>
      <c r="D20" s="201">
        <f>+D9</f>
        <v>-481003086.98000002</v>
      </c>
      <c r="E20" s="201">
        <f>+E16</f>
        <v>0</v>
      </c>
      <c r="F20" s="87">
        <f>+F16+F9+F4</f>
        <v>8200568787.8200006</v>
      </c>
    </row>
    <row r="21" spans="1:6" ht="9" customHeight="1">
      <c r="A21" s="191"/>
      <c r="B21" s="202"/>
      <c r="C21" s="202"/>
      <c r="D21" s="202"/>
      <c r="E21" s="202"/>
      <c r="F21" s="87"/>
    </row>
    <row r="22" spans="1:6">
      <c r="A22" s="191" t="s">
        <v>156</v>
      </c>
      <c r="B22" s="193">
        <f>+B23+B24+B25</f>
        <v>74531277.849999994</v>
      </c>
      <c r="C22" s="196"/>
      <c r="D22" s="196"/>
      <c r="E22" s="193"/>
      <c r="F22" s="87">
        <f>+F23+F24+F25</f>
        <v>74531277.849999994</v>
      </c>
    </row>
    <row r="23" spans="1:6">
      <c r="A23" s="195" t="s">
        <v>45</v>
      </c>
      <c r="B23" s="198">
        <v>73764728.280000001</v>
      </c>
      <c r="C23" s="196"/>
      <c r="D23" s="196"/>
      <c r="E23" s="196"/>
      <c r="F23" s="87">
        <f>+B23</f>
        <v>73764728.280000001</v>
      </c>
    </row>
    <row r="24" spans="1:6">
      <c r="A24" s="195" t="s">
        <v>46</v>
      </c>
      <c r="B24" s="198">
        <v>766549.57</v>
      </c>
      <c r="C24" s="196"/>
      <c r="D24" s="196"/>
      <c r="E24" s="196"/>
      <c r="F24" s="87">
        <f>+B24</f>
        <v>766549.57</v>
      </c>
    </row>
    <row r="25" spans="1:6">
      <c r="A25" s="195" t="s">
        <v>47</v>
      </c>
      <c r="B25" s="198">
        <v>0</v>
      </c>
      <c r="C25" s="196"/>
      <c r="D25" s="196"/>
      <c r="E25" s="196"/>
      <c r="F25" s="87">
        <f>+B25</f>
        <v>0</v>
      </c>
    </row>
    <row r="26" spans="1:6" ht="9" customHeight="1">
      <c r="A26" s="195"/>
      <c r="B26" s="86"/>
      <c r="C26" s="86"/>
      <c r="D26" s="86"/>
      <c r="E26" s="86"/>
      <c r="F26" s="87"/>
    </row>
    <row r="27" spans="1:6">
      <c r="A27" s="191" t="s">
        <v>157</v>
      </c>
      <c r="B27" s="193"/>
      <c r="C27" s="192">
        <f>+C29</f>
        <v>-525532127.72000003</v>
      </c>
      <c r="D27" s="192">
        <f>+D28+D29+D30+D31+D32</f>
        <v>1920074391.45</v>
      </c>
      <c r="E27" s="193"/>
      <c r="F27" s="87">
        <f>+C27+D27</f>
        <v>1394542263.73</v>
      </c>
    </row>
    <row r="28" spans="1:6" ht="12.75">
      <c r="A28" s="203" t="s">
        <v>114</v>
      </c>
      <c r="B28" s="196"/>
      <c r="C28" s="196"/>
      <c r="D28" s="198">
        <v>1439071304.47</v>
      </c>
      <c r="E28" s="196"/>
      <c r="F28" s="87">
        <f>+D28</f>
        <v>1439071304.47</v>
      </c>
    </row>
    <row r="29" spans="1:6">
      <c r="A29" s="195" t="s">
        <v>50</v>
      </c>
      <c r="B29" s="196"/>
      <c r="C29" s="198">
        <v>-525532127.72000003</v>
      </c>
      <c r="D29" s="198">
        <v>481003086.98000002</v>
      </c>
      <c r="E29" s="196"/>
      <c r="F29" s="87">
        <f>+C29+D29</f>
        <v>-44529040.74000001</v>
      </c>
    </row>
    <row r="30" spans="1:6">
      <c r="A30" s="195" t="s">
        <v>153</v>
      </c>
      <c r="B30" s="196"/>
      <c r="C30" s="204"/>
      <c r="D30" s="205">
        <v>0</v>
      </c>
      <c r="E30" s="204"/>
      <c r="F30" s="87">
        <f>+D30</f>
        <v>0</v>
      </c>
    </row>
    <row r="31" spans="1:6">
      <c r="A31" s="195" t="s">
        <v>52</v>
      </c>
      <c r="B31" s="196"/>
      <c r="C31" s="204"/>
      <c r="D31" s="205">
        <v>0</v>
      </c>
      <c r="E31" s="204"/>
      <c r="F31" s="87">
        <f>+D31</f>
        <v>0</v>
      </c>
    </row>
    <row r="32" spans="1:6">
      <c r="A32" s="195" t="s">
        <v>53</v>
      </c>
      <c r="B32" s="196"/>
      <c r="C32" s="204"/>
      <c r="D32" s="205">
        <v>0</v>
      </c>
      <c r="E32" s="204"/>
      <c r="F32" s="87">
        <f>+D32</f>
        <v>0</v>
      </c>
    </row>
    <row r="33" spans="1:6" ht="9" customHeight="1">
      <c r="A33" s="195"/>
      <c r="B33" s="86"/>
      <c r="C33" s="96"/>
      <c r="D33" s="96"/>
      <c r="E33" s="96"/>
      <c r="F33" s="87"/>
    </row>
    <row r="34" spans="1:6" ht="22.5">
      <c r="A34" s="206" t="s">
        <v>158</v>
      </c>
      <c r="B34" s="193"/>
      <c r="C34" s="193"/>
      <c r="D34" s="193"/>
      <c r="E34" s="192">
        <f>+E35+E36</f>
        <v>0</v>
      </c>
      <c r="F34" s="87">
        <f>+E34</f>
        <v>0</v>
      </c>
    </row>
    <row r="35" spans="1:6">
      <c r="A35" s="195" t="s">
        <v>55</v>
      </c>
      <c r="B35" s="196"/>
      <c r="C35" s="196"/>
      <c r="D35" s="196"/>
      <c r="E35" s="196">
        <v>0</v>
      </c>
      <c r="F35" s="87">
        <f>+E35</f>
        <v>0</v>
      </c>
    </row>
    <row r="36" spans="1:6" ht="12.75">
      <c r="A36" s="203" t="s">
        <v>56</v>
      </c>
      <c r="B36" s="196"/>
      <c r="C36" s="196"/>
      <c r="D36" s="196"/>
      <c r="E36" s="196">
        <v>0</v>
      </c>
      <c r="F36" s="87">
        <f>+E36</f>
        <v>0</v>
      </c>
    </row>
    <row r="37" spans="1:6" ht="9" customHeight="1">
      <c r="A37" s="195"/>
      <c r="B37" s="86"/>
      <c r="C37" s="96"/>
      <c r="D37" s="96"/>
      <c r="E37" s="86"/>
      <c r="F37" s="87"/>
    </row>
    <row r="38" spans="1:6" ht="20.100000000000001" customHeight="1" thickBot="1">
      <c r="A38" s="207" t="s">
        <v>159</v>
      </c>
      <c r="B38" s="208">
        <f>+B20+B22</f>
        <v>7696133897.1400013</v>
      </c>
      <c r="C38" s="208">
        <f>+C20+C27</f>
        <v>534437127.78999996</v>
      </c>
      <c r="D38" s="208">
        <f>+D20+D27</f>
        <v>1439071304.47</v>
      </c>
      <c r="E38" s="208">
        <f>+E20+E34</f>
        <v>0</v>
      </c>
      <c r="F38" s="209">
        <f>+B38+C38+D38+E38</f>
        <v>9669642329.4000015</v>
      </c>
    </row>
    <row r="39" spans="1:6">
      <c r="A39" s="54" t="s">
        <v>59</v>
      </c>
      <c r="F39" s="86"/>
    </row>
    <row r="40" spans="1:6">
      <c r="A40" s="210"/>
      <c r="B40" s="211"/>
      <c r="F40" s="86"/>
    </row>
    <row r="41" spans="1:6">
      <c r="A41" s="210"/>
      <c r="B41" s="211"/>
      <c r="F41" s="86"/>
    </row>
    <row r="42" spans="1:6">
      <c r="F42" s="86"/>
    </row>
    <row r="43" spans="1:6">
      <c r="B43" s="211"/>
      <c r="F43" s="86"/>
    </row>
    <row r="44" spans="1:6" ht="12.75">
      <c r="A44" s="212"/>
      <c r="F44" s="86"/>
    </row>
    <row r="45" spans="1:6">
      <c r="F45" s="86"/>
    </row>
    <row r="46" spans="1:6">
      <c r="F46" s="86"/>
    </row>
    <row r="47" spans="1:6">
      <c r="F47" s="86"/>
    </row>
    <row r="48" spans="1:6">
      <c r="F48" s="86"/>
    </row>
    <row r="53" spans="1:1" ht="12.75">
      <c r="A53" s="212"/>
    </row>
    <row r="60" spans="1:1" ht="12.75">
      <c r="A60" s="212"/>
    </row>
    <row r="67" spans="1:1" ht="12.75">
      <c r="A67" s="212"/>
    </row>
    <row r="75" spans="1:1" ht="12.75">
      <c r="A75" s="212"/>
    </row>
    <row r="83" spans="1:1" ht="12.75">
      <c r="A83" s="212"/>
    </row>
    <row r="92" spans="1:1" ht="12.75">
      <c r="A92" s="212"/>
    </row>
    <row r="101" spans="1:1" ht="12.75">
      <c r="A101" s="212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E101"/>
  <sheetViews>
    <sheetView showGridLines="0" topLeftCell="A46" zoomScaleNormal="100" workbookViewId="0">
      <selection activeCell="A39" sqref="A39"/>
    </sheetView>
  </sheetViews>
  <sheetFormatPr baseColWidth="10" defaultColWidth="12" defaultRowHeight="11.25"/>
  <cols>
    <col min="1" max="2" width="1.83203125" style="155" customWidth="1"/>
    <col min="3" max="3" width="90.1640625" style="155" customWidth="1"/>
    <col min="4" max="5" width="17.1640625" style="72" bestFit="1" customWidth="1"/>
    <col min="6" max="6" width="1.33203125" style="155" customWidth="1"/>
    <col min="7" max="16384" width="12" style="155"/>
  </cols>
  <sheetData>
    <row r="1" spans="1:5" ht="48.75" customHeight="1">
      <c r="A1" s="97" t="s">
        <v>160</v>
      </c>
      <c r="B1" s="98"/>
      <c r="C1" s="98"/>
      <c r="D1" s="98"/>
      <c r="E1" s="99"/>
    </row>
    <row r="2" spans="1:5" ht="15" customHeight="1">
      <c r="A2" s="213" t="s">
        <v>120</v>
      </c>
      <c r="B2" s="214"/>
      <c r="C2" s="214"/>
      <c r="D2" s="215">
        <v>2021</v>
      </c>
      <c r="E2" s="216">
        <v>2020</v>
      </c>
    </row>
    <row r="3" spans="1:5" ht="12.75">
      <c r="A3" s="217" t="s">
        <v>161</v>
      </c>
      <c r="C3" s="218"/>
      <c r="D3" s="175"/>
      <c r="E3" s="219"/>
    </row>
    <row r="4" spans="1:5" ht="12">
      <c r="A4" s="220"/>
      <c r="B4" s="221" t="s">
        <v>162</v>
      </c>
      <c r="C4" s="222"/>
      <c r="D4" s="171">
        <f>SUM(D5:D14)</f>
        <v>6916083778.5799999</v>
      </c>
      <c r="E4" s="172">
        <f>SUM(E5:E14)</f>
        <v>13411389637.26</v>
      </c>
    </row>
    <row r="5" spans="1:5">
      <c r="A5" s="223">
        <v>4110</v>
      </c>
      <c r="C5" s="147" t="s">
        <v>63</v>
      </c>
      <c r="D5" s="165">
        <v>0</v>
      </c>
      <c r="E5" s="224">
        <v>0</v>
      </c>
    </row>
    <row r="6" spans="1:5">
      <c r="A6" s="223">
        <v>4120</v>
      </c>
      <c r="C6" s="147" t="s">
        <v>64</v>
      </c>
      <c r="D6" s="165">
        <v>0</v>
      </c>
      <c r="E6" s="224">
        <v>0</v>
      </c>
    </row>
    <row r="7" spans="1:5">
      <c r="A7" s="223">
        <v>4130</v>
      </c>
      <c r="C7" s="147" t="s">
        <v>65</v>
      </c>
      <c r="D7" s="165">
        <v>0</v>
      </c>
      <c r="E7" s="224">
        <v>0</v>
      </c>
    </row>
    <row r="8" spans="1:5">
      <c r="A8" s="223">
        <v>4140</v>
      </c>
      <c r="C8" s="147" t="s">
        <v>66</v>
      </c>
      <c r="D8" s="165">
        <v>0</v>
      </c>
      <c r="E8" s="224">
        <v>0</v>
      </c>
    </row>
    <row r="9" spans="1:5">
      <c r="A9" s="223">
        <v>4150</v>
      </c>
      <c r="C9" s="147" t="s">
        <v>67</v>
      </c>
      <c r="D9" s="165">
        <v>0</v>
      </c>
      <c r="E9" s="224">
        <v>0</v>
      </c>
    </row>
    <row r="10" spans="1:5">
      <c r="A10" s="223">
        <v>4160</v>
      </c>
      <c r="C10" s="147" t="s">
        <v>68</v>
      </c>
      <c r="D10" s="165">
        <v>0</v>
      </c>
      <c r="E10" s="224">
        <v>0</v>
      </c>
    </row>
    <row r="11" spans="1:5">
      <c r="A11" s="223">
        <v>4170</v>
      </c>
      <c r="C11" s="147" t="s">
        <v>69</v>
      </c>
      <c r="D11" s="165">
        <v>22517871.68</v>
      </c>
      <c r="E11" s="224">
        <v>46134271.020000003</v>
      </c>
    </row>
    <row r="12" spans="1:5" ht="22.5">
      <c r="A12" s="223">
        <v>4210</v>
      </c>
      <c r="C12" s="147" t="s">
        <v>163</v>
      </c>
      <c r="D12" s="165">
        <v>3897166388.4299998</v>
      </c>
      <c r="E12" s="224">
        <v>8143351645.1700001</v>
      </c>
    </row>
    <row r="13" spans="1:5">
      <c r="A13" s="223">
        <v>4220</v>
      </c>
      <c r="C13" s="147" t="s">
        <v>164</v>
      </c>
      <c r="D13" s="165">
        <v>2995004929.8299999</v>
      </c>
      <c r="E13" s="224">
        <v>5205381916.8999996</v>
      </c>
    </row>
    <row r="14" spans="1:5">
      <c r="A14" s="223" t="s">
        <v>165</v>
      </c>
      <c r="C14" s="147" t="s">
        <v>166</v>
      </c>
      <c r="D14" s="165">
        <v>1394588.64</v>
      </c>
      <c r="E14" s="224">
        <v>16521804.17</v>
      </c>
    </row>
    <row r="15" spans="1:5" ht="12">
      <c r="A15" s="223" t="s">
        <v>167</v>
      </c>
      <c r="B15" s="221" t="s">
        <v>117</v>
      </c>
      <c r="C15" s="222"/>
      <c r="D15" s="171">
        <f>SUM(D16:D31)</f>
        <v>5473972871.3600006</v>
      </c>
      <c r="E15" s="172">
        <f>SUM(E16:E31)</f>
        <v>13667673287.92</v>
      </c>
    </row>
    <row r="16" spans="1:5">
      <c r="A16" s="223">
        <v>5110</v>
      </c>
      <c r="C16" s="147" t="s">
        <v>82</v>
      </c>
      <c r="D16" s="165">
        <v>3629665459.8400002</v>
      </c>
      <c r="E16" s="224">
        <v>8058847861.0200005</v>
      </c>
    </row>
    <row r="17" spans="1:5">
      <c r="A17" s="223">
        <v>5120</v>
      </c>
      <c r="C17" s="147" t="s">
        <v>83</v>
      </c>
      <c r="D17" s="165">
        <v>953551023.26999998</v>
      </c>
      <c r="E17" s="224">
        <v>2623892419.1500001</v>
      </c>
    </row>
    <row r="18" spans="1:5">
      <c r="A18" s="223">
        <v>5130</v>
      </c>
      <c r="C18" s="147" t="s">
        <v>84</v>
      </c>
      <c r="D18" s="165">
        <v>890756388.25</v>
      </c>
      <c r="E18" s="224">
        <v>2979025559.75</v>
      </c>
    </row>
    <row r="19" spans="1:5">
      <c r="A19" s="223">
        <v>5210</v>
      </c>
      <c r="C19" s="147" t="s">
        <v>86</v>
      </c>
      <c r="D19" s="165">
        <v>0</v>
      </c>
      <c r="E19" s="224">
        <v>0</v>
      </c>
    </row>
    <row r="20" spans="1:5" ht="12.75">
      <c r="A20" s="225">
        <v>5220</v>
      </c>
      <c r="C20" s="147" t="s">
        <v>168</v>
      </c>
      <c r="D20" s="165">
        <v>0</v>
      </c>
      <c r="E20" s="224">
        <v>0</v>
      </c>
    </row>
    <row r="21" spans="1:5">
      <c r="A21" s="223">
        <v>5230</v>
      </c>
      <c r="C21" s="147" t="s">
        <v>169</v>
      </c>
      <c r="D21" s="165">
        <v>0</v>
      </c>
      <c r="E21" s="224">
        <v>5881000</v>
      </c>
    </row>
    <row r="22" spans="1:5">
      <c r="A22" s="223">
        <v>5240</v>
      </c>
      <c r="C22" s="147" t="s">
        <v>89</v>
      </c>
      <c r="D22" s="165">
        <v>0</v>
      </c>
      <c r="E22" s="224">
        <v>26448</v>
      </c>
    </row>
    <row r="23" spans="1:5">
      <c r="A23" s="223">
        <v>5250</v>
      </c>
      <c r="C23" s="147" t="s">
        <v>90</v>
      </c>
      <c r="D23" s="165">
        <v>0</v>
      </c>
      <c r="E23" s="224">
        <v>0</v>
      </c>
    </row>
    <row r="24" spans="1:5">
      <c r="A24" s="223">
        <v>5260</v>
      </c>
      <c r="C24" s="147" t="s">
        <v>91</v>
      </c>
      <c r="D24" s="165">
        <v>0</v>
      </c>
      <c r="E24" s="224">
        <v>0</v>
      </c>
    </row>
    <row r="25" spans="1:5">
      <c r="A25" s="223">
        <v>5270</v>
      </c>
      <c r="C25" s="147" t="s">
        <v>92</v>
      </c>
      <c r="D25" s="165">
        <v>0</v>
      </c>
      <c r="E25" s="224">
        <v>0</v>
      </c>
    </row>
    <row r="26" spans="1:5">
      <c r="A26" s="223">
        <v>5280</v>
      </c>
      <c r="C26" s="147" t="s">
        <v>93</v>
      </c>
      <c r="D26" s="165">
        <v>0</v>
      </c>
      <c r="E26" s="224">
        <v>0</v>
      </c>
    </row>
    <row r="27" spans="1:5">
      <c r="A27" s="223">
        <v>5290</v>
      </c>
      <c r="C27" s="147" t="s">
        <v>94</v>
      </c>
      <c r="D27" s="165">
        <v>0</v>
      </c>
      <c r="E27" s="224">
        <v>0</v>
      </c>
    </row>
    <row r="28" spans="1:5" ht="12.75">
      <c r="A28" s="225">
        <v>5310</v>
      </c>
      <c r="C28" s="147" t="s">
        <v>170</v>
      </c>
      <c r="D28" s="165">
        <v>0</v>
      </c>
      <c r="E28" s="224">
        <v>0</v>
      </c>
    </row>
    <row r="29" spans="1:5">
      <c r="A29" s="223">
        <v>5320</v>
      </c>
      <c r="C29" s="147" t="s">
        <v>45</v>
      </c>
      <c r="D29" s="165">
        <v>0</v>
      </c>
      <c r="E29" s="224">
        <v>0</v>
      </c>
    </row>
    <row r="30" spans="1:5">
      <c r="A30" s="223">
        <v>5330</v>
      </c>
      <c r="C30" s="147" t="s">
        <v>97</v>
      </c>
      <c r="D30" s="165">
        <v>0</v>
      </c>
      <c r="E30" s="224">
        <v>0</v>
      </c>
    </row>
    <row r="31" spans="1:5">
      <c r="A31" s="223" t="s">
        <v>165</v>
      </c>
      <c r="C31" s="147" t="s">
        <v>171</v>
      </c>
      <c r="D31" s="165">
        <v>0</v>
      </c>
      <c r="E31" s="224">
        <v>0</v>
      </c>
    </row>
    <row r="32" spans="1:5" ht="12">
      <c r="A32" s="226" t="s">
        <v>172</v>
      </c>
      <c r="C32" s="140"/>
      <c r="D32" s="171">
        <f>+D4-D15</f>
        <v>1442110907.2199993</v>
      </c>
      <c r="E32" s="172">
        <f>+E4-E15</f>
        <v>-256283650.65999985</v>
      </c>
    </row>
    <row r="33" spans="1:5">
      <c r="A33" s="142"/>
      <c r="C33" s="140"/>
      <c r="D33" s="171"/>
      <c r="E33" s="172"/>
    </row>
    <row r="34" spans="1:5" ht="12.75">
      <c r="A34" s="217" t="s">
        <v>173</v>
      </c>
      <c r="C34" s="218"/>
      <c r="D34" s="166"/>
      <c r="E34" s="167"/>
    </row>
    <row r="35" spans="1:5" ht="12">
      <c r="A35" s="220"/>
      <c r="B35" s="221" t="s">
        <v>162</v>
      </c>
      <c r="C35" s="222"/>
      <c r="D35" s="171">
        <f>SUM(D36:D38)</f>
        <v>74531277.849999994</v>
      </c>
      <c r="E35" s="172">
        <f>SUM(E36:E38)</f>
        <v>402585597.89999998</v>
      </c>
    </row>
    <row r="36" spans="1:5" ht="12.75">
      <c r="A36" s="225"/>
      <c r="C36" s="147" t="s">
        <v>27</v>
      </c>
      <c r="D36" s="165">
        <v>0</v>
      </c>
      <c r="E36" s="224">
        <v>0</v>
      </c>
    </row>
    <row r="37" spans="1:5">
      <c r="A37" s="220"/>
      <c r="C37" s="147" t="s">
        <v>29</v>
      </c>
      <c r="D37" s="165">
        <v>0</v>
      </c>
      <c r="E37" s="224">
        <v>0</v>
      </c>
    </row>
    <row r="38" spans="1:5">
      <c r="A38" s="220"/>
      <c r="C38" s="147" t="s">
        <v>174</v>
      </c>
      <c r="D38" s="165">
        <v>74531277.849999994</v>
      </c>
      <c r="E38" s="224">
        <v>402585597.89999998</v>
      </c>
    </row>
    <row r="39" spans="1:5" ht="12">
      <c r="A39" s="220"/>
      <c r="B39" s="221" t="s">
        <v>117</v>
      </c>
      <c r="C39" s="222"/>
      <c r="D39" s="171">
        <f>SUM(D40:D42)</f>
        <v>23351788.920000002</v>
      </c>
      <c r="E39" s="172">
        <f>SUM(E40:E42)</f>
        <v>577176321.99000001</v>
      </c>
    </row>
    <row r="40" spans="1:5">
      <c r="A40" s="223">
        <v>1230</v>
      </c>
      <c r="C40" s="147" t="s">
        <v>27</v>
      </c>
      <c r="D40" s="165">
        <v>1818258.28</v>
      </c>
      <c r="E40" s="224">
        <v>105244292.88</v>
      </c>
    </row>
    <row r="41" spans="1:5">
      <c r="A41" s="223" t="s">
        <v>175</v>
      </c>
      <c r="C41" s="147" t="s">
        <v>29</v>
      </c>
      <c r="D41" s="165">
        <v>21533530.640000001</v>
      </c>
      <c r="E41" s="224">
        <v>471932029.11000001</v>
      </c>
    </row>
    <row r="42" spans="1:5">
      <c r="A42" s="220"/>
      <c r="C42" s="147" t="s">
        <v>176</v>
      </c>
      <c r="D42" s="165">
        <v>0</v>
      </c>
      <c r="E42" s="224">
        <v>0</v>
      </c>
    </row>
    <row r="43" spans="1:5" ht="12">
      <c r="A43" s="226" t="s">
        <v>177</v>
      </c>
      <c r="C43" s="140"/>
      <c r="D43" s="171">
        <f>+D35-D39</f>
        <v>51179488.929999992</v>
      </c>
      <c r="E43" s="172">
        <f>+E35-E39</f>
        <v>-174590724.09000003</v>
      </c>
    </row>
    <row r="44" spans="1:5" ht="12.75">
      <c r="A44" s="227"/>
      <c r="C44" s="140"/>
      <c r="D44" s="171"/>
      <c r="E44" s="172"/>
    </row>
    <row r="45" spans="1:5" ht="12.75">
      <c r="A45" s="217" t="s">
        <v>178</v>
      </c>
      <c r="C45" s="218"/>
      <c r="D45" s="166"/>
      <c r="E45" s="167"/>
    </row>
    <row r="46" spans="1:5" ht="12">
      <c r="A46" s="220"/>
      <c r="B46" s="221" t="s">
        <v>162</v>
      </c>
      <c r="C46" s="222"/>
      <c r="D46" s="171">
        <f>+D47+D50</f>
        <v>-43838671.899999999</v>
      </c>
      <c r="E46" s="172">
        <f>+E47+E50</f>
        <v>-34445564.090000004</v>
      </c>
    </row>
    <row r="47" spans="1:5">
      <c r="A47" s="220"/>
      <c r="C47" s="147" t="s">
        <v>179</v>
      </c>
      <c r="D47" s="165">
        <f>SUM(D48:D49)</f>
        <v>0</v>
      </c>
      <c r="E47" s="224">
        <f>SUM(E48:E49)</f>
        <v>0</v>
      </c>
    </row>
    <row r="48" spans="1:5">
      <c r="A48" s="223">
        <v>2233</v>
      </c>
      <c r="C48" s="228" t="s">
        <v>180</v>
      </c>
      <c r="D48" s="165">
        <v>0</v>
      </c>
      <c r="E48" s="224">
        <v>0</v>
      </c>
    </row>
    <row r="49" spans="1:5">
      <c r="A49" s="223">
        <v>2234</v>
      </c>
      <c r="C49" s="228" t="s">
        <v>181</v>
      </c>
      <c r="D49" s="165">
        <v>0</v>
      </c>
      <c r="E49" s="224">
        <v>0</v>
      </c>
    </row>
    <row r="50" spans="1:5">
      <c r="A50" s="220"/>
      <c r="C50" s="147" t="s">
        <v>182</v>
      </c>
      <c r="D50" s="165">
        <v>-43838671.899999999</v>
      </c>
      <c r="E50" s="224">
        <v>-34445564.090000004</v>
      </c>
    </row>
    <row r="51" spans="1:5" ht="12">
      <c r="A51" s="220"/>
      <c r="B51" s="221" t="s">
        <v>117</v>
      </c>
      <c r="C51" s="222"/>
      <c r="D51" s="171">
        <f>+D52+D55</f>
        <v>235106712.24000001</v>
      </c>
      <c r="E51" s="172">
        <f>+E52+E55</f>
        <v>72359656.180000007</v>
      </c>
    </row>
    <row r="52" spans="1:5">
      <c r="A52" s="220"/>
      <c r="C52" s="147" t="s">
        <v>183</v>
      </c>
      <c r="D52" s="165">
        <f>SUM(D53:D54)</f>
        <v>0</v>
      </c>
      <c r="E52" s="224">
        <f>SUM(E53:E54)</f>
        <v>0</v>
      </c>
    </row>
    <row r="53" spans="1:5" ht="12.75">
      <c r="A53" s="225"/>
      <c r="C53" s="228" t="s">
        <v>180</v>
      </c>
      <c r="D53" s="165">
        <v>0</v>
      </c>
      <c r="E53" s="224">
        <v>0</v>
      </c>
    </row>
    <row r="54" spans="1:5">
      <c r="A54" s="220"/>
      <c r="C54" s="228" t="s">
        <v>181</v>
      </c>
      <c r="D54" s="165">
        <v>0</v>
      </c>
      <c r="E54" s="224">
        <v>0</v>
      </c>
    </row>
    <row r="55" spans="1:5">
      <c r="A55" s="220"/>
      <c r="C55" s="147" t="s">
        <v>184</v>
      </c>
      <c r="D55" s="165">
        <v>235106712.24000001</v>
      </c>
      <c r="E55" s="224">
        <v>72359656.180000007</v>
      </c>
    </row>
    <row r="56" spans="1:5" ht="12">
      <c r="A56" s="226" t="s">
        <v>185</v>
      </c>
      <c r="C56" s="140"/>
      <c r="D56" s="171">
        <f>+D46-D51</f>
        <v>-278945384.13999999</v>
      </c>
      <c r="E56" s="172">
        <f>+E46-E51</f>
        <v>-106805220.27000001</v>
      </c>
    </row>
    <row r="57" spans="1:5">
      <c r="A57" s="142"/>
      <c r="C57" s="140"/>
      <c r="D57" s="171"/>
      <c r="E57" s="172"/>
    </row>
    <row r="58" spans="1:5" ht="12.75">
      <c r="A58" s="139" t="s">
        <v>186</v>
      </c>
      <c r="C58" s="140"/>
      <c r="D58" s="171">
        <f>+D32+D43+D56</f>
        <v>1214345012.0099993</v>
      </c>
      <c r="E58" s="172">
        <f>+E32+E43+E56</f>
        <v>-537679595.01999986</v>
      </c>
    </row>
    <row r="59" spans="1:5">
      <c r="A59" s="142"/>
      <c r="C59" s="140"/>
      <c r="D59" s="171"/>
      <c r="E59" s="172"/>
    </row>
    <row r="60" spans="1:5" ht="12.75">
      <c r="A60" s="139" t="s">
        <v>187</v>
      </c>
      <c r="C60" s="140"/>
      <c r="D60" s="170">
        <v>884822404.74000001</v>
      </c>
      <c r="E60" s="180">
        <v>1422501999.76</v>
      </c>
    </row>
    <row r="61" spans="1:5" ht="12.75">
      <c r="A61" s="139" t="s">
        <v>188</v>
      </c>
      <c r="C61" s="140"/>
      <c r="D61" s="170">
        <v>2099167416.75</v>
      </c>
      <c r="E61" s="180">
        <v>884822404.74000001</v>
      </c>
    </row>
    <row r="62" spans="1:5">
      <c r="A62" s="229"/>
      <c r="B62" s="230"/>
      <c r="C62" s="182"/>
      <c r="D62" s="183"/>
      <c r="E62" s="231"/>
    </row>
    <row r="63" spans="1:5">
      <c r="B63" s="232" t="s">
        <v>59</v>
      </c>
    </row>
    <row r="67" spans="1:1" ht="12.75">
      <c r="A67" s="233"/>
    </row>
    <row r="75" spans="1:1" ht="12.75">
      <c r="A75" s="233"/>
    </row>
    <row r="83" spans="1:1" ht="12.75">
      <c r="A83" s="233"/>
    </row>
    <row r="92" spans="1:1" ht="12.75">
      <c r="A92" s="233"/>
    </row>
    <row r="101" spans="1:1" ht="12.75">
      <c r="A101" s="233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B26"/>
  <sheetViews>
    <sheetView showGridLines="0" topLeftCell="A16" zoomScaleNormal="100" zoomScaleSheetLayoutView="70" workbookViewId="0">
      <selection activeCell="A57" sqref="A57"/>
    </sheetView>
  </sheetViews>
  <sheetFormatPr baseColWidth="10" defaultColWidth="12" defaultRowHeight="11.25"/>
  <cols>
    <col min="1" max="1" width="66.83203125" style="155" customWidth="1"/>
    <col min="2" max="2" width="59" style="155" customWidth="1"/>
    <col min="3" max="3" width="2.1640625" style="155" customWidth="1"/>
    <col min="4" max="4" width="35.5" style="155" customWidth="1"/>
    <col min="5" max="5" width="38.1640625" style="155" customWidth="1"/>
    <col min="6" max="16384" width="12" style="155"/>
  </cols>
  <sheetData>
    <row r="1" spans="1:2" ht="51" customHeight="1">
      <c r="A1" s="97" t="s">
        <v>189</v>
      </c>
      <c r="B1" s="234"/>
    </row>
    <row r="2" spans="1:2" ht="15" customHeight="1">
      <c r="A2" s="235" t="s">
        <v>120</v>
      </c>
      <c r="B2" s="235" t="s">
        <v>190</v>
      </c>
    </row>
    <row r="3" spans="1:2" ht="12.75">
      <c r="A3" s="236" t="s">
        <v>191</v>
      </c>
      <c r="B3" s="237" t="s">
        <v>192</v>
      </c>
    </row>
    <row r="4" spans="1:2">
      <c r="A4" s="238"/>
      <c r="B4" s="239"/>
    </row>
    <row r="5" spans="1:2">
      <c r="A5" s="238"/>
      <c r="B5" s="239"/>
    </row>
    <row r="6" spans="1:2">
      <c r="A6" s="240"/>
      <c r="B6" s="237"/>
    </row>
    <row r="7" spans="1:2" ht="12.75">
      <c r="A7" s="236" t="s">
        <v>193</v>
      </c>
      <c r="B7" s="241" t="s">
        <v>192</v>
      </c>
    </row>
    <row r="8" spans="1:2" ht="12.75">
      <c r="A8" s="236"/>
      <c r="B8" s="241"/>
    </row>
    <row r="9" spans="1:2" ht="12.75">
      <c r="A9" s="236"/>
      <c r="B9" s="241"/>
    </row>
    <row r="10" spans="1:2">
      <c r="A10" s="240"/>
      <c r="B10" s="241"/>
    </row>
    <row r="11" spans="1:2" ht="12.75">
      <c r="A11" s="236" t="s">
        <v>194</v>
      </c>
      <c r="B11" s="241" t="s">
        <v>192</v>
      </c>
    </row>
    <row r="12" spans="1:2" ht="12.75">
      <c r="A12" s="236"/>
      <c r="B12" s="241"/>
    </row>
    <row r="13" spans="1:2" ht="12.75">
      <c r="A13" s="236"/>
      <c r="B13" s="241"/>
    </row>
    <row r="14" spans="1:2">
      <c r="A14" s="242"/>
      <c r="B14" s="241"/>
    </row>
    <row r="15" spans="1:2" ht="12.75">
      <c r="A15" s="236" t="s">
        <v>90</v>
      </c>
      <c r="B15" s="241" t="s">
        <v>192</v>
      </c>
    </row>
    <row r="16" spans="1:2" ht="12.75">
      <c r="A16" s="236"/>
      <c r="B16" s="243"/>
    </row>
    <row r="17" spans="1:2" ht="12.75">
      <c r="A17" s="236"/>
      <c r="B17" s="243"/>
    </row>
    <row r="18" spans="1:2" ht="12">
      <c r="A18" s="244"/>
      <c r="B18" s="237"/>
    </row>
    <row r="19" spans="1:2" ht="12.75">
      <c r="A19" s="236" t="s">
        <v>195</v>
      </c>
      <c r="B19" s="245" t="s">
        <v>192</v>
      </c>
    </row>
    <row r="20" spans="1:2">
      <c r="A20" s="246"/>
      <c r="B20" s="247"/>
    </row>
    <row r="21" spans="1:2">
      <c r="A21" s="246"/>
      <c r="B21" s="237"/>
    </row>
    <row r="22" spans="1:2">
      <c r="A22" s="246"/>
      <c r="B22" s="237"/>
    </row>
    <row r="23" spans="1:2">
      <c r="A23" s="246"/>
      <c r="B23" s="237"/>
    </row>
    <row r="24" spans="1:2">
      <c r="A24" s="246"/>
      <c r="B24" s="237"/>
    </row>
    <row r="25" spans="1:2">
      <c r="A25" s="229"/>
      <c r="B25" s="248"/>
    </row>
    <row r="26" spans="1:2">
      <c r="A26" s="155" t="s">
        <v>196</v>
      </c>
    </row>
  </sheetData>
  <sheetProtection formatCells="0" formatColumns="0" formatRows="0" insertRows="0" deleteRows="0" autoFilter="0"/>
  <mergeCells count="1">
    <mergeCell ref="A1:B1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9"/>
  <sheetViews>
    <sheetView showGridLines="0" topLeftCell="A265" zoomScale="90" zoomScaleNormal="90" workbookViewId="0">
      <selection activeCell="A39" sqref="A39"/>
    </sheetView>
  </sheetViews>
  <sheetFormatPr baseColWidth="10" defaultColWidth="12" defaultRowHeight="14.25" customHeight="1"/>
  <cols>
    <col min="1" max="1" width="3.6640625" style="250" customWidth="1"/>
    <col min="2" max="2" width="3" style="250" customWidth="1"/>
    <col min="3" max="3" width="3" style="262" customWidth="1"/>
    <col min="4" max="4" width="4.33203125" style="262" customWidth="1"/>
    <col min="5" max="5" width="15.5" style="262" customWidth="1"/>
    <col min="6" max="6" width="5.83203125" style="262" customWidth="1"/>
    <col min="7" max="7" width="75.5" style="277" customWidth="1"/>
    <col min="8" max="9" width="23.1640625" style="277" customWidth="1"/>
    <col min="10" max="10" width="24.83203125" style="250" customWidth="1"/>
    <col min="11" max="11" width="2.83203125" style="250" customWidth="1"/>
    <col min="12" max="12" width="34" style="250" customWidth="1"/>
    <col min="13" max="13" width="22.83203125" style="250" bestFit="1" customWidth="1"/>
    <col min="14" max="14" width="19.5" style="250" bestFit="1" customWidth="1"/>
    <col min="15" max="16384" width="12" style="250"/>
  </cols>
  <sheetData>
    <row r="1" spans="1:10" ht="14.25" customHeight="1">
      <c r="A1" s="249" t="s">
        <v>197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4.25" customHeight="1">
      <c r="A2" s="249" t="s">
        <v>198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4.25" customHeight="1">
      <c r="A3" s="249" t="s">
        <v>199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4.25" customHeight="1">
      <c r="A4" s="251" t="s">
        <v>200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4.25" customHeight="1">
      <c r="C5" s="252"/>
      <c r="D5" s="252"/>
      <c r="E5" s="252"/>
      <c r="F5" s="252"/>
      <c r="G5" s="252"/>
      <c r="H5" s="252"/>
      <c r="I5" s="252"/>
      <c r="J5" s="252"/>
    </row>
    <row r="6" spans="1:10" ht="14.25" customHeight="1">
      <c r="A6" s="253" t="s">
        <v>201</v>
      </c>
      <c r="B6" s="254"/>
      <c r="C6" s="255"/>
      <c r="D6" s="255"/>
      <c r="E6" s="256"/>
      <c r="F6" s="256"/>
      <c r="G6" s="256"/>
      <c r="H6" s="256"/>
      <c r="I6" s="256"/>
      <c r="J6" s="254"/>
    </row>
    <row r="7" spans="1:10" ht="14.25" customHeight="1">
      <c r="B7" s="257" t="s">
        <v>202</v>
      </c>
      <c r="C7" s="257"/>
      <c r="D7" s="257"/>
      <c r="E7" s="257"/>
      <c r="F7" s="257"/>
      <c r="G7" s="257"/>
      <c r="H7" s="257"/>
      <c r="I7" s="257"/>
      <c r="J7" s="257"/>
    </row>
    <row r="8" spans="1:10" ht="14.25" customHeight="1">
      <c r="C8" s="258" t="s">
        <v>203</v>
      </c>
      <c r="D8" s="258"/>
      <c r="E8" s="258"/>
      <c r="F8" s="258"/>
      <c r="G8" s="258"/>
      <c r="H8" s="258"/>
      <c r="I8" s="258"/>
      <c r="J8" s="258"/>
    </row>
    <row r="9" spans="1:10" s="259" customFormat="1" ht="14.25" customHeight="1">
      <c r="D9" s="260" t="s">
        <v>204</v>
      </c>
      <c r="E9" s="260"/>
      <c r="F9" s="260"/>
      <c r="G9" s="260"/>
      <c r="H9" s="260"/>
      <c r="I9" s="260"/>
      <c r="J9" s="260"/>
    </row>
    <row r="10" spans="1:10" ht="14.25" customHeight="1">
      <c r="A10" s="261">
        <v>1</v>
      </c>
      <c r="E10" s="263" t="s">
        <v>205</v>
      </c>
      <c r="F10" s="264" t="s">
        <v>206</v>
      </c>
      <c r="G10" s="264"/>
      <c r="H10" s="264"/>
      <c r="I10" s="265" t="s">
        <v>207</v>
      </c>
    </row>
    <row r="11" spans="1:10" ht="14.25" customHeight="1">
      <c r="C11" s="250"/>
      <c r="D11" s="250"/>
      <c r="E11" s="266">
        <v>1111</v>
      </c>
      <c r="F11" s="267" t="s">
        <v>208</v>
      </c>
      <c r="G11" s="267"/>
      <c r="H11" s="267"/>
      <c r="I11" s="268">
        <v>0</v>
      </c>
    </row>
    <row r="12" spans="1:10" ht="14.25" customHeight="1">
      <c r="C12" s="250"/>
      <c r="D12" s="250"/>
      <c r="E12" s="266">
        <v>1112</v>
      </c>
      <c r="F12" s="267" t="s">
        <v>209</v>
      </c>
      <c r="G12" s="267"/>
      <c r="H12" s="267"/>
      <c r="I12" s="268">
        <v>2099167416.75</v>
      </c>
    </row>
    <row r="13" spans="1:10" ht="14.25" customHeight="1">
      <c r="C13" s="250"/>
      <c r="D13" s="250"/>
      <c r="E13" s="266">
        <v>1113</v>
      </c>
      <c r="F13" s="267" t="s">
        <v>210</v>
      </c>
      <c r="G13" s="267"/>
      <c r="H13" s="267"/>
      <c r="I13" s="268">
        <v>0</v>
      </c>
    </row>
    <row r="14" spans="1:10" ht="14.25" customHeight="1">
      <c r="C14" s="250"/>
      <c r="D14" s="250"/>
      <c r="E14" s="266">
        <v>1114</v>
      </c>
      <c r="F14" s="267" t="s">
        <v>211</v>
      </c>
      <c r="G14" s="267"/>
      <c r="H14" s="267"/>
      <c r="I14" s="268">
        <v>0</v>
      </c>
    </row>
    <row r="15" spans="1:10" ht="14.25" customHeight="1">
      <c r="C15" s="250"/>
      <c r="D15" s="250"/>
      <c r="E15" s="266">
        <v>1116</v>
      </c>
      <c r="F15" s="267" t="s">
        <v>212</v>
      </c>
      <c r="G15" s="267"/>
      <c r="H15" s="267"/>
      <c r="I15" s="268">
        <v>0</v>
      </c>
    </row>
    <row r="16" spans="1:10" s="269" customFormat="1" ht="14.25" customHeight="1" thickBot="1">
      <c r="C16" s="250"/>
      <c r="D16" s="250"/>
      <c r="E16" s="250"/>
      <c r="F16" s="270" t="s">
        <v>150</v>
      </c>
      <c r="G16" s="270"/>
      <c r="H16" s="270"/>
      <c r="I16" s="271">
        <f>SUM(I11:I15)</f>
        <v>2099167416.75</v>
      </c>
      <c r="J16" s="272"/>
    </row>
    <row r="17" spans="1:10" s="269" customFormat="1" ht="14.25" customHeight="1" thickTop="1">
      <c r="C17" s="250"/>
      <c r="D17" s="250"/>
      <c r="E17" s="273"/>
      <c r="F17" s="274"/>
      <c r="G17" s="275"/>
      <c r="H17" s="276"/>
      <c r="I17" s="277"/>
    </row>
    <row r="18" spans="1:10" s="269" customFormat="1" ht="14.25" customHeight="1">
      <c r="A18" s="278">
        <v>2</v>
      </c>
      <c r="D18" s="279" t="s">
        <v>213</v>
      </c>
      <c r="E18" s="279"/>
      <c r="F18" s="279"/>
      <c r="G18" s="279"/>
      <c r="H18" s="279"/>
      <c r="I18" s="279"/>
      <c r="J18" s="279"/>
    </row>
    <row r="19" spans="1:10" ht="14.25" customHeight="1">
      <c r="C19" s="250"/>
      <c r="D19" s="250"/>
      <c r="E19" s="263" t="s">
        <v>205</v>
      </c>
      <c r="F19" s="264" t="s">
        <v>206</v>
      </c>
      <c r="G19" s="264"/>
      <c r="H19" s="264"/>
      <c r="I19" s="265" t="s">
        <v>207</v>
      </c>
    </row>
    <row r="20" spans="1:10" ht="14.25" customHeight="1">
      <c r="C20" s="250"/>
      <c r="D20" s="250"/>
      <c r="E20" s="266">
        <v>1121</v>
      </c>
      <c r="F20" s="267" t="s">
        <v>214</v>
      </c>
      <c r="G20" s="267"/>
      <c r="H20" s="267"/>
      <c r="I20" s="268">
        <v>0</v>
      </c>
    </row>
    <row r="21" spans="1:10" ht="14.25" customHeight="1">
      <c r="C21" s="250"/>
      <c r="D21" s="250"/>
      <c r="E21" s="266">
        <v>1122</v>
      </c>
      <c r="F21" s="267" t="s">
        <v>215</v>
      </c>
      <c r="G21" s="267"/>
      <c r="H21" s="267"/>
      <c r="I21" s="268">
        <v>176790264.44</v>
      </c>
    </row>
    <row r="22" spans="1:10" ht="14.25" customHeight="1">
      <c r="C22" s="250"/>
      <c r="D22" s="250"/>
      <c r="E22" s="266">
        <v>1123</v>
      </c>
      <c r="F22" s="267" t="s">
        <v>216</v>
      </c>
      <c r="G22" s="267"/>
      <c r="H22" s="267"/>
      <c r="I22" s="268">
        <v>52937997.600000001</v>
      </c>
      <c r="J22" s="280"/>
    </row>
    <row r="23" spans="1:10" ht="14.25" customHeight="1">
      <c r="C23" s="250"/>
      <c r="D23" s="250"/>
      <c r="E23" s="266">
        <v>1124</v>
      </c>
      <c r="F23" s="267" t="s">
        <v>217</v>
      </c>
      <c r="G23" s="267"/>
      <c r="H23" s="267"/>
      <c r="I23" s="268">
        <v>0</v>
      </c>
    </row>
    <row r="24" spans="1:10" ht="14.25" customHeight="1">
      <c r="C24" s="250"/>
      <c r="D24" s="250"/>
      <c r="E24" s="266">
        <v>1126</v>
      </c>
      <c r="F24" s="267" t="s">
        <v>218</v>
      </c>
      <c r="G24" s="267"/>
      <c r="H24" s="267"/>
      <c r="I24" s="268">
        <v>0</v>
      </c>
      <c r="J24" s="281"/>
    </row>
    <row r="25" spans="1:10" ht="14.25" customHeight="1">
      <c r="C25" s="250"/>
      <c r="D25" s="250"/>
      <c r="E25" s="266">
        <v>1131</v>
      </c>
      <c r="F25" s="267" t="s">
        <v>219</v>
      </c>
      <c r="G25" s="267"/>
      <c r="H25" s="267"/>
      <c r="I25" s="268">
        <v>16076395.09</v>
      </c>
      <c r="J25" s="280"/>
    </row>
    <row r="26" spans="1:10" ht="14.25" customHeight="1">
      <c r="C26" s="250"/>
      <c r="D26" s="250"/>
      <c r="E26" s="266">
        <v>1134</v>
      </c>
      <c r="F26" s="267" t="s">
        <v>220</v>
      </c>
      <c r="G26" s="267"/>
      <c r="H26" s="267"/>
      <c r="I26" s="268">
        <v>55887066.270000003</v>
      </c>
      <c r="J26" s="280"/>
    </row>
    <row r="27" spans="1:10" ht="14.25" customHeight="1">
      <c r="C27" s="250"/>
      <c r="D27" s="250"/>
      <c r="E27" s="266">
        <v>1222</v>
      </c>
      <c r="F27" s="267" t="s">
        <v>221</v>
      </c>
      <c r="G27" s="267"/>
      <c r="H27" s="267"/>
      <c r="I27" s="268">
        <v>0</v>
      </c>
    </row>
    <row r="28" spans="1:10" ht="14.25" customHeight="1">
      <c r="C28" s="250"/>
      <c r="D28" s="250"/>
      <c r="E28" s="266">
        <v>1224</v>
      </c>
      <c r="F28" s="267" t="s">
        <v>222</v>
      </c>
      <c r="G28" s="267"/>
      <c r="H28" s="267"/>
      <c r="I28" s="268">
        <v>0</v>
      </c>
    </row>
    <row r="29" spans="1:10" ht="14.25" customHeight="1" thickBot="1">
      <c r="E29" s="282"/>
      <c r="F29" s="270" t="s">
        <v>150</v>
      </c>
      <c r="G29" s="270"/>
      <c r="H29" s="270"/>
      <c r="I29" s="271">
        <f>SUM(I20:I28)</f>
        <v>301691723.39999998</v>
      </c>
    </row>
    <row r="30" spans="1:10" ht="14.25" customHeight="1" thickTop="1">
      <c r="E30" s="282"/>
      <c r="F30" s="274"/>
      <c r="G30" s="275"/>
    </row>
    <row r="31" spans="1:10" ht="14.25" customHeight="1">
      <c r="A31" s="261">
        <v>3</v>
      </c>
      <c r="D31" s="279" t="s">
        <v>223</v>
      </c>
      <c r="E31" s="279"/>
      <c r="F31" s="279"/>
      <c r="G31" s="279"/>
      <c r="H31" s="279"/>
      <c r="I31" s="279"/>
      <c r="J31" s="279"/>
    </row>
    <row r="32" spans="1:10" s="259" customFormat="1" ht="14.25" customHeight="1">
      <c r="C32" s="283"/>
      <c r="D32" s="250"/>
      <c r="E32" s="263" t="s">
        <v>205</v>
      </c>
      <c r="F32" s="264" t="s">
        <v>206</v>
      </c>
      <c r="G32" s="264"/>
      <c r="H32" s="264"/>
      <c r="I32" s="263" t="s">
        <v>207</v>
      </c>
      <c r="J32" s="277"/>
    </row>
    <row r="33" spans="1:10" s="259" customFormat="1" ht="14.25" customHeight="1">
      <c r="C33" s="283"/>
      <c r="D33" s="284"/>
      <c r="E33" s="285">
        <v>1141</v>
      </c>
      <c r="F33" s="267" t="s">
        <v>224</v>
      </c>
      <c r="G33" s="267"/>
      <c r="H33" s="267"/>
      <c r="I33" s="268">
        <v>180859947.52000001</v>
      </c>
      <c r="J33" s="250"/>
    </row>
    <row r="34" spans="1:10" s="277" customFormat="1" ht="14.25" customHeight="1" thickBot="1">
      <c r="C34" s="286"/>
      <c r="D34" s="284"/>
      <c r="E34" s="262"/>
      <c r="F34" s="270" t="s">
        <v>150</v>
      </c>
      <c r="G34" s="270"/>
      <c r="H34" s="270"/>
      <c r="I34" s="271">
        <f>+I33</f>
        <v>180859947.52000001</v>
      </c>
      <c r="J34" s="281"/>
    </row>
    <row r="35" spans="1:10" s="277" customFormat="1" ht="14.25" customHeight="1" thickTop="1">
      <c r="C35" s="286"/>
      <c r="D35" s="284"/>
      <c r="E35" s="262"/>
      <c r="F35" s="287"/>
      <c r="G35" s="287"/>
      <c r="H35" s="287"/>
      <c r="I35" s="275"/>
      <c r="J35" s="250"/>
    </row>
    <row r="36" spans="1:10" s="277" customFormat="1" ht="14.25" customHeight="1">
      <c r="C36" s="286"/>
      <c r="D36" s="279" t="s">
        <v>225</v>
      </c>
      <c r="E36" s="279"/>
      <c r="F36" s="279"/>
      <c r="G36" s="279"/>
      <c r="H36" s="279"/>
      <c r="I36" s="279"/>
      <c r="J36" s="279"/>
    </row>
    <row r="37" spans="1:10" s="277" customFormat="1" ht="14.25" customHeight="1">
      <c r="C37" s="286"/>
      <c r="D37" s="250"/>
      <c r="E37" s="263" t="s">
        <v>205</v>
      </c>
      <c r="F37" s="264" t="s">
        <v>206</v>
      </c>
      <c r="G37" s="264"/>
      <c r="H37" s="264"/>
      <c r="I37" s="263" t="s">
        <v>207</v>
      </c>
    </row>
    <row r="38" spans="1:10" s="277" customFormat="1" ht="14.25" customHeight="1">
      <c r="C38" s="286"/>
      <c r="D38" s="284"/>
      <c r="E38" s="285">
        <v>1191</v>
      </c>
      <c r="F38" s="267" t="s">
        <v>226</v>
      </c>
      <c r="G38" s="267"/>
      <c r="H38" s="267"/>
      <c r="I38" s="268">
        <v>9634000</v>
      </c>
      <c r="J38" s="281"/>
    </row>
    <row r="39" spans="1:10" s="277" customFormat="1" ht="14.25" customHeight="1" thickBot="1">
      <c r="C39" s="286"/>
      <c r="D39" s="284"/>
      <c r="E39" s="262"/>
      <c r="F39" s="270" t="s">
        <v>150</v>
      </c>
      <c r="G39" s="270"/>
      <c r="H39" s="270"/>
      <c r="I39" s="271">
        <f>+I38</f>
        <v>9634000</v>
      </c>
      <c r="J39" s="250"/>
    </row>
    <row r="40" spans="1:10" s="277" customFormat="1" ht="14.25" customHeight="1" thickTop="1">
      <c r="C40" s="286"/>
      <c r="D40" s="284"/>
      <c r="E40" s="262"/>
      <c r="F40" s="287"/>
      <c r="G40" s="287"/>
      <c r="H40" s="287"/>
      <c r="I40" s="275"/>
      <c r="J40" s="250"/>
    </row>
    <row r="41" spans="1:10" s="277" customFormat="1" ht="14.25" customHeight="1">
      <c r="C41" s="286"/>
      <c r="D41" s="284"/>
      <c r="E41" s="262"/>
      <c r="F41" s="287"/>
      <c r="G41" s="287"/>
      <c r="H41" s="287"/>
      <c r="I41" s="275"/>
      <c r="J41" s="250"/>
    </row>
    <row r="42" spans="1:10" s="277" customFormat="1" ht="14.25" customHeight="1">
      <c r="C42" s="286"/>
      <c r="D42" s="284"/>
      <c r="E42" s="262"/>
      <c r="F42" s="287"/>
      <c r="G42" s="287"/>
      <c r="H42" s="287"/>
      <c r="I42" s="275"/>
      <c r="J42" s="250"/>
    </row>
    <row r="43" spans="1:10" s="277" customFormat="1" ht="14.25" customHeight="1">
      <c r="C43" s="286"/>
      <c r="D43" s="284"/>
      <c r="E43" s="262"/>
      <c r="F43" s="287"/>
      <c r="G43" s="287"/>
      <c r="H43" s="287"/>
      <c r="I43" s="275"/>
      <c r="J43" s="250"/>
    </row>
    <row r="44" spans="1:10" s="277" customFormat="1" ht="14.25" customHeight="1">
      <c r="C44" s="286"/>
      <c r="D44" s="284"/>
      <c r="E44" s="262"/>
      <c r="F44" s="287"/>
      <c r="G44" s="287"/>
      <c r="H44" s="287"/>
      <c r="I44" s="275"/>
      <c r="J44" s="250"/>
    </row>
    <row r="45" spans="1:10" s="277" customFormat="1" ht="14.25" customHeight="1">
      <c r="A45" s="288">
        <v>4</v>
      </c>
      <c r="D45" s="279" t="s">
        <v>227</v>
      </c>
      <c r="E45" s="279"/>
      <c r="F45" s="279"/>
      <c r="G45" s="279"/>
      <c r="H45" s="279"/>
      <c r="I45" s="279"/>
      <c r="J45" s="279"/>
    </row>
    <row r="46" spans="1:10" s="277" customFormat="1" ht="14.25" customHeight="1">
      <c r="C46" s="250"/>
      <c r="D46" s="250"/>
      <c r="E46" s="263" t="s">
        <v>205</v>
      </c>
      <c r="F46" s="264" t="s">
        <v>206</v>
      </c>
      <c r="G46" s="264"/>
      <c r="H46" s="264"/>
      <c r="I46" s="263" t="s">
        <v>207</v>
      </c>
    </row>
    <row r="47" spans="1:10" ht="14.25" customHeight="1">
      <c r="C47" s="284"/>
      <c r="D47" s="284"/>
      <c r="E47" s="266">
        <v>1212</v>
      </c>
      <c r="F47" s="267" t="s">
        <v>228</v>
      </c>
      <c r="G47" s="267"/>
      <c r="H47" s="267"/>
      <c r="I47" s="268">
        <v>0</v>
      </c>
    </row>
    <row r="48" spans="1:10" ht="14.25" customHeight="1">
      <c r="C48" s="284"/>
      <c r="D48" s="284"/>
      <c r="E48" s="266">
        <v>1213</v>
      </c>
      <c r="F48" s="267" t="s">
        <v>229</v>
      </c>
      <c r="G48" s="267"/>
      <c r="H48" s="267"/>
      <c r="I48" s="268">
        <v>0</v>
      </c>
    </row>
    <row r="49" spans="1:12" ht="14.25" customHeight="1">
      <c r="C49" s="284"/>
      <c r="D49" s="284"/>
      <c r="E49" s="266">
        <v>1214</v>
      </c>
      <c r="F49" s="267" t="s">
        <v>230</v>
      </c>
      <c r="G49" s="267"/>
      <c r="H49" s="267"/>
      <c r="I49" s="268">
        <v>0</v>
      </c>
    </row>
    <row r="50" spans="1:12" ht="14.25" customHeight="1" thickBot="1">
      <c r="C50" s="284"/>
      <c r="D50" s="284"/>
      <c r="F50" s="270" t="s">
        <v>150</v>
      </c>
      <c r="G50" s="270"/>
      <c r="H50" s="270"/>
      <c r="I50" s="271">
        <v>0</v>
      </c>
      <c r="L50" s="280"/>
    </row>
    <row r="51" spans="1:12" ht="14.25" customHeight="1" thickTop="1">
      <c r="C51" s="284"/>
      <c r="D51" s="284"/>
      <c r="F51" s="274"/>
      <c r="G51" s="289"/>
      <c r="H51" s="289"/>
      <c r="I51" s="289"/>
    </row>
    <row r="52" spans="1:12" ht="14.25" customHeight="1">
      <c r="A52" s="261">
        <v>5</v>
      </c>
      <c r="D52" s="279" t="s">
        <v>231</v>
      </c>
      <c r="E52" s="279"/>
      <c r="F52" s="279"/>
      <c r="G52" s="279"/>
      <c r="H52" s="279"/>
      <c r="I52" s="279"/>
      <c r="J52" s="279"/>
    </row>
    <row r="53" spans="1:12" ht="14.25" customHeight="1">
      <c r="C53" s="290"/>
      <c r="D53" s="290"/>
      <c r="E53" s="263" t="s">
        <v>205</v>
      </c>
      <c r="F53" s="264" t="s">
        <v>206</v>
      </c>
      <c r="G53" s="264"/>
      <c r="H53" s="264"/>
      <c r="I53" s="263" t="s">
        <v>207</v>
      </c>
    </row>
    <row r="54" spans="1:12" ht="14.25" customHeight="1">
      <c r="C54" s="284"/>
      <c r="D54" s="284"/>
      <c r="E54" s="266">
        <v>1230</v>
      </c>
      <c r="F54" s="267" t="s">
        <v>232</v>
      </c>
      <c r="G54" s="267"/>
      <c r="H54" s="267"/>
      <c r="I54" s="268">
        <v>5791631262.3000002</v>
      </c>
      <c r="J54" s="281"/>
    </row>
    <row r="55" spans="1:12" ht="14.25" customHeight="1">
      <c r="C55" s="284"/>
      <c r="D55" s="284"/>
      <c r="E55" s="266">
        <v>1240</v>
      </c>
      <c r="F55" s="267" t="s">
        <v>233</v>
      </c>
      <c r="G55" s="267"/>
      <c r="H55" s="267"/>
      <c r="I55" s="268">
        <v>4223363510.6399999</v>
      </c>
      <c r="J55" s="281"/>
    </row>
    <row r="56" spans="1:12" ht="14.25" customHeight="1">
      <c r="C56" s="290"/>
      <c r="D56" s="290"/>
      <c r="E56" s="266">
        <v>1251</v>
      </c>
      <c r="F56" s="267" t="s">
        <v>234</v>
      </c>
      <c r="G56" s="267"/>
      <c r="H56" s="267"/>
      <c r="I56" s="268"/>
      <c r="J56" s="281"/>
    </row>
    <row r="57" spans="1:12" ht="14.25" customHeight="1">
      <c r="C57" s="290"/>
      <c r="D57" s="290"/>
      <c r="E57" s="291">
        <v>1254</v>
      </c>
      <c r="F57" s="292" t="s">
        <v>235</v>
      </c>
      <c r="G57" s="292"/>
      <c r="H57" s="292"/>
      <c r="I57" s="293">
        <v>0</v>
      </c>
      <c r="J57" s="259"/>
    </row>
    <row r="58" spans="1:12" ht="14.25" customHeight="1">
      <c r="C58" s="294"/>
      <c r="D58" s="294"/>
      <c r="E58" s="291">
        <v>1261</v>
      </c>
      <c r="F58" s="292" t="s">
        <v>236</v>
      </c>
      <c r="G58" s="292"/>
      <c r="H58" s="292"/>
      <c r="I58" s="293">
        <v>-164929192.50999999</v>
      </c>
      <c r="J58" s="259"/>
    </row>
    <row r="59" spans="1:12" ht="14.25" customHeight="1">
      <c r="C59" s="294"/>
      <c r="D59" s="294"/>
      <c r="E59" s="291">
        <v>1263</v>
      </c>
      <c r="F59" s="292" t="s">
        <v>237</v>
      </c>
      <c r="G59" s="292"/>
      <c r="H59" s="292"/>
      <c r="I59" s="293">
        <v>-2405666120.3499999</v>
      </c>
      <c r="J59" s="295"/>
    </row>
    <row r="60" spans="1:12" ht="14.25" customHeight="1">
      <c r="C60" s="294"/>
      <c r="D60" s="294"/>
      <c r="E60" s="291">
        <v>1265</v>
      </c>
      <c r="F60" s="292" t="s">
        <v>238</v>
      </c>
      <c r="G60" s="292"/>
      <c r="H60" s="292"/>
      <c r="I60" s="293">
        <v>0</v>
      </c>
      <c r="J60" s="259"/>
    </row>
    <row r="61" spans="1:12" ht="14.25" customHeight="1">
      <c r="C61" s="294"/>
      <c r="D61" s="294"/>
      <c r="E61" s="291">
        <v>1279</v>
      </c>
      <c r="F61" s="296" t="s">
        <v>239</v>
      </c>
      <c r="G61" s="296"/>
      <c r="H61" s="296"/>
      <c r="I61" s="293">
        <v>0</v>
      </c>
      <c r="J61" s="259"/>
    </row>
    <row r="62" spans="1:12" ht="14.25" customHeight="1" thickBot="1">
      <c r="C62" s="259"/>
      <c r="D62" s="259"/>
      <c r="E62" s="297"/>
      <c r="F62" s="298" t="s">
        <v>150</v>
      </c>
      <c r="G62" s="298"/>
      <c r="H62" s="298"/>
      <c r="I62" s="271">
        <f>SUM(I54:I61)</f>
        <v>7444399460.0799999</v>
      </c>
      <c r="J62" s="299"/>
    </row>
    <row r="63" spans="1:12" ht="14.25" customHeight="1" thickTop="1">
      <c r="C63" s="259"/>
      <c r="D63" s="259"/>
      <c r="E63" s="297"/>
      <c r="F63" s="274"/>
      <c r="G63" s="300"/>
      <c r="H63" s="300"/>
      <c r="I63" s="300"/>
      <c r="J63" s="301"/>
    </row>
    <row r="64" spans="1:12" ht="14.25" customHeight="1">
      <c r="C64" s="302" t="s">
        <v>240</v>
      </c>
      <c r="D64" s="302"/>
      <c r="E64" s="302"/>
      <c r="F64" s="302"/>
      <c r="G64" s="302"/>
      <c r="H64" s="302"/>
      <c r="I64" s="302"/>
      <c r="J64" s="302"/>
    </row>
    <row r="65" spans="1:10" ht="14.25" customHeight="1">
      <c r="A65" s="261">
        <v>6</v>
      </c>
      <c r="C65" s="259"/>
      <c r="D65" s="303" t="s">
        <v>241</v>
      </c>
      <c r="E65" s="303"/>
      <c r="F65" s="303"/>
      <c r="G65" s="303"/>
      <c r="H65" s="303"/>
      <c r="I65" s="303"/>
      <c r="J65" s="303"/>
    </row>
    <row r="66" spans="1:10" ht="14.25" customHeight="1">
      <c r="C66" s="297"/>
      <c r="D66" s="297"/>
      <c r="E66" s="304" t="s">
        <v>205</v>
      </c>
      <c r="F66" s="305" t="s">
        <v>206</v>
      </c>
      <c r="G66" s="305"/>
      <c r="H66" s="306" t="s">
        <v>242</v>
      </c>
      <c r="I66" s="304" t="s">
        <v>207</v>
      </c>
      <c r="J66" s="259"/>
    </row>
    <row r="67" spans="1:10" ht="14.25" customHeight="1">
      <c r="C67" s="294"/>
      <c r="D67" s="294"/>
      <c r="E67" s="291">
        <v>2111</v>
      </c>
      <c r="F67" s="292" t="s">
        <v>243</v>
      </c>
      <c r="G67" s="292"/>
      <c r="H67" s="292"/>
      <c r="I67" s="293">
        <v>8976619.2200000007</v>
      </c>
      <c r="J67" s="259"/>
    </row>
    <row r="68" spans="1:10" ht="14.25" customHeight="1">
      <c r="C68" s="294"/>
      <c r="D68" s="294"/>
      <c r="E68" s="291">
        <v>2112</v>
      </c>
      <c r="F68" s="292" t="s">
        <v>244</v>
      </c>
      <c r="G68" s="292"/>
      <c r="H68" s="292"/>
      <c r="I68" s="293">
        <v>6923437.4800000004</v>
      </c>
      <c r="J68" s="259"/>
    </row>
    <row r="69" spans="1:10" ht="14.25" customHeight="1">
      <c r="C69" s="294"/>
      <c r="D69" s="294"/>
      <c r="E69" s="291">
        <v>2113</v>
      </c>
      <c r="F69" s="292" t="s">
        <v>245</v>
      </c>
      <c r="G69" s="292"/>
      <c r="H69" s="292"/>
      <c r="I69" s="293">
        <v>503408.35</v>
      </c>
      <c r="J69" s="259"/>
    </row>
    <row r="70" spans="1:10" ht="14.25" customHeight="1">
      <c r="C70" s="294"/>
      <c r="D70" s="294"/>
      <c r="E70" s="291">
        <v>2114</v>
      </c>
      <c r="F70" s="292" t="s">
        <v>246</v>
      </c>
      <c r="G70" s="292"/>
      <c r="H70" s="292"/>
      <c r="I70" s="293">
        <v>46659587.359999999</v>
      </c>
      <c r="J70" s="259"/>
    </row>
    <row r="71" spans="1:10" ht="14.25" customHeight="1">
      <c r="C71" s="294"/>
      <c r="D71" s="294"/>
      <c r="E71" s="291">
        <v>2117</v>
      </c>
      <c r="F71" s="292" t="s">
        <v>247</v>
      </c>
      <c r="G71" s="292"/>
      <c r="H71" s="292"/>
      <c r="I71" s="293">
        <v>175757271.24000001</v>
      </c>
      <c r="J71" s="259"/>
    </row>
    <row r="72" spans="1:10" ht="14.25" customHeight="1">
      <c r="C72" s="294"/>
      <c r="D72" s="294"/>
      <c r="E72" s="291">
        <v>2119</v>
      </c>
      <c r="F72" s="292" t="s">
        <v>248</v>
      </c>
      <c r="G72" s="292"/>
      <c r="H72" s="292"/>
      <c r="I72" s="293">
        <v>104473315.53</v>
      </c>
      <c r="J72" s="259"/>
    </row>
    <row r="73" spans="1:10" ht="14.25" customHeight="1" thickBot="1">
      <c r="C73" s="294"/>
      <c r="D73" s="294"/>
      <c r="E73" s="297"/>
      <c r="F73" s="298" t="s">
        <v>150</v>
      </c>
      <c r="G73" s="298"/>
      <c r="H73" s="298"/>
      <c r="I73" s="271">
        <f>SUM(I67:I72)</f>
        <v>343293639.18000001</v>
      </c>
      <c r="J73" s="299"/>
    </row>
    <row r="74" spans="1:10" ht="14.25" customHeight="1" thickTop="1">
      <c r="C74" s="294"/>
      <c r="D74" s="294"/>
      <c r="E74" s="297"/>
      <c r="F74" s="307"/>
      <c r="G74" s="307"/>
      <c r="H74" s="307"/>
      <c r="I74" s="275"/>
      <c r="J74" s="259"/>
    </row>
    <row r="75" spans="1:10" ht="14.25" customHeight="1">
      <c r="C75" s="294"/>
      <c r="D75" s="302" t="s">
        <v>249</v>
      </c>
      <c r="E75" s="302"/>
      <c r="F75" s="302"/>
      <c r="G75" s="302"/>
      <c r="H75" s="302"/>
      <c r="I75" s="302"/>
      <c r="J75" s="302"/>
    </row>
    <row r="76" spans="1:10" ht="14.25" customHeight="1">
      <c r="C76" s="294"/>
      <c r="D76" s="259"/>
      <c r="E76" s="304" t="s">
        <v>205</v>
      </c>
      <c r="F76" s="305" t="s">
        <v>206</v>
      </c>
      <c r="G76" s="305"/>
      <c r="H76" s="305"/>
      <c r="I76" s="304" t="s">
        <v>207</v>
      </c>
      <c r="J76" s="308"/>
    </row>
    <row r="77" spans="1:10" ht="14.25" customHeight="1">
      <c r="C77" s="294"/>
      <c r="D77" s="294"/>
      <c r="E77" s="309">
        <v>2199</v>
      </c>
      <c r="F77" s="292" t="s">
        <v>250</v>
      </c>
      <c r="G77" s="292"/>
      <c r="H77" s="292"/>
      <c r="I77" s="293">
        <f>+[1]ESF!F12</f>
        <v>22816579.170000002</v>
      </c>
      <c r="J77" s="259"/>
    </row>
    <row r="78" spans="1:10" ht="14.25" customHeight="1" thickBot="1">
      <c r="C78" s="294"/>
      <c r="D78" s="294"/>
      <c r="E78" s="297"/>
      <c r="F78" s="298" t="s">
        <v>150</v>
      </c>
      <c r="G78" s="298"/>
      <c r="H78" s="298"/>
      <c r="I78" s="271">
        <f>+I77</f>
        <v>22816579.170000002</v>
      </c>
      <c r="J78" s="295"/>
    </row>
    <row r="79" spans="1:10" ht="14.25" customHeight="1" thickTop="1">
      <c r="C79" s="284"/>
      <c r="D79" s="284"/>
      <c r="F79" s="287"/>
      <c r="G79" s="287"/>
      <c r="H79" s="287"/>
      <c r="I79" s="275"/>
      <c r="J79" s="310"/>
    </row>
    <row r="80" spans="1:10" ht="14.25" customHeight="1">
      <c r="C80" s="284"/>
      <c r="D80" s="284"/>
      <c r="F80" s="287"/>
      <c r="G80" s="287"/>
      <c r="H80" s="287"/>
      <c r="I80" s="275"/>
    </row>
    <row r="81" spans="1:10" ht="14.25" customHeight="1">
      <c r="C81" s="284"/>
      <c r="D81" s="284"/>
      <c r="F81" s="287"/>
      <c r="G81" s="287"/>
      <c r="H81" s="287"/>
      <c r="I81" s="275"/>
    </row>
    <row r="82" spans="1:10" ht="14.25" customHeight="1">
      <c r="C82" s="284"/>
      <c r="D82" s="284"/>
      <c r="F82" s="287"/>
      <c r="G82" s="287"/>
      <c r="H82" s="287"/>
      <c r="I82" s="275"/>
    </row>
    <row r="83" spans="1:10" ht="14.25" customHeight="1">
      <c r="C83" s="284"/>
      <c r="D83" s="284"/>
      <c r="F83" s="274"/>
      <c r="G83" s="300"/>
    </row>
    <row r="84" spans="1:10" ht="14.25" customHeight="1">
      <c r="B84" s="257" t="s">
        <v>251</v>
      </c>
      <c r="C84" s="257"/>
      <c r="D84" s="257"/>
      <c r="E84" s="257"/>
      <c r="F84" s="257"/>
      <c r="G84" s="257"/>
      <c r="H84" s="257"/>
      <c r="I84" s="257"/>
      <c r="J84" s="257"/>
    </row>
    <row r="85" spans="1:10" ht="14.25" customHeight="1">
      <c r="C85" s="258" t="s">
        <v>252</v>
      </c>
      <c r="D85" s="258"/>
      <c r="E85" s="258"/>
      <c r="F85" s="258"/>
      <c r="G85" s="258"/>
      <c r="H85" s="258"/>
      <c r="I85" s="258"/>
      <c r="J85" s="258"/>
    </row>
    <row r="86" spans="1:10" ht="14.25" customHeight="1">
      <c r="A86" s="261">
        <v>7</v>
      </c>
      <c r="C86" s="250"/>
      <c r="D86" s="311" t="s">
        <v>62</v>
      </c>
      <c r="E86" s="311"/>
      <c r="F86" s="311"/>
      <c r="G86" s="311"/>
      <c r="H86" s="311"/>
      <c r="I86" s="311"/>
      <c r="J86" s="311"/>
    </row>
    <row r="87" spans="1:10" ht="14.25" customHeight="1">
      <c r="C87" s="284"/>
      <c r="D87" s="284"/>
      <c r="E87" s="263" t="s">
        <v>205</v>
      </c>
      <c r="F87" s="264" t="s">
        <v>206</v>
      </c>
      <c r="G87" s="264"/>
      <c r="H87" s="264"/>
      <c r="I87" s="312" t="s">
        <v>242</v>
      </c>
      <c r="J87" s="263" t="s">
        <v>207</v>
      </c>
    </row>
    <row r="88" spans="1:10" ht="14.25" customHeight="1">
      <c r="C88" s="284"/>
      <c r="D88" s="284"/>
      <c r="E88" s="313">
        <v>4110</v>
      </c>
      <c r="F88" s="314" t="s">
        <v>63</v>
      </c>
      <c r="G88" s="314"/>
      <c r="H88" s="314"/>
      <c r="I88" s="315"/>
      <c r="J88" s="316">
        <v>0</v>
      </c>
    </row>
    <row r="89" spans="1:10" ht="14.25" customHeight="1">
      <c r="C89" s="284"/>
      <c r="D89" s="284"/>
      <c r="E89" s="266">
        <v>4111</v>
      </c>
      <c r="F89" s="317" t="s">
        <v>253</v>
      </c>
      <c r="G89" s="317"/>
      <c r="H89" s="317"/>
      <c r="I89" s="318">
        <v>0</v>
      </c>
      <c r="J89" s="315"/>
    </row>
    <row r="90" spans="1:10" s="277" customFormat="1" ht="14.25" customHeight="1">
      <c r="C90" s="284"/>
      <c r="D90" s="284"/>
      <c r="E90" s="266">
        <v>4112</v>
      </c>
      <c r="F90" s="317" t="s">
        <v>254</v>
      </c>
      <c r="G90" s="317"/>
      <c r="H90" s="317"/>
      <c r="I90" s="318">
        <v>0</v>
      </c>
      <c r="J90" s="315"/>
    </row>
    <row r="91" spans="1:10" s="277" customFormat="1" ht="14.25" customHeight="1">
      <c r="C91" s="284"/>
      <c r="D91" s="284"/>
      <c r="E91" s="266">
        <v>4113</v>
      </c>
      <c r="F91" s="317" t="s">
        <v>255</v>
      </c>
      <c r="G91" s="317"/>
      <c r="H91" s="317"/>
      <c r="I91" s="318">
        <v>0</v>
      </c>
      <c r="J91" s="315"/>
    </row>
    <row r="92" spans="1:10" s="277" customFormat="1" ht="14.25" customHeight="1">
      <c r="C92" s="284"/>
      <c r="D92" s="284"/>
      <c r="E92" s="266">
        <v>4115</v>
      </c>
      <c r="F92" s="317" t="s">
        <v>256</v>
      </c>
      <c r="G92" s="317"/>
      <c r="H92" s="317"/>
      <c r="I92" s="318">
        <v>0</v>
      </c>
      <c r="J92" s="315"/>
    </row>
    <row r="93" spans="1:10" s="277" customFormat="1" ht="14.25" customHeight="1">
      <c r="C93" s="284"/>
      <c r="D93" s="284"/>
      <c r="E93" s="266">
        <v>4117</v>
      </c>
      <c r="F93" s="317" t="s">
        <v>257</v>
      </c>
      <c r="G93" s="317"/>
      <c r="H93" s="317"/>
      <c r="I93" s="318">
        <v>0</v>
      </c>
      <c r="J93" s="315"/>
    </row>
    <row r="94" spans="1:10" s="277" customFormat="1" ht="14.25" customHeight="1">
      <c r="C94" s="284"/>
      <c r="D94" s="284"/>
      <c r="E94" s="313">
        <v>4140</v>
      </c>
      <c r="F94" s="314" t="s">
        <v>66</v>
      </c>
      <c r="G94" s="319"/>
      <c r="H94" s="319"/>
      <c r="J94" s="316">
        <v>0</v>
      </c>
    </row>
    <row r="95" spans="1:10" s="277" customFormat="1" ht="14.25" customHeight="1">
      <c r="C95" s="284"/>
      <c r="D95" s="284"/>
      <c r="E95" s="266">
        <v>4141</v>
      </c>
      <c r="F95" s="317" t="s">
        <v>258</v>
      </c>
      <c r="G95" s="317"/>
      <c r="H95" s="317"/>
      <c r="I95" s="318">
        <v>0</v>
      </c>
      <c r="J95" s="315"/>
    </row>
    <row r="96" spans="1:10" s="277" customFormat="1" ht="14.25" customHeight="1">
      <c r="C96" s="284"/>
      <c r="D96" s="284"/>
      <c r="E96" s="266">
        <v>4143</v>
      </c>
      <c r="F96" s="317" t="s">
        <v>259</v>
      </c>
      <c r="G96" s="317"/>
      <c r="H96" s="317"/>
      <c r="I96" s="318">
        <v>0</v>
      </c>
      <c r="J96" s="315"/>
    </row>
    <row r="97" spans="1:12" s="277" customFormat="1" ht="14.25" customHeight="1">
      <c r="C97" s="284"/>
      <c r="D97" s="284"/>
      <c r="E97" s="266">
        <v>4144</v>
      </c>
      <c r="F97" s="317" t="s">
        <v>257</v>
      </c>
      <c r="G97" s="317"/>
      <c r="H97" s="317"/>
      <c r="I97" s="318">
        <v>0</v>
      </c>
      <c r="J97" s="315"/>
    </row>
    <row r="98" spans="1:12" s="277" customFormat="1" ht="14.25" customHeight="1">
      <c r="C98" s="284"/>
      <c r="D98" s="284"/>
      <c r="E98" s="313">
        <v>4150</v>
      </c>
      <c r="F98" s="314" t="s">
        <v>67</v>
      </c>
      <c r="G98" s="319"/>
      <c r="H98" s="319"/>
      <c r="I98" s="318"/>
      <c r="J98" s="316">
        <v>0</v>
      </c>
    </row>
    <row r="99" spans="1:12" s="277" customFormat="1" ht="14.25" customHeight="1">
      <c r="C99" s="284"/>
      <c r="D99" s="284"/>
      <c r="E99" s="320">
        <v>4151</v>
      </c>
      <c r="F99" s="317" t="s">
        <v>260</v>
      </c>
      <c r="G99" s="317"/>
      <c r="H99" s="317"/>
      <c r="I99" s="318">
        <v>0</v>
      </c>
      <c r="J99" s="316"/>
    </row>
    <row r="100" spans="1:12" s="277" customFormat="1" ht="14.25" customHeight="1">
      <c r="C100" s="284"/>
      <c r="D100" s="284"/>
      <c r="E100" s="313">
        <v>4160</v>
      </c>
      <c r="F100" s="314" t="s">
        <v>68</v>
      </c>
      <c r="G100" s="319"/>
      <c r="H100" s="319"/>
      <c r="I100" s="318"/>
      <c r="J100" s="316">
        <v>0</v>
      </c>
    </row>
    <row r="101" spans="1:12" s="277" customFormat="1" ht="14.25" customHeight="1">
      <c r="C101" s="284"/>
      <c r="D101" s="284"/>
      <c r="E101" s="266">
        <v>4162</v>
      </c>
      <c r="F101" s="317" t="s">
        <v>261</v>
      </c>
      <c r="G101" s="319"/>
      <c r="H101" s="319"/>
      <c r="I101" s="318">
        <v>0</v>
      </c>
      <c r="J101" s="315"/>
    </row>
    <row r="102" spans="1:12" s="277" customFormat="1" ht="14.25" customHeight="1">
      <c r="C102" s="284"/>
      <c r="D102" s="284"/>
      <c r="E102" s="266">
        <v>4168</v>
      </c>
      <c r="F102" s="317" t="s">
        <v>257</v>
      </c>
      <c r="G102" s="319"/>
      <c r="H102" s="319"/>
      <c r="I102" s="318">
        <v>0</v>
      </c>
      <c r="J102" s="315"/>
    </row>
    <row r="103" spans="1:12" s="277" customFormat="1" ht="14.25" customHeight="1">
      <c r="C103" s="284"/>
      <c r="D103" s="284"/>
      <c r="E103" s="266">
        <v>4169</v>
      </c>
      <c r="F103" s="317" t="s">
        <v>262</v>
      </c>
      <c r="G103" s="319"/>
      <c r="H103" s="319"/>
      <c r="I103" s="318">
        <v>0</v>
      </c>
      <c r="J103" s="315"/>
    </row>
    <row r="104" spans="1:12" s="277" customFormat="1" ht="14.25" customHeight="1">
      <c r="C104" s="284"/>
      <c r="D104" s="284"/>
      <c r="E104" s="313">
        <v>4170</v>
      </c>
      <c r="F104" s="314" t="s">
        <v>263</v>
      </c>
      <c r="G104" s="319"/>
      <c r="H104" s="319"/>
      <c r="I104" s="318"/>
      <c r="J104" s="316">
        <v>22517871.68</v>
      </c>
    </row>
    <row r="105" spans="1:12" s="277" customFormat="1" ht="14.25" customHeight="1">
      <c r="C105" s="284"/>
      <c r="D105" s="284"/>
      <c r="E105" s="266">
        <v>4173</v>
      </c>
      <c r="F105" s="317" t="s">
        <v>264</v>
      </c>
      <c r="G105" s="319"/>
      <c r="H105" s="319"/>
      <c r="I105" s="318">
        <v>22517871.68</v>
      </c>
      <c r="J105" s="315"/>
    </row>
    <row r="106" spans="1:12" s="277" customFormat="1" ht="14.25" customHeight="1" thickBot="1">
      <c r="C106" s="284"/>
      <c r="D106" s="284"/>
      <c r="E106" s="262"/>
      <c r="F106" s="270" t="s">
        <v>150</v>
      </c>
      <c r="G106" s="270"/>
      <c r="H106" s="270"/>
      <c r="I106" s="310">
        <f>SUM(I89:I105)</f>
        <v>22517871.68</v>
      </c>
      <c r="J106" s="321">
        <f>+J104</f>
        <v>22517871.68</v>
      </c>
    </row>
    <row r="107" spans="1:12" s="277" customFormat="1" ht="6.75" customHeight="1" thickTop="1">
      <c r="C107" s="284"/>
      <c r="D107" s="284"/>
      <c r="E107" s="262"/>
      <c r="F107" s="250"/>
      <c r="G107" s="322"/>
      <c r="H107" s="323"/>
      <c r="I107" s="324"/>
    </row>
    <row r="108" spans="1:12" ht="29.25" customHeight="1">
      <c r="A108" s="261">
        <v>8</v>
      </c>
      <c r="C108" s="250"/>
      <c r="D108" s="325" t="s">
        <v>70</v>
      </c>
      <c r="E108" s="325"/>
      <c r="F108" s="325"/>
      <c r="G108" s="325"/>
      <c r="H108" s="325"/>
      <c r="I108" s="325"/>
      <c r="J108" s="325"/>
    </row>
    <row r="109" spans="1:12" ht="14.25" customHeight="1">
      <c r="C109" s="284"/>
      <c r="D109" s="284"/>
      <c r="E109" s="263" t="s">
        <v>205</v>
      </c>
      <c r="F109" s="264" t="s">
        <v>206</v>
      </c>
      <c r="G109" s="264"/>
      <c r="H109" s="264"/>
      <c r="I109" s="312" t="s">
        <v>242</v>
      </c>
      <c r="J109" s="263" t="s">
        <v>207</v>
      </c>
    </row>
    <row r="110" spans="1:12" ht="33.75" customHeight="1">
      <c r="C110" s="284"/>
      <c r="D110" s="284"/>
      <c r="E110" s="313">
        <v>4210</v>
      </c>
      <c r="F110" s="326" t="s">
        <v>71</v>
      </c>
      <c r="G110" s="326"/>
      <c r="H110" s="326"/>
      <c r="I110" s="318"/>
      <c r="J110" s="316">
        <f>SUM(I111:I114)</f>
        <v>3897166388.4300003</v>
      </c>
    </row>
    <row r="111" spans="1:12" ht="14.25" customHeight="1">
      <c r="C111" s="284"/>
      <c r="D111" s="284"/>
      <c r="E111" s="266">
        <v>4211</v>
      </c>
      <c r="F111" s="317" t="s">
        <v>96</v>
      </c>
      <c r="G111" s="319"/>
      <c r="H111" s="319"/>
      <c r="I111" s="318">
        <v>0</v>
      </c>
      <c r="J111" s="315"/>
    </row>
    <row r="112" spans="1:12" ht="14.25" customHeight="1">
      <c r="C112" s="284"/>
      <c r="D112" s="284"/>
      <c r="E112" s="266">
        <v>4212</v>
      </c>
      <c r="F112" s="317" t="s">
        <v>45</v>
      </c>
      <c r="G112" s="319"/>
      <c r="H112" s="319"/>
      <c r="I112" s="318">
        <v>1807651405.99</v>
      </c>
      <c r="J112" s="315"/>
      <c r="L112" s="281"/>
    </row>
    <row r="113" spans="1:12" ht="14.25" customHeight="1">
      <c r="C113" s="284"/>
      <c r="D113" s="284"/>
      <c r="E113" s="266">
        <v>4213</v>
      </c>
      <c r="F113" s="317" t="s">
        <v>97</v>
      </c>
      <c r="G113" s="319"/>
      <c r="H113" s="319"/>
      <c r="I113" s="318">
        <v>2089514982.4400001</v>
      </c>
      <c r="J113" s="315"/>
    </row>
    <row r="114" spans="1:12" ht="14.25" customHeight="1">
      <c r="C114" s="284"/>
      <c r="D114" s="284"/>
      <c r="E114" s="266">
        <v>4214</v>
      </c>
      <c r="F114" s="317" t="s">
        <v>265</v>
      </c>
      <c r="G114" s="319"/>
      <c r="H114" s="319"/>
      <c r="I114" s="318">
        <v>0</v>
      </c>
      <c r="J114" s="315"/>
    </row>
    <row r="115" spans="1:12" ht="14.25" customHeight="1">
      <c r="C115" s="284"/>
      <c r="D115" s="284"/>
      <c r="E115" s="313">
        <v>4220</v>
      </c>
      <c r="F115" s="314" t="s">
        <v>266</v>
      </c>
      <c r="G115" s="319"/>
      <c r="H115" s="319"/>
      <c r="I115" s="327"/>
      <c r="J115" s="316">
        <f>+I116</f>
        <v>2995004929.8299999</v>
      </c>
      <c r="L115" s="281"/>
    </row>
    <row r="116" spans="1:12" ht="14.25" customHeight="1">
      <c r="E116" s="266">
        <v>4221</v>
      </c>
      <c r="F116" s="317" t="s">
        <v>267</v>
      </c>
      <c r="G116" s="319"/>
      <c r="H116" s="319"/>
      <c r="I116" s="318">
        <v>2995004929.8299999</v>
      </c>
      <c r="J116" s="327"/>
    </row>
    <row r="117" spans="1:12" ht="14.25" customHeight="1" thickBot="1">
      <c r="F117" s="270" t="s">
        <v>150</v>
      </c>
      <c r="G117" s="270"/>
      <c r="H117" s="270"/>
      <c r="I117" s="310"/>
      <c r="J117" s="321">
        <f>SUM(J109:J116)</f>
        <v>6892171318.2600002</v>
      </c>
      <c r="L117" s="310"/>
    </row>
    <row r="118" spans="1:12" ht="14.25" customHeight="1" thickTop="1">
      <c r="F118" s="287"/>
      <c r="G118" s="287"/>
      <c r="H118" s="287"/>
      <c r="I118" s="310"/>
      <c r="J118" s="328"/>
    </row>
    <row r="119" spans="1:12" ht="14.25" customHeight="1">
      <c r="F119" s="287"/>
      <c r="G119" s="287"/>
      <c r="H119" s="287"/>
      <c r="I119" s="310"/>
      <c r="J119" s="328"/>
    </row>
    <row r="120" spans="1:12" ht="29.25" customHeight="1">
      <c r="A120" s="261">
        <v>8</v>
      </c>
      <c r="C120" s="250"/>
      <c r="D120" s="325" t="s">
        <v>73</v>
      </c>
      <c r="E120" s="325"/>
      <c r="F120" s="325"/>
      <c r="G120" s="325"/>
      <c r="H120" s="325"/>
      <c r="I120" s="325"/>
      <c r="J120" s="325"/>
    </row>
    <row r="121" spans="1:12" ht="14.25" customHeight="1">
      <c r="C121" s="284"/>
      <c r="D121" s="284"/>
      <c r="E121" s="263" t="s">
        <v>205</v>
      </c>
      <c r="F121" s="264" t="s">
        <v>206</v>
      </c>
      <c r="G121" s="264"/>
      <c r="H121" s="264"/>
      <c r="I121" s="312" t="s">
        <v>242</v>
      </c>
      <c r="J121" s="263" t="s">
        <v>207</v>
      </c>
    </row>
    <row r="122" spans="1:12" ht="12.75">
      <c r="C122" s="284"/>
      <c r="D122" s="284"/>
      <c r="E122" s="313">
        <v>4390</v>
      </c>
      <c r="F122" s="326" t="s">
        <v>78</v>
      </c>
      <c r="G122" s="326"/>
      <c r="H122" s="326"/>
      <c r="I122" s="318"/>
      <c r="J122" s="316">
        <f>SUM(I123)</f>
        <v>1394588.64</v>
      </c>
    </row>
    <row r="123" spans="1:12" ht="14.25" customHeight="1">
      <c r="C123" s="284"/>
      <c r="D123" s="284"/>
      <c r="E123" s="266">
        <v>4399</v>
      </c>
      <c r="F123" s="317" t="s">
        <v>78</v>
      </c>
      <c r="G123" s="319"/>
      <c r="H123" s="319"/>
      <c r="I123" s="318">
        <v>1394588.64</v>
      </c>
      <c r="J123" s="315"/>
      <c r="L123" s="310"/>
    </row>
    <row r="124" spans="1:12" ht="14.25" customHeight="1" thickBot="1">
      <c r="F124" s="270" t="s">
        <v>150</v>
      </c>
      <c r="G124" s="270"/>
      <c r="H124" s="270"/>
      <c r="I124" s="310"/>
      <c r="J124" s="321">
        <f>+J122</f>
        <v>1394588.64</v>
      </c>
    </row>
    <row r="125" spans="1:12" ht="14.25" customHeight="1" thickTop="1"/>
    <row r="126" spans="1:12" ht="14.25" customHeight="1">
      <c r="C126" s="258" t="s">
        <v>268</v>
      </c>
      <c r="D126" s="258"/>
      <c r="E126" s="258"/>
      <c r="F126" s="258"/>
      <c r="G126" s="258"/>
      <c r="H126" s="258"/>
      <c r="I126" s="258"/>
      <c r="J126" s="258"/>
    </row>
    <row r="127" spans="1:12" ht="14.25" customHeight="1">
      <c r="A127" s="261">
        <v>9</v>
      </c>
      <c r="C127" s="250"/>
      <c r="D127" s="311" t="s">
        <v>269</v>
      </c>
      <c r="E127" s="311"/>
      <c r="F127" s="311"/>
      <c r="G127" s="311"/>
      <c r="H127" s="311"/>
      <c r="I127" s="311"/>
      <c r="J127" s="311"/>
    </row>
    <row r="128" spans="1:12" ht="14.25" customHeight="1">
      <c r="C128" s="284"/>
      <c r="D128" s="284"/>
      <c r="E128" s="263" t="s">
        <v>205</v>
      </c>
      <c r="F128" s="264" t="s">
        <v>206</v>
      </c>
      <c r="G128" s="264"/>
      <c r="H128" s="264"/>
      <c r="I128" s="312" t="s">
        <v>242</v>
      </c>
      <c r="J128" s="263" t="s">
        <v>207</v>
      </c>
    </row>
    <row r="129" spans="3:12" ht="14.25" customHeight="1">
      <c r="C129" s="284"/>
      <c r="D129" s="284"/>
      <c r="E129" s="313">
        <v>5100</v>
      </c>
      <c r="F129" s="314" t="s">
        <v>81</v>
      </c>
      <c r="G129" s="319"/>
      <c r="H129" s="319"/>
      <c r="I129" s="315"/>
      <c r="J129" s="316">
        <f>SUM(I130:I132)</f>
        <v>5473972871.3600006</v>
      </c>
      <c r="L129" s="310"/>
    </row>
    <row r="130" spans="3:12" ht="14.25" customHeight="1">
      <c r="C130" s="284"/>
      <c r="D130" s="284"/>
      <c r="E130" s="266">
        <v>5110</v>
      </c>
      <c r="F130" s="317" t="s">
        <v>82</v>
      </c>
      <c r="G130" s="319"/>
      <c r="H130" s="319"/>
      <c r="I130" s="318">
        <v>3629665459.8400002</v>
      </c>
      <c r="J130" s="327"/>
    </row>
    <row r="131" spans="3:12" ht="14.25" customHeight="1">
      <c r="C131" s="284"/>
      <c r="D131" s="284"/>
      <c r="E131" s="266">
        <v>5120</v>
      </c>
      <c r="F131" s="317" t="s">
        <v>83</v>
      </c>
      <c r="G131" s="319"/>
      <c r="H131" s="319"/>
      <c r="I131" s="318">
        <v>953551023.26999998</v>
      </c>
      <c r="J131" s="327"/>
    </row>
    <row r="132" spans="3:12" ht="14.25" customHeight="1">
      <c r="C132" s="284"/>
      <c r="D132" s="284"/>
      <c r="E132" s="266">
        <v>5130</v>
      </c>
      <c r="F132" s="317" t="s">
        <v>84</v>
      </c>
      <c r="G132" s="319"/>
      <c r="H132" s="319"/>
      <c r="I132" s="318">
        <v>890756388.24999988</v>
      </c>
      <c r="J132" s="327"/>
    </row>
    <row r="133" spans="3:12" ht="14.25" customHeight="1">
      <c r="C133" s="284"/>
      <c r="D133" s="284"/>
      <c r="E133" s="313">
        <v>5200</v>
      </c>
      <c r="F133" s="314" t="s">
        <v>270</v>
      </c>
      <c r="G133" s="319"/>
      <c r="H133" s="319"/>
      <c r="I133" s="318"/>
      <c r="J133" s="316">
        <f>SUM(I134:I138)</f>
        <v>0</v>
      </c>
    </row>
    <row r="134" spans="3:12" ht="14.25" customHeight="1">
      <c r="C134" s="284"/>
      <c r="D134" s="284"/>
      <c r="E134" s="266">
        <v>5210</v>
      </c>
      <c r="F134" s="317" t="s">
        <v>86</v>
      </c>
      <c r="G134" s="319"/>
      <c r="H134" s="319"/>
      <c r="I134" s="318">
        <v>0</v>
      </c>
      <c r="J134" s="327"/>
    </row>
    <row r="135" spans="3:12" ht="14.25" customHeight="1">
      <c r="C135" s="284"/>
      <c r="D135" s="284"/>
      <c r="E135" s="266">
        <v>5220</v>
      </c>
      <c r="F135" s="317" t="s">
        <v>87</v>
      </c>
      <c r="G135" s="319"/>
      <c r="H135" s="319"/>
      <c r="I135" s="318">
        <v>0</v>
      </c>
      <c r="J135" s="327"/>
    </row>
    <row r="136" spans="3:12" ht="14.25" customHeight="1">
      <c r="C136" s="284"/>
      <c r="D136" s="284"/>
      <c r="E136" s="266">
        <v>5230</v>
      </c>
      <c r="F136" s="317" t="s">
        <v>88</v>
      </c>
      <c r="G136" s="319"/>
      <c r="H136" s="319"/>
      <c r="I136" s="318">
        <v>0</v>
      </c>
      <c r="J136" s="327"/>
    </row>
    <row r="137" spans="3:12" ht="14.25" customHeight="1">
      <c r="C137" s="284"/>
      <c r="D137" s="284"/>
      <c r="E137" s="266">
        <v>5240</v>
      </c>
      <c r="F137" s="317" t="s">
        <v>89</v>
      </c>
      <c r="G137" s="319"/>
      <c r="H137" s="319"/>
      <c r="I137" s="318">
        <v>0</v>
      </c>
      <c r="J137" s="327"/>
    </row>
    <row r="138" spans="3:12" s="277" customFormat="1" ht="14.25" customHeight="1">
      <c r="C138" s="284"/>
      <c r="D138" s="284"/>
      <c r="E138" s="266">
        <v>5250</v>
      </c>
      <c r="F138" s="317" t="s">
        <v>90</v>
      </c>
      <c r="G138" s="319"/>
      <c r="H138" s="319"/>
      <c r="I138" s="318">
        <v>0</v>
      </c>
      <c r="J138" s="327"/>
    </row>
    <row r="139" spans="3:12" s="277" customFormat="1" ht="14.25" customHeight="1">
      <c r="C139" s="284"/>
      <c r="D139" s="284"/>
      <c r="E139" s="313">
        <v>5300</v>
      </c>
      <c r="F139" s="314" t="s">
        <v>271</v>
      </c>
      <c r="G139" s="319"/>
      <c r="H139" s="319"/>
      <c r="I139" s="318"/>
      <c r="J139" s="316">
        <f>SUM(I140:I141)</f>
        <v>0</v>
      </c>
    </row>
    <row r="140" spans="3:12" s="277" customFormat="1" ht="14.25" customHeight="1">
      <c r="C140" s="284"/>
      <c r="D140" s="284"/>
      <c r="E140" s="266">
        <v>5310</v>
      </c>
      <c r="F140" s="317" t="s">
        <v>96</v>
      </c>
      <c r="G140" s="319"/>
      <c r="H140" s="319"/>
      <c r="I140" s="318">
        <v>0</v>
      </c>
      <c r="J140" s="327"/>
    </row>
    <row r="141" spans="3:12" s="277" customFormat="1" ht="14.25" customHeight="1">
      <c r="C141" s="284"/>
      <c r="D141" s="284"/>
      <c r="E141" s="266">
        <v>5320</v>
      </c>
      <c r="F141" s="317" t="s">
        <v>45</v>
      </c>
      <c r="G141" s="319"/>
      <c r="H141" s="319"/>
      <c r="I141" s="318">
        <v>0</v>
      </c>
      <c r="J141" s="327"/>
    </row>
    <row r="142" spans="3:12" s="277" customFormat="1" ht="14.25" customHeight="1">
      <c r="C142" s="284"/>
      <c r="D142" s="284"/>
      <c r="E142" s="313">
        <v>5400</v>
      </c>
      <c r="F142" s="314" t="s">
        <v>272</v>
      </c>
      <c r="G142" s="319"/>
      <c r="H142" s="319"/>
      <c r="I142" s="318"/>
      <c r="J142" s="316">
        <f>SUM(I143:I144)</f>
        <v>0</v>
      </c>
    </row>
    <row r="143" spans="3:12" s="277" customFormat="1" ht="14.25" customHeight="1">
      <c r="C143" s="284"/>
      <c r="D143" s="284"/>
      <c r="E143" s="266">
        <v>5410</v>
      </c>
      <c r="F143" s="317" t="s">
        <v>99</v>
      </c>
      <c r="G143" s="319"/>
      <c r="H143" s="319"/>
      <c r="I143" s="318">
        <v>0</v>
      </c>
      <c r="J143" s="327"/>
    </row>
    <row r="144" spans="3:12" ht="14.25" customHeight="1">
      <c r="C144" s="284"/>
      <c r="D144" s="284"/>
      <c r="E144" s="266">
        <v>5430</v>
      </c>
      <c r="F144" s="317" t="s">
        <v>101</v>
      </c>
      <c r="G144" s="319"/>
      <c r="H144" s="319"/>
      <c r="I144" s="318">
        <v>0</v>
      </c>
      <c r="J144" s="327"/>
    </row>
    <row r="145" spans="1:13" s="277" customFormat="1" ht="14.25" customHeight="1">
      <c r="C145" s="284"/>
      <c r="D145" s="284"/>
      <c r="E145" s="313">
        <v>5500</v>
      </c>
      <c r="F145" s="314" t="s">
        <v>273</v>
      </c>
      <c r="G145" s="319"/>
      <c r="H145" s="319"/>
      <c r="I145" s="329"/>
      <c r="J145" s="316">
        <f>SUM(I146:I148)</f>
        <v>3039602.75</v>
      </c>
    </row>
    <row r="146" spans="1:13" s="277" customFormat="1" ht="14.25" customHeight="1">
      <c r="C146" s="284"/>
      <c r="D146" s="284"/>
      <c r="E146" s="266">
        <v>5510</v>
      </c>
      <c r="F146" s="317" t="s">
        <v>105</v>
      </c>
      <c r="G146" s="319"/>
      <c r="H146" s="319"/>
      <c r="I146" s="318">
        <v>4139214.32</v>
      </c>
      <c r="J146" s="319"/>
    </row>
    <row r="147" spans="1:13" s="277" customFormat="1" ht="14.25" customHeight="1">
      <c r="C147" s="284"/>
      <c r="D147" s="284"/>
      <c r="E147" s="266">
        <v>5530</v>
      </c>
      <c r="F147" s="317" t="s">
        <v>107</v>
      </c>
      <c r="G147" s="319"/>
      <c r="H147" s="319"/>
      <c r="I147" s="318">
        <v>-1099576.19</v>
      </c>
      <c r="J147" s="319"/>
    </row>
    <row r="148" spans="1:13" s="277" customFormat="1" ht="14.25" customHeight="1">
      <c r="C148" s="284"/>
      <c r="D148" s="284"/>
      <c r="E148" s="266">
        <v>5590</v>
      </c>
      <c r="F148" s="317" t="s">
        <v>110</v>
      </c>
      <c r="G148" s="319"/>
      <c r="H148" s="319"/>
      <c r="I148" s="318">
        <v>-35.380000000000003</v>
      </c>
      <c r="J148" s="316"/>
    </row>
    <row r="149" spans="1:13" s="277" customFormat="1" ht="14.25" customHeight="1" thickBot="1">
      <c r="C149" s="284"/>
      <c r="D149" s="284"/>
      <c r="E149" s="262"/>
      <c r="F149" s="270" t="s">
        <v>150</v>
      </c>
      <c r="G149" s="270"/>
      <c r="H149" s="270"/>
      <c r="I149" s="310"/>
      <c r="J149" s="321">
        <f>SUM(J129:J148)</f>
        <v>5477012474.1100006</v>
      </c>
    </row>
    <row r="150" spans="1:13" s="277" customFormat="1" ht="14.25" customHeight="1" thickTop="1">
      <c r="C150" s="284"/>
      <c r="D150" s="284"/>
      <c r="E150" s="262"/>
      <c r="F150" s="287"/>
      <c r="G150" s="287"/>
      <c r="H150" s="287"/>
      <c r="I150" s="310"/>
      <c r="J150" s="328"/>
    </row>
    <row r="151" spans="1:13" ht="14.25" customHeight="1">
      <c r="B151" s="257" t="s">
        <v>274</v>
      </c>
      <c r="C151" s="257"/>
      <c r="D151" s="257"/>
      <c r="E151" s="257"/>
      <c r="F151" s="257"/>
      <c r="G151" s="257"/>
      <c r="H151" s="257"/>
      <c r="I151" s="257"/>
      <c r="J151" s="257"/>
    </row>
    <row r="152" spans="1:13" ht="14.25" customHeight="1">
      <c r="A152" s="261">
        <v>10</v>
      </c>
      <c r="C152" s="250"/>
      <c r="D152" s="311" t="s">
        <v>44</v>
      </c>
      <c r="E152" s="311"/>
      <c r="F152" s="311"/>
      <c r="G152" s="311"/>
      <c r="H152" s="311"/>
      <c r="I152" s="311"/>
      <c r="J152" s="311"/>
    </row>
    <row r="153" spans="1:13" ht="14.25" customHeight="1">
      <c r="C153" s="284"/>
      <c r="D153" s="284"/>
      <c r="E153" s="263" t="s">
        <v>205</v>
      </c>
      <c r="F153" s="264" t="s">
        <v>206</v>
      </c>
      <c r="G153" s="264"/>
      <c r="H153" s="264"/>
      <c r="I153" s="263" t="s">
        <v>207</v>
      </c>
    </row>
    <row r="154" spans="1:13" ht="14.25" customHeight="1">
      <c r="C154" s="284"/>
      <c r="D154" s="284"/>
      <c r="E154" s="266">
        <v>3110</v>
      </c>
      <c r="F154" s="317" t="s">
        <v>45</v>
      </c>
      <c r="G154" s="319"/>
      <c r="H154" s="319"/>
      <c r="I154" s="318">
        <v>7658361138.0500002</v>
      </c>
      <c r="L154" s="259"/>
      <c r="M154" s="330"/>
    </row>
    <row r="155" spans="1:13" ht="14.25" customHeight="1">
      <c r="C155" s="284"/>
      <c r="D155" s="284"/>
      <c r="E155" s="266">
        <v>3120</v>
      </c>
      <c r="F155" s="317" t="s">
        <v>46</v>
      </c>
      <c r="G155" s="319"/>
      <c r="H155" s="319"/>
      <c r="I155" s="318">
        <v>28663158.989999998</v>
      </c>
      <c r="L155" s="259"/>
      <c r="M155" s="330"/>
    </row>
    <row r="156" spans="1:13" ht="14.25" customHeight="1">
      <c r="C156" s="284"/>
      <c r="D156" s="284"/>
      <c r="E156" s="266">
        <v>3130</v>
      </c>
      <c r="F156" s="317" t="s">
        <v>275</v>
      </c>
      <c r="G156" s="319"/>
      <c r="H156" s="319"/>
      <c r="I156" s="318">
        <v>9109600.0999999996</v>
      </c>
      <c r="L156" s="259"/>
      <c r="M156" s="330"/>
    </row>
    <row r="157" spans="1:13" ht="14.25" customHeight="1">
      <c r="C157" s="284"/>
      <c r="D157" s="284"/>
      <c r="E157" s="266">
        <v>3210</v>
      </c>
      <c r="F157" s="317" t="s">
        <v>276</v>
      </c>
      <c r="G157" s="319"/>
      <c r="H157" s="331"/>
      <c r="I157" s="318">
        <v>1439071304.47</v>
      </c>
      <c r="L157" s="259"/>
      <c r="M157" s="330"/>
    </row>
    <row r="158" spans="1:13" ht="14.25" customHeight="1">
      <c r="C158" s="284"/>
      <c r="D158" s="284"/>
      <c r="E158" s="266">
        <v>3220</v>
      </c>
      <c r="F158" s="317" t="s">
        <v>50</v>
      </c>
      <c r="G158" s="319"/>
      <c r="H158" s="331"/>
      <c r="I158" s="318">
        <v>534437127.79000002</v>
      </c>
      <c r="L158" s="259"/>
      <c r="M158" s="330"/>
    </row>
    <row r="159" spans="1:13" ht="14.25" customHeight="1">
      <c r="C159" s="284"/>
      <c r="D159" s="284"/>
      <c r="E159" s="266">
        <v>3230</v>
      </c>
      <c r="F159" s="317" t="s">
        <v>51</v>
      </c>
      <c r="G159" s="319"/>
      <c r="H159" s="331"/>
      <c r="I159" s="318"/>
      <c r="L159" s="259"/>
      <c r="M159" s="330"/>
    </row>
    <row r="160" spans="1:13" ht="14.25" customHeight="1" thickBot="1">
      <c r="C160" s="284"/>
      <c r="D160" s="284"/>
      <c r="F160" s="270" t="s">
        <v>150</v>
      </c>
      <c r="G160" s="270"/>
      <c r="H160" s="270"/>
      <c r="I160" s="321">
        <f>SUM(I154:I159)</f>
        <v>9669642329.4000015</v>
      </c>
      <c r="J160" s="310"/>
      <c r="L160" s="259"/>
      <c r="M160" s="332"/>
    </row>
    <row r="161" spans="1:13" ht="14.25" customHeight="1" thickTop="1">
      <c r="C161" s="284"/>
      <c r="D161" s="284"/>
      <c r="F161" s="274"/>
      <c r="G161" s="300"/>
      <c r="H161" s="300"/>
      <c r="I161" s="300"/>
    </row>
    <row r="162" spans="1:13" ht="14.25" customHeight="1">
      <c r="B162" s="257" t="s">
        <v>277</v>
      </c>
      <c r="C162" s="257"/>
      <c r="D162" s="257"/>
      <c r="E162" s="257"/>
      <c r="F162" s="257"/>
      <c r="G162" s="257"/>
      <c r="H162" s="257"/>
      <c r="I162" s="257"/>
      <c r="J162" s="257"/>
    </row>
    <row r="163" spans="1:13" ht="14.25" customHeight="1">
      <c r="A163" s="261">
        <v>11</v>
      </c>
      <c r="D163" s="311" t="s">
        <v>278</v>
      </c>
      <c r="E163" s="311"/>
      <c r="F163" s="311"/>
      <c r="G163" s="311"/>
      <c r="H163" s="311"/>
      <c r="I163" s="311"/>
      <c r="J163" s="311"/>
    </row>
    <row r="164" spans="1:13" ht="14.25" customHeight="1">
      <c r="C164" s="333"/>
      <c r="D164" s="333"/>
      <c r="E164" s="263" t="s">
        <v>205</v>
      </c>
      <c r="F164" s="264" t="s">
        <v>206</v>
      </c>
      <c r="G164" s="264"/>
      <c r="H164" s="263" t="s">
        <v>279</v>
      </c>
      <c r="I164" s="263" t="s">
        <v>280</v>
      </c>
      <c r="J164" s="263" t="s">
        <v>281</v>
      </c>
    </row>
    <row r="165" spans="1:13" ht="14.25" customHeight="1">
      <c r="C165" s="284"/>
      <c r="D165" s="284"/>
      <c r="E165" s="334">
        <v>1111</v>
      </c>
      <c r="F165" s="317" t="s">
        <v>208</v>
      </c>
      <c r="G165" s="319"/>
      <c r="H165" s="318">
        <v>0</v>
      </c>
      <c r="I165" s="318">
        <v>45000</v>
      </c>
      <c r="J165" s="329">
        <f>+H165-I165</f>
        <v>-45000</v>
      </c>
      <c r="L165" s="310"/>
    </row>
    <row r="166" spans="1:13" ht="14.25" customHeight="1">
      <c r="C166" s="284"/>
      <c r="D166" s="284"/>
      <c r="E166" s="334">
        <v>1112</v>
      </c>
      <c r="F166" s="317" t="s">
        <v>209</v>
      </c>
      <c r="G166" s="319"/>
      <c r="H166" s="318">
        <v>884822404.74000001</v>
      </c>
      <c r="I166" s="318">
        <v>2099122416.75</v>
      </c>
      <c r="J166" s="329">
        <f>+H166-I166</f>
        <v>-1214300012.01</v>
      </c>
      <c r="L166" s="281"/>
    </row>
    <row r="167" spans="1:13" ht="14.25" customHeight="1">
      <c r="C167" s="284"/>
      <c r="D167" s="284"/>
      <c r="E167" s="334">
        <v>1113</v>
      </c>
      <c r="F167" s="317" t="s">
        <v>282</v>
      </c>
      <c r="G167" s="319"/>
      <c r="H167" s="318">
        <v>0</v>
      </c>
      <c r="I167" s="318">
        <v>0</v>
      </c>
      <c r="J167" s="329">
        <f t="shared" ref="J167:J169" si="0">+H167-I167</f>
        <v>0</v>
      </c>
      <c r="L167" s="281"/>
    </row>
    <row r="168" spans="1:13" ht="14.25" customHeight="1">
      <c r="C168" s="284"/>
      <c r="D168" s="284"/>
      <c r="E168" s="334">
        <v>1114</v>
      </c>
      <c r="F168" s="317" t="s">
        <v>283</v>
      </c>
      <c r="G168" s="319"/>
      <c r="H168" s="318">
        <v>0</v>
      </c>
      <c r="I168" s="318">
        <v>0</v>
      </c>
      <c r="J168" s="329">
        <f t="shared" si="0"/>
        <v>0</v>
      </c>
      <c r="L168" s="281"/>
    </row>
    <row r="169" spans="1:13" ht="14.25" customHeight="1">
      <c r="C169" s="284"/>
      <c r="D169" s="284"/>
      <c r="E169" s="334">
        <v>1116</v>
      </c>
      <c r="F169" s="317" t="s">
        <v>284</v>
      </c>
      <c r="G169" s="319"/>
      <c r="H169" s="318">
        <v>0</v>
      </c>
      <c r="I169" s="318">
        <v>0</v>
      </c>
      <c r="J169" s="329">
        <f t="shared" si="0"/>
        <v>0</v>
      </c>
    </row>
    <row r="170" spans="1:13" ht="14.25" customHeight="1" thickBot="1">
      <c r="C170" s="284"/>
      <c r="D170" s="284"/>
      <c r="F170" s="335" t="s">
        <v>150</v>
      </c>
      <c r="G170" s="335"/>
      <c r="H170" s="321">
        <f>SUM(H165:H169)</f>
        <v>884822404.74000001</v>
      </c>
      <c r="I170" s="321">
        <f t="shared" ref="I170" si="1">SUM(I165:I169)</f>
        <v>2099167416.75</v>
      </c>
      <c r="J170" s="321">
        <f>SUM(J165:J169)</f>
        <v>-1214345012.01</v>
      </c>
    </row>
    <row r="171" spans="1:13" ht="14.25" customHeight="1" thickTop="1"/>
    <row r="172" spans="1:13" ht="14.25" customHeight="1">
      <c r="A172" s="261">
        <v>12</v>
      </c>
      <c r="D172" s="311" t="s">
        <v>285</v>
      </c>
      <c r="E172" s="311"/>
      <c r="F172" s="311"/>
      <c r="G172" s="311"/>
      <c r="H172" s="311"/>
      <c r="I172" s="311"/>
      <c r="J172" s="311"/>
    </row>
    <row r="173" spans="1:13" ht="14.25" customHeight="1">
      <c r="C173" s="333"/>
      <c r="D173" s="333"/>
      <c r="E173" s="263" t="s">
        <v>205</v>
      </c>
      <c r="F173" s="264" t="s">
        <v>206</v>
      </c>
      <c r="G173" s="264"/>
      <c r="H173" s="264"/>
      <c r="I173" s="312" t="s">
        <v>242</v>
      </c>
      <c r="J173" s="263" t="s">
        <v>207</v>
      </c>
    </row>
    <row r="174" spans="1:13" s="286" customFormat="1" ht="14.25" customHeight="1">
      <c r="C174" s="284"/>
      <c r="D174" s="284"/>
      <c r="E174" s="313">
        <v>1230</v>
      </c>
      <c r="F174" s="336" t="s">
        <v>27</v>
      </c>
      <c r="G174" s="314"/>
      <c r="H174" s="314"/>
      <c r="I174" s="314"/>
      <c r="J174" s="316">
        <f>SUM(I175:I178)</f>
        <v>16828757.690000001</v>
      </c>
      <c r="L174" s="337"/>
      <c r="M174" s="337"/>
    </row>
    <row r="175" spans="1:13" ht="14.25" customHeight="1">
      <c r="C175" s="284"/>
      <c r="D175" s="284"/>
      <c r="E175" s="266">
        <v>1231</v>
      </c>
      <c r="F175" s="338" t="s">
        <v>286</v>
      </c>
      <c r="G175" s="319"/>
      <c r="H175" s="319"/>
      <c r="I175" s="318">
        <v>0</v>
      </c>
      <c r="J175" s="317"/>
    </row>
    <row r="176" spans="1:13" ht="14.25" customHeight="1">
      <c r="C176" s="284"/>
      <c r="D176" s="284"/>
      <c r="E176" s="266">
        <v>1233</v>
      </c>
      <c r="F176" s="338" t="s">
        <v>287</v>
      </c>
      <c r="G176" s="319"/>
      <c r="H176" s="319"/>
      <c r="I176" s="318">
        <f>+[1]COG!G53</f>
        <v>16828757.690000001</v>
      </c>
      <c r="J176" s="317"/>
      <c r="L176" s="280"/>
    </row>
    <row r="177" spans="3:12" ht="14.25" customHeight="1">
      <c r="C177" s="284"/>
      <c r="D177" s="284"/>
      <c r="E177" s="266">
        <v>1235</v>
      </c>
      <c r="F177" s="338" t="s">
        <v>288</v>
      </c>
      <c r="G177" s="319"/>
      <c r="H177" s="319"/>
      <c r="I177" s="318">
        <v>0</v>
      </c>
      <c r="J177" s="317"/>
    </row>
    <row r="178" spans="3:12" ht="14.25" customHeight="1">
      <c r="C178" s="284"/>
      <c r="D178" s="284"/>
      <c r="E178" s="266">
        <v>1236</v>
      </c>
      <c r="F178" s="338" t="s">
        <v>289</v>
      </c>
      <c r="G178" s="319"/>
      <c r="H178" s="319"/>
      <c r="I178" s="318">
        <v>0</v>
      </c>
      <c r="J178" s="317"/>
    </row>
    <row r="179" spans="3:12" s="286" customFormat="1" ht="14.25" customHeight="1">
      <c r="C179" s="284"/>
      <c r="D179" s="284"/>
      <c r="E179" s="313">
        <v>1240</v>
      </c>
      <c r="F179" s="336" t="s">
        <v>29</v>
      </c>
      <c r="G179" s="314"/>
      <c r="H179" s="314"/>
      <c r="I179" s="314"/>
      <c r="J179" s="316">
        <f>SUM(I180:I186)</f>
        <v>40924486.030000001</v>
      </c>
      <c r="L179" s="337"/>
    </row>
    <row r="180" spans="3:12" ht="14.25" customHeight="1">
      <c r="C180" s="284"/>
      <c r="D180" s="284"/>
      <c r="E180" s="266">
        <v>1241</v>
      </c>
      <c r="F180" s="338" t="s">
        <v>290</v>
      </c>
      <c r="G180" s="319"/>
      <c r="H180" s="319"/>
      <c r="I180" s="318">
        <f>+[1]COG!G44</f>
        <v>3389094.21</v>
      </c>
      <c r="J180" s="317"/>
      <c r="L180" s="280"/>
    </row>
    <row r="181" spans="3:12" ht="14.25" customHeight="1">
      <c r="C181" s="284"/>
      <c r="D181" s="284"/>
      <c r="E181" s="266">
        <v>1242</v>
      </c>
      <c r="F181" s="338" t="s">
        <v>291</v>
      </c>
      <c r="G181" s="319"/>
      <c r="H181" s="319"/>
      <c r="I181" s="318">
        <v>0</v>
      </c>
      <c r="J181" s="317"/>
    </row>
    <row r="182" spans="3:12" ht="14.25" customHeight="1">
      <c r="C182" s="284"/>
      <c r="D182" s="284"/>
      <c r="E182" s="266">
        <v>1243</v>
      </c>
      <c r="F182" s="338" t="s">
        <v>292</v>
      </c>
      <c r="G182" s="319"/>
      <c r="H182" s="319"/>
      <c r="I182" s="318">
        <f>+[1]COG!G46</f>
        <v>18134301.809999999</v>
      </c>
      <c r="J182" s="317"/>
      <c r="L182" s="280"/>
    </row>
    <row r="183" spans="3:12" ht="14.25" customHeight="1">
      <c r="C183" s="284"/>
      <c r="D183" s="284"/>
      <c r="E183" s="266">
        <v>1244</v>
      </c>
      <c r="F183" s="338" t="s">
        <v>293</v>
      </c>
      <c r="G183" s="319"/>
      <c r="H183" s="319"/>
      <c r="I183" s="318">
        <f>+[1]COG!G47</f>
        <v>18572113.120000001</v>
      </c>
      <c r="J183" s="317"/>
      <c r="L183" s="280"/>
    </row>
    <row r="184" spans="3:12" ht="14.25" customHeight="1">
      <c r="C184" s="284"/>
      <c r="D184" s="284"/>
      <c r="E184" s="266">
        <v>1245</v>
      </c>
      <c r="F184" s="338" t="s">
        <v>294</v>
      </c>
      <c r="G184" s="319"/>
      <c r="H184" s="319"/>
      <c r="I184" s="318">
        <v>0</v>
      </c>
      <c r="J184" s="317"/>
    </row>
    <row r="185" spans="3:12" ht="14.25" customHeight="1">
      <c r="C185" s="284"/>
      <c r="D185" s="284"/>
      <c r="E185" s="266">
        <v>1246</v>
      </c>
      <c r="F185" s="338" t="s">
        <v>295</v>
      </c>
      <c r="G185" s="319"/>
      <c r="H185" s="319"/>
      <c r="I185" s="318">
        <f>+[1]COG!G49</f>
        <v>828976.89</v>
      </c>
      <c r="J185" s="317"/>
      <c r="L185" s="280"/>
    </row>
    <row r="186" spans="3:12" ht="14.25" customHeight="1">
      <c r="C186" s="284"/>
      <c r="D186" s="284"/>
      <c r="E186" s="266">
        <v>1247</v>
      </c>
      <c r="F186" s="338" t="s">
        <v>296</v>
      </c>
      <c r="G186" s="319"/>
      <c r="H186" s="319"/>
      <c r="I186" s="318">
        <v>0</v>
      </c>
      <c r="J186" s="317"/>
    </row>
    <row r="187" spans="3:12" ht="14.25" customHeight="1">
      <c r="C187" s="284"/>
      <c r="D187" s="284"/>
      <c r="E187" s="313">
        <v>1250</v>
      </c>
      <c r="F187" s="336" t="s">
        <v>31</v>
      </c>
      <c r="G187" s="319"/>
      <c r="H187" s="319"/>
      <c r="I187" s="319"/>
      <c r="J187" s="316">
        <f>SUM(I188:I189)</f>
        <v>0</v>
      </c>
    </row>
    <row r="188" spans="3:12" ht="14.25" customHeight="1">
      <c r="C188" s="284"/>
      <c r="D188" s="284"/>
      <c r="E188" s="266">
        <v>1251</v>
      </c>
      <c r="F188" s="338" t="s">
        <v>234</v>
      </c>
      <c r="G188" s="319"/>
      <c r="H188" s="319"/>
      <c r="I188" s="318">
        <v>0</v>
      </c>
      <c r="J188" s="317"/>
    </row>
    <row r="189" spans="3:12" ht="14.25" customHeight="1">
      <c r="C189" s="284"/>
      <c r="D189" s="284"/>
      <c r="E189" s="266">
        <v>1254</v>
      </c>
      <c r="F189" s="338" t="s">
        <v>235</v>
      </c>
      <c r="G189" s="319"/>
      <c r="H189" s="319"/>
      <c r="I189" s="318">
        <v>0</v>
      </c>
      <c r="J189" s="317"/>
    </row>
    <row r="190" spans="3:12" ht="14.25" customHeight="1" thickBot="1">
      <c r="C190" s="284"/>
      <c r="D190" s="284"/>
      <c r="F190" s="270" t="s">
        <v>150</v>
      </c>
      <c r="G190" s="270"/>
      <c r="H190" s="270"/>
      <c r="J190" s="321">
        <f>SUM(J174:J189)</f>
        <v>57753243.719999999</v>
      </c>
    </row>
    <row r="191" spans="3:12" ht="14.25" customHeight="1" thickTop="1"/>
    <row r="192" spans="3:12" ht="14.25" customHeight="1">
      <c r="C192" s="333"/>
      <c r="D192" s="311" t="s">
        <v>297</v>
      </c>
      <c r="E192" s="311"/>
      <c r="F192" s="311"/>
      <c r="G192" s="311"/>
      <c r="H192" s="311"/>
      <c r="I192" s="311"/>
      <c r="J192" s="311"/>
    </row>
    <row r="193" spans="3:15" ht="14.25" customHeight="1">
      <c r="C193" s="333"/>
      <c r="D193" s="333"/>
      <c r="E193" s="263" t="s">
        <v>205</v>
      </c>
      <c r="F193" s="339" t="s">
        <v>206</v>
      </c>
      <c r="G193" s="339"/>
      <c r="H193" s="263" t="s">
        <v>298</v>
      </c>
      <c r="I193" s="263" t="s">
        <v>299</v>
      </c>
      <c r="J193" s="263" t="s">
        <v>281</v>
      </c>
      <c r="M193"/>
      <c r="N193"/>
      <c r="O193"/>
    </row>
    <row r="194" spans="3:15" ht="14.25" customHeight="1">
      <c r="C194" s="284"/>
      <c r="D194" s="284"/>
      <c r="E194" s="340">
        <v>5500</v>
      </c>
      <c r="F194" s="341" t="s">
        <v>300</v>
      </c>
      <c r="G194" s="342"/>
      <c r="H194" s="343">
        <f>SUM(H195:H202)</f>
        <v>224719436.31999999</v>
      </c>
      <c r="I194" s="343">
        <f>SUM(I195:I202)</f>
        <v>3039602.75</v>
      </c>
      <c r="J194" s="343">
        <f>+H194-I194</f>
        <v>221679833.56999999</v>
      </c>
      <c r="L194"/>
      <c r="M194"/>
      <c r="N194"/>
    </row>
    <row r="195" spans="3:15" ht="14.25" customHeight="1">
      <c r="C195" s="284"/>
      <c r="D195" s="284"/>
      <c r="E195" s="344">
        <v>5510</v>
      </c>
      <c r="F195" s="345" t="s">
        <v>301</v>
      </c>
      <c r="G195" s="342"/>
      <c r="H195" s="346">
        <v>270947735.00999999</v>
      </c>
      <c r="I195" s="318">
        <v>4139214.32</v>
      </c>
      <c r="J195" s="347">
        <f t="shared" ref="J195:J202" si="2">+H195-I195</f>
        <v>266808520.69</v>
      </c>
      <c r="L195"/>
      <c r="M195"/>
      <c r="N195"/>
    </row>
    <row r="196" spans="3:15" ht="14.25" customHeight="1">
      <c r="C196" s="284"/>
      <c r="D196" s="284"/>
      <c r="E196" s="344">
        <v>5520</v>
      </c>
      <c r="F196" s="345" t="s">
        <v>106</v>
      </c>
      <c r="G196" s="342"/>
      <c r="H196" s="346">
        <v>0</v>
      </c>
      <c r="I196" s="348">
        <v>0</v>
      </c>
      <c r="J196" s="347">
        <f t="shared" si="2"/>
        <v>0</v>
      </c>
      <c r="L196"/>
      <c r="M196"/>
      <c r="N196"/>
    </row>
    <row r="197" spans="3:15" ht="14.25" customHeight="1">
      <c r="C197" s="284"/>
      <c r="D197" s="284"/>
      <c r="E197" s="344">
        <v>5530</v>
      </c>
      <c r="F197" s="345" t="s">
        <v>302</v>
      </c>
      <c r="G197" s="342"/>
      <c r="H197" s="346">
        <v>-46228289.829999998</v>
      </c>
      <c r="I197" s="318">
        <v>-1099576.19</v>
      </c>
      <c r="J197" s="347">
        <f t="shared" si="2"/>
        <v>-45128713.640000001</v>
      </c>
      <c r="L197"/>
      <c r="M197"/>
      <c r="N197"/>
    </row>
    <row r="198" spans="3:15" ht="14.25" customHeight="1">
      <c r="C198" s="284"/>
      <c r="D198" s="284"/>
      <c r="E198" s="344">
        <v>5540</v>
      </c>
      <c r="F198" s="345" t="s">
        <v>303</v>
      </c>
      <c r="G198" s="342"/>
      <c r="H198" s="346">
        <v>0</v>
      </c>
      <c r="I198" s="348">
        <v>0</v>
      </c>
      <c r="J198" s="347">
        <f t="shared" si="2"/>
        <v>0</v>
      </c>
      <c r="L198"/>
      <c r="M198"/>
      <c r="N198"/>
    </row>
    <row r="199" spans="3:15" ht="14.25" customHeight="1">
      <c r="C199" s="284"/>
      <c r="D199" s="284"/>
      <c r="E199" s="344">
        <v>5550</v>
      </c>
      <c r="F199" s="345" t="s">
        <v>304</v>
      </c>
      <c r="G199" s="342"/>
      <c r="H199" s="346">
        <v>0</v>
      </c>
      <c r="I199" s="348">
        <v>0</v>
      </c>
      <c r="J199" s="347">
        <f t="shared" si="2"/>
        <v>0</v>
      </c>
      <c r="L199"/>
      <c r="M199"/>
      <c r="N199"/>
    </row>
    <row r="200" spans="3:15" ht="14.25" customHeight="1">
      <c r="C200" s="284"/>
      <c r="D200" s="284"/>
      <c r="E200" s="344">
        <v>5590</v>
      </c>
      <c r="F200" s="345" t="s">
        <v>305</v>
      </c>
      <c r="G200" s="342"/>
      <c r="H200" s="346">
        <v>-8.86</v>
      </c>
      <c r="I200" s="318">
        <v>-35.380000000000003</v>
      </c>
      <c r="J200" s="347">
        <f t="shared" si="2"/>
        <v>26.520000000000003</v>
      </c>
      <c r="L200"/>
      <c r="M200"/>
      <c r="N200"/>
    </row>
    <row r="201" spans="3:15" ht="14.25" customHeight="1">
      <c r="C201" s="284"/>
      <c r="D201" s="284"/>
      <c r="E201" s="340">
        <v>5600</v>
      </c>
      <c r="F201" s="341" t="s">
        <v>306</v>
      </c>
      <c r="G201" s="342"/>
      <c r="H201" s="347"/>
      <c r="I201" s="347"/>
      <c r="J201" s="347">
        <f t="shared" si="2"/>
        <v>0</v>
      </c>
      <c r="L201"/>
      <c r="M201"/>
      <c r="N201"/>
    </row>
    <row r="202" spans="3:15" ht="14.25" customHeight="1">
      <c r="C202" s="284"/>
      <c r="D202" s="284"/>
      <c r="E202" s="344">
        <v>5610</v>
      </c>
      <c r="F202" s="345" t="s">
        <v>307</v>
      </c>
      <c r="G202" s="342"/>
      <c r="H202" s="348">
        <v>0</v>
      </c>
      <c r="I202" s="348">
        <v>0</v>
      </c>
      <c r="J202" s="347">
        <f t="shared" si="2"/>
        <v>0</v>
      </c>
      <c r="L202"/>
      <c r="M202"/>
      <c r="N202"/>
    </row>
    <row r="203" spans="3:15" ht="14.25" customHeight="1" thickBot="1">
      <c r="C203" s="284"/>
      <c r="D203" s="284"/>
      <c r="F203" s="349" t="s">
        <v>150</v>
      </c>
      <c r="G203" s="349"/>
      <c r="H203" s="321">
        <f>+H194</f>
        <v>224719436.31999999</v>
      </c>
      <c r="I203" s="321">
        <f>+I194</f>
        <v>3039602.75</v>
      </c>
      <c r="J203" s="321"/>
      <c r="L203"/>
      <c r="M203"/>
      <c r="N203"/>
    </row>
    <row r="204" spans="3:15" ht="14.25" customHeight="1" thickTop="1"/>
    <row r="205" spans="3:15" ht="14.25" customHeight="1">
      <c r="C205" s="250"/>
      <c r="D205" s="311" t="s">
        <v>308</v>
      </c>
      <c r="E205" s="311"/>
      <c r="F205" s="311"/>
      <c r="G205" s="311"/>
      <c r="H205" s="311"/>
      <c r="I205" s="311"/>
      <c r="J205" s="311"/>
    </row>
    <row r="206" spans="3:15" s="259" customFormat="1" ht="14.25" customHeight="1">
      <c r="D206" s="303"/>
      <c r="E206" s="303"/>
      <c r="F206" s="303"/>
      <c r="G206" s="303"/>
      <c r="H206" s="303"/>
      <c r="I206" s="303"/>
      <c r="J206" s="303"/>
    </row>
    <row r="207" spans="3:15" s="259" customFormat="1" ht="14.25" customHeight="1">
      <c r="D207" s="303"/>
      <c r="E207" s="303"/>
      <c r="F207" s="303"/>
      <c r="G207" s="303"/>
      <c r="H207" s="303"/>
      <c r="I207" s="303"/>
      <c r="J207" s="303"/>
    </row>
    <row r="208" spans="3:15" ht="14.25" customHeight="1">
      <c r="C208" s="282"/>
      <c r="D208" s="282"/>
      <c r="E208" s="350" t="s">
        <v>309</v>
      </c>
      <c r="F208" s="350"/>
      <c r="G208" s="350"/>
      <c r="H208" s="350"/>
      <c r="I208" s="351" t="s">
        <v>242</v>
      </c>
      <c r="J208" s="351" t="s">
        <v>207</v>
      </c>
      <c r="L208"/>
    </row>
    <row r="209" spans="3:12" s="259" customFormat="1" ht="14.25" customHeight="1">
      <c r="C209" s="352"/>
      <c r="D209" s="352"/>
      <c r="E209" s="352"/>
      <c r="F209" s="352"/>
      <c r="H209" s="352"/>
      <c r="I209" s="352"/>
      <c r="J209" s="352"/>
      <c r="L209"/>
    </row>
    <row r="210" spans="3:12" s="259" customFormat="1" ht="14.25" customHeight="1">
      <c r="C210" s="353"/>
      <c r="D210" s="353"/>
      <c r="E210" s="354" t="s">
        <v>310</v>
      </c>
      <c r="F210" s="355"/>
      <c r="G210" s="356"/>
      <c r="H210" s="357"/>
      <c r="I210" s="357"/>
      <c r="J210" s="357">
        <v>6982437921.3699999</v>
      </c>
      <c r="L210"/>
    </row>
    <row r="211" spans="3:12" s="259" customFormat="1" ht="14.25" customHeight="1">
      <c r="C211" s="297"/>
      <c r="D211" s="297"/>
      <c r="E211" s="354" t="s">
        <v>311</v>
      </c>
      <c r="F211" s="296"/>
      <c r="G211" s="356"/>
      <c r="H211" s="356"/>
      <c r="I211" s="357">
        <f>SUM(I212:I217)</f>
        <v>0</v>
      </c>
      <c r="J211" s="358"/>
    </row>
    <row r="212" spans="3:12" s="259" customFormat="1" ht="14.25" customHeight="1">
      <c r="E212" s="359">
        <v>2.1</v>
      </c>
      <c r="F212" s="356" t="s">
        <v>74</v>
      </c>
      <c r="G212" s="356"/>
      <c r="H212" s="356"/>
      <c r="I212" s="358">
        <v>0</v>
      </c>
      <c r="J212" s="358"/>
    </row>
    <row r="213" spans="3:12" s="259" customFormat="1" ht="14.25" customHeight="1">
      <c r="E213" s="359">
        <v>2.2000000000000002</v>
      </c>
      <c r="F213" s="356" t="s">
        <v>312</v>
      </c>
      <c r="G213" s="356"/>
      <c r="H213" s="356"/>
      <c r="I213" s="358">
        <v>0</v>
      </c>
      <c r="J213" s="358"/>
      <c r="K213" s="295"/>
      <c r="L213" s="360"/>
    </row>
    <row r="214" spans="3:12" s="259" customFormat="1" ht="14.25" customHeight="1">
      <c r="E214" s="359">
        <v>2.2999999999999998</v>
      </c>
      <c r="F214" s="356" t="s">
        <v>76</v>
      </c>
      <c r="G214" s="356"/>
      <c r="H214" s="356"/>
      <c r="I214" s="358">
        <v>0</v>
      </c>
      <c r="J214" s="358"/>
    </row>
    <row r="215" spans="3:12" s="259" customFormat="1" ht="14.25" customHeight="1">
      <c r="E215" s="359">
        <v>2.4</v>
      </c>
      <c r="F215" s="356" t="s">
        <v>77</v>
      </c>
      <c r="G215" s="356"/>
      <c r="H215" s="356"/>
      <c r="I215" s="358">
        <v>0</v>
      </c>
      <c r="J215" s="358"/>
    </row>
    <row r="216" spans="3:12" s="259" customFormat="1" ht="14.25" customHeight="1">
      <c r="E216" s="359">
        <v>2.5</v>
      </c>
      <c r="F216" s="296" t="s">
        <v>78</v>
      </c>
      <c r="G216" s="356"/>
      <c r="H216" s="356"/>
      <c r="I216" s="358">
        <v>0</v>
      </c>
      <c r="J216" s="358"/>
    </row>
    <row r="217" spans="3:12" s="259" customFormat="1" ht="14.25" customHeight="1">
      <c r="E217" s="359">
        <v>2.6</v>
      </c>
      <c r="F217" s="296" t="s">
        <v>313</v>
      </c>
      <c r="G217" s="356"/>
      <c r="H217" s="356"/>
      <c r="I217" s="358">
        <v>0</v>
      </c>
      <c r="J217" s="358"/>
    </row>
    <row r="218" spans="3:12" s="259" customFormat="1" ht="14.25" customHeight="1">
      <c r="C218" s="361"/>
      <c r="D218" s="361"/>
      <c r="E218" s="354" t="s">
        <v>314</v>
      </c>
      <c r="F218" s="291"/>
      <c r="G218" s="356"/>
      <c r="H218" s="358"/>
      <c r="I218" s="357">
        <f>SUM(I219:I221)</f>
        <v>66354142.789999999</v>
      </c>
      <c r="J218" s="358"/>
    </row>
    <row r="219" spans="3:12" s="259" customFormat="1" ht="14.25" customHeight="1">
      <c r="E219" s="291">
        <v>3.1</v>
      </c>
      <c r="F219" s="296" t="s">
        <v>315</v>
      </c>
      <c r="G219" s="356"/>
      <c r="H219" s="356"/>
      <c r="I219" s="358">
        <v>0</v>
      </c>
      <c r="J219" s="358"/>
    </row>
    <row r="220" spans="3:12" s="259" customFormat="1" ht="14.25" customHeight="1">
      <c r="E220" s="291">
        <v>3.2</v>
      </c>
      <c r="F220" s="296" t="s">
        <v>316</v>
      </c>
      <c r="G220" s="356"/>
      <c r="H220" s="356"/>
      <c r="I220" s="358">
        <v>0</v>
      </c>
      <c r="J220" s="358"/>
    </row>
    <row r="221" spans="3:12" s="259" customFormat="1" ht="14.25" customHeight="1">
      <c r="E221" s="291">
        <v>3.3</v>
      </c>
      <c r="F221" s="296" t="s">
        <v>317</v>
      </c>
      <c r="G221" s="356"/>
      <c r="H221" s="356"/>
      <c r="I221" s="358">
        <v>66354142.789999999</v>
      </c>
      <c r="J221" s="358"/>
    </row>
    <row r="222" spans="3:12" s="259" customFormat="1" ht="14.25" customHeight="1">
      <c r="C222" s="362"/>
      <c r="D222" s="362"/>
      <c r="E222" s="354" t="s">
        <v>318</v>
      </c>
      <c r="F222" s="355"/>
      <c r="G222" s="356"/>
      <c r="H222" s="357"/>
      <c r="I222" s="357"/>
      <c r="J222" s="357">
        <f>+J210+I211-I218</f>
        <v>6916083778.5799999</v>
      </c>
      <c r="L222" s="299"/>
    </row>
    <row r="223" spans="3:12" s="259" customFormat="1" ht="14.25" customHeight="1">
      <c r="C223" s="362"/>
      <c r="D223" s="362"/>
      <c r="E223" s="307"/>
      <c r="F223" s="363"/>
      <c r="G223" s="364"/>
      <c r="H223" s="365"/>
      <c r="I223" s="365"/>
      <c r="J223" s="365"/>
      <c r="L223" s="330"/>
    </row>
    <row r="224" spans="3:12" s="259" customFormat="1" ht="14.25" customHeight="1">
      <c r="D224" s="311" t="s">
        <v>319</v>
      </c>
      <c r="E224" s="311"/>
      <c r="F224" s="311"/>
      <c r="G224" s="311"/>
      <c r="H224" s="311"/>
      <c r="I224" s="311"/>
      <c r="J224" s="366"/>
    </row>
    <row r="225" spans="3:13" s="259" customFormat="1" ht="14.25" customHeight="1">
      <c r="C225" s="352"/>
      <c r="D225" s="352"/>
      <c r="E225" s="264" t="s">
        <v>309</v>
      </c>
      <c r="F225" s="264"/>
      <c r="G225" s="264"/>
      <c r="H225" s="264"/>
      <c r="I225" s="351" t="s">
        <v>242</v>
      </c>
      <c r="J225" s="351" t="s">
        <v>207</v>
      </c>
      <c r="L225"/>
      <c r="M225"/>
    </row>
    <row r="226" spans="3:13" s="259" customFormat="1" ht="14.25" customHeight="1">
      <c r="E226" s="354" t="s">
        <v>320</v>
      </c>
      <c r="F226" s="356"/>
      <c r="G226" s="356"/>
      <c r="H226" s="367"/>
      <c r="I226" s="368"/>
      <c r="J226" s="357">
        <v>5531146627.1899996</v>
      </c>
      <c r="K226" s="295"/>
      <c r="L226" s="295"/>
      <c r="M226"/>
    </row>
    <row r="227" spans="3:13" s="259" customFormat="1" ht="14.25" customHeight="1">
      <c r="C227" s="364"/>
      <c r="D227" s="364"/>
      <c r="E227" s="354" t="s">
        <v>321</v>
      </c>
      <c r="F227" s="356"/>
      <c r="G227" s="356"/>
      <c r="H227" s="367"/>
      <c r="I227" s="357">
        <f>SUM(I228:I248)</f>
        <v>57753243.719999999</v>
      </c>
      <c r="J227" s="369"/>
      <c r="L227"/>
      <c r="M227"/>
    </row>
    <row r="228" spans="3:13" s="259" customFormat="1" ht="14.25" customHeight="1">
      <c r="C228" s="364"/>
      <c r="D228" s="364"/>
      <c r="E228" s="370">
        <v>2.1</v>
      </c>
      <c r="F228" s="371" t="s">
        <v>322</v>
      </c>
      <c r="G228" s="371"/>
      <c r="H228" s="371"/>
      <c r="I228" s="358">
        <v>0</v>
      </c>
      <c r="J228" s="372"/>
    </row>
    <row r="229" spans="3:13" s="259" customFormat="1" ht="14.25" customHeight="1">
      <c r="C229" s="364"/>
      <c r="D229" s="364"/>
      <c r="E229" s="370">
        <v>2.2000000000000002</v>
      </c>
      <c r="F229" s="371" t="s">
        <v>83</v>
      </c>
      <c r="G229" s="371"/>
      <c r="H229" s="371"/>
      <c r="I229" s="358">
        <v>0</v>
      </c>
      <c r="J229" s="368"/>
    </row>
    <row r="230" spans="3:13" s="259" customFormat="1" ht="14.25" customHeight="1">
      <c r="C230" s="364"/>
      <c r="D230" s="364"/>
      <c r="E230" s="370">
        <v>2.2999999999999998</v>
      </c>
      <c r="F230" s="371" t="s">
        <v>290</v>
      </c>
      <c r="G230" s="371"/>
      <c r="H230" s="371"/>
      <c r="I230" s="358">
        <v>3389094.21</v>
      </c>
      <c r="J230" s="368"/>
    </row>
    <row r="231" spans="3:13" s="259" customFormat="1" ht="14.25" customHeight="1">
      <c r="C231" s="364"/>
      <c r="D231" s="364"/>
      <c r="E231" s="370">
        <v>2.4</v>
      </c>
      <c r="F231" s="371" t="s">
        <v>291</v>
      </c>
      <c r="G231" s="371"/>
      <c r="H231" s="371"/>
      <c r="I231" s="358">
        <v>0</v>
      </c>
      <c r="J231" s="368"/>
    </row>
    <row r="232" spans="3:13" s="259" customFormat="1" ht="14.25" customHeight="1">
      <c r="C232" s="364"/>
      <c r="D232" s="364"/>
      <c r="E232" s="370">
        <v>2.5</v>
      </c>
      <c r="F232" s="371" t="s">
        <v>292</v>
      </c>
      <c r="G232" s="371"/>
      <c r="H232" s="371"/>
      <c r="I232" s="358">
        <v>18134301.809999999</v>
      </c>
      <c r="J232" s="368"/>
    </row>
    <row r="233" spans="3:13" s="259" customFormat="1" ht="14.25" customHeight="1">
      <c r="C233" s="364"/>
      <c r="D233" s="364"/>
      <c r="E233" s="370">
        <v>2.6</v>
      </c>
      <c r="F233" s="371" t="s">
        <v>293</v>
      </c>
      <c r="G233" s="371"/>
      <c r="H233" s="371"/>
      <c r="I233" s="358">
        <v>18572113.120000001</v>
      </c>
      <c r="J233" s="368"/>
    </row>
    <row r="234" spans="3:13" s="259" customFormat="1" ht="14.25" customHeight="1">
      <c r="C234" s="364"/>
      <c r="D234" s="364"/>
      <c r="E234" s="370">
        <v>2.7</v>
      </c>
      <c r="F234" s="371" t="s">
        <v>294</v>
      </c>
      <c r="G234" s="371"/>
      <c r="H234" s="371"/>
      <c r="I234" s="358">
        <v>0</v>
      </c>
      <c r="J234" s="368"/>
    </row>
    <row r="235" spans="3:13" s="259" customFormat="1" ht="14.25" customHeight="1">
      <c r="C235" s="364"/>
      <c r="D235" s="364"/>
      <c r="E235" s="370">
        <v>2.8</v>
      </c>
      <c r="F235" s="371" t="s">
        <v>295</v>
      </c>
      <c r="G235" s="371"/>
      <c r="H235" s="371"/>
      <c r="I235" s="358">
        <v>828976.89</v>
      </c>
      <c r="J235" s="368"/>
    </row>
    <row r="236" spans="3:13" s="259" customFormat="1" ht="14.25" customHeight="1">
      <c r="C236" s="364"/>
      <c r="D236" s="364"/>
      <c r="E236" s="370">
        <v>2.9</v>
      </c>
      <c r="F236" s="371" t="s">
        <v>323</v>
      </c>
      <c r="G236" s="371"/>
      <c r="H236" s="371"/>
      <c r="I236" s="358">
        <v>0</v>
      </c>
      <c r="J236" s="368"/>
    </row>
    <row r="237" spans="3:13" s="259" customFormat="1" ht="14.25" customHeight="1">
      <c r="C237" s="364"/>
      <c r="D237" s="364"/>
      <c r="E237" s="370" t="s">
        <v>324</v>
      </c>
      <c r="F237" s="371" t="s">
        <v>325</v>
      </c>
      <c r="G237" s="371"/>
      <c r="H237" s="371"/>
      <c r="I237" s="358">
        <v>0</v>
      </c>
      <c r="J237" s="368"/>
    </row>
    <row r="238" spans="3:13" s="259" customFormat="1" ht="14.25" customHeight="1">
      <c r="C238" s="364"/>
      <c r="D238" s="364"/>
      <c r="E238" s="370" t="s">
        <v>326</v>
      </c>
      <c r="F238" s="371" t="s">
        <v>31</v>
      </c>
      <c r="G238" s="371"/>
      <c r="H238" s="371"/>
      <c r="I238" s="358">
        <v>0</v>
      </c>
      <c r="J238" s="368"/>
    </row>
    <row r="239" spans="3:13" s="259" customFormat="1" ht="14.25" customHeight="1">
      <c r="C239" s="364"/>
      <c r="D239" s="364"/>
      <c r="E239" s="370" t="s">
        <v>327</v>
      </c>
      <c r="F239" s="371" t="s">
        <v>328</v>
      </c>
      <c r="G239" s="371"/>
      <c r="H239" s="371"/>
      <c r="I239" s="358">
        <v>0</v>
      </c>
      <c r="J239" s="368"/>
    </row>
    <row r="240" spans="3:13" s="259" customFormat="1" ht="14.25" customHeight="1">
      <c r="C240" s="364"/>
      <c r="D240" s="364"/>
      <c r="E240" s="370" t="s">
        <v>329</v>
      </c>
      <c r="F240" s="371" t="s">
        <v>330</v>
      </c>
      <c r="G240" s="371"/>
      <c r="H240" s="371"/>
      <c r="I240" s="358">
        <v>16828757.690000001</v>
      </c>
      <c r="J240" s="368"/>
    </row>
    <row r="241" spans="3:12" s="259" customFormat="1" ht="14.25" customHeight="1">
      <c r="C241" s="364"/>
      <c r="D241" s="364"/>
      <c r="E241" s="370" t="s">
        <v>331</v>
      </c>
      <c r="F241" s="371" t="s">
        <v>332</v>
      </c>
      <c r="G241" s="371"/>
      <c r="H241" s="371"/>
      <c r="I241" s="358">
        <v>0</v>
      </c>
      <c r="J241" s="368"/>
    </row>
    <row r="242" spans="3:12" s="259" customFormat="1" ht="14.25" customHeight="1">
      <c r="C242" s="364"/>
      <c r="D242" s="364"/>
      <c r="E242" s="370" t="s">
        <v>333</v>
      </c>
      <c r="F242" s="371" t="s">
        <v>334</v>
      </c>
      <c r="G242" s="371"/>
      <c r="H242" s="371"/>
      <c r="I242" s="358">
        <v>0</v>
      </c>
      <c r="J242" s="368"/>
    </row>
    <row r="243" spans="3:12" s="259" customFormat="1" ht="14.25" customHeight="1">
      <c r="C243" s="364"/>
      <c r="D243" s="364"/>
      <c r="E243" s="370" t="s">
        <v>335</v>
      </c>
      <c r="F243" s="371" t="s">
        <v>336</v>
      </c>
      <c r="G243" s="371"/>
      <c r="H243" s="371"/>
      <c r="I243" s="358">
        <v>0</v>
      </c>
      <c r="J243" s="368"/>
    </row>
    <row r="244" spans="3:12" s="259" customFormat="1" ht="14.25" customHeight="1">
      <c r="C244" s="364"/>
      <c r="D244" s="364"/>
      <c r="E244" s="370" t="s">
        <v>337</v>
      </c>
      <c r="F244" s="371" t="s">
        <v>338</v>
      </c>
      <c r="G244" s="371"/>
      <c r="H244" s="371"/>
      <c r="I244" s="358">
        <v>0</v>
      </c>
      <c r="J244" s="368"/>
    </row>
    <row r="245" spans="3:12" s="259" customFormat="1" ht="14.25" customHeight="1">
      <c r="C245" s="364"/>
      <c r="D245" s="364"/>
      <c r="E245" s="370" t="s">
        <v>339</v>
      </c>
      <c r="F245" s="371" t="s">
        <v>340</v>
      </c>
      <c r="G245" s="371"/>
      <c r="H245" s="371"/>
      <c r="I245" s="358">
        <v>0</v>
      </c>
      <c r="J245" s="368"/>
    </row>
    <row r="246" spans="3:12" s="259" customFormat="1" ht="14.25" customHeight="1">
      <c r="C246" s="364"/>
      <c r="D246" s="364"/>
      <c r="E246" s="370" t="s">
        <v>341</v>
      </c>
      <c r="F246" s="371" t="s">
        <v>342</v>
      </c>
      <c r="G246" s="371"/>
      <c r="H246" s="371"/>
      <c r="I246" s="358">
        <v>0</v>
      </c>
      <c r="J246" s="368"/>
    </row>
    <row r="247" spans="3:12" s="259" customFormat="1" ht="14.25" customHeight="1">
      <c r="C247" s="364"/>
      <c r="D247" s="364"/>
      <c r="E247" s="370" t="s">
        <v>343</v>
      </c>
      <c r="F247" s="371" t="s">
        <v>344</v>
      </c>
      <c r="G247" s="371"/>
      <c r="H247" s="371"/>
      <c r="I247" s="358">
        <v>0</v>
      </c>
      <c r="J247" s="368"/>
    </row>
    <row r="248" spans="3:12" s="259" customFormat="1" ht="14.25" customHeight="1">
      <c r="C248" s="364"/>
      <c r="D248" s="364"/>
      <c r="E248" s="370" t="s">
        <v>345</v>
      </c>
      <c r="F248" s="371" t="s">
        <v>346</v>
      </c>
      <c r="G248" s="371"/>
      <c r="H248" s="371"/>
      <c r="I248" s="358">
        <v>0</v>
      </c>
      <c r="J248" s="368"/>
      <c r="L248" s="295"/>
    </row>
    <row r="249" spans="3:12" s="259" customFormat="1" ht="14.25" customHeight="1">
      <c r="E249" s="373" t="s">
        <v>347</v>
      </c>
      <c r="F249" s="356"/>
      <c r="G249" s="356"/>
      <c r="H249" s="358"/>
      <c r="I249" s="357">
        <f>SUM(I250:I256)</f>
        <v>3619090.64</v>
      </c>
      <c r="J249" s="368"/>
    </row>
    <row r="250" spans="3:12" s="259" customFormat="1" ht="14.25" customHeight="1">
      <c r="E250" s="374">
        <v>3.1</v>
      </c>
      <c r="F250" s="371" t="s">
        <v>105</v>
      </c>
      <c r="G250" s="356"/>
      <c r="H250" s="356"/>
      <c r="I250" s="358">
        <f>+[1]EA!B50</f>
        <v>4139214.32</v>
      </c>
      <c r="J250" s="368"/>
    </row>
    <row r="251" spans="3:12" s="259" customFormat="1" ht="14.25" customHeight="1">
      <c r="E251" s="374">
        <v>3.2</v>
      </c>
      <c r="F251" s="371" t="s">
        <v>106</v>
      </c>
      <c r="G251" s="356"/>
      <c r="H251" s="356"/>
      <c r="I251" s="358">
        <v>0</v>
      </c>
      <c r="J251" s="368"/>
    </row>
    <row r="252" spans="3:12" s="259" customFormat="1" ht="14.25" customHeight="1">
      <c r="E252" s="374">
        <v>3.3</v>
      </c>
      <c r="F252" s="371" t="s">
        <v>107</v>
      </c>
      <c r="G252" s="356"/>
      <c r="H252" s="356"/>
      <c r="I252" s="358">
        <f>+[1]EA!B52</f>
        <v>-1099576.19</v>
      </c>
      <c r="J252" s="368"/>
    </row>
    <row r="253" spans="3:12" s="259" customFormat="1" ht="14.25" customHeight="1">
      <c r="E253" s="374">
        <v>3.4</v>
      </c>
      <c r="F253" s="371" t="s">
        <v>348</v>
      </c>
      <c r="G253" s="356"/>
      <c r="H253" s="356"/>
      <c r="I253" s="358">
        <v>0</v>
      </c>
      <c r="J253" s="368"/>
    </row>
    <row r="254" spans="3:12" s="259" customFormat="1" ht="14.25" customHeight="1">
      <c r="E254" s="374">
        <v>3.5</v>
      </c>
      <c r="F254" s="371" t="s">
        <v>349</v>
      </c>
      <c r="G254" s="356"/>
      <c r="H254" s="356"/>
      <c r="I254" s="358">
        <v>579487.89</v>
      </c>
      <c r="J254" s="368"/>
    </row>
    <row r="255" spans="3:12" s="259" customFormat="1" ht="14.25" customHeight="1">
      <c r="E255" s="374">
        <v>3.6</v>
      </c>
      <c r="F255" s="371" t="s">
        <v>110</v>
      </c>
      <c r="G255" s="356"/>
      <c r="H255" s="356"/>
      <c r="I255" s="358">
        <f>+[1]EA!B55</f>
        <v>-35.380000000000003</v>
      </c>
      <c r="J255" s="368"/>
    </row>
    <row r="256" spans="3:12" s="259" customFormat="1" ht="14.25" customHeight="1">
      <c r="E256" s="374">
        <v>3.7</v>
      </c>
      <c r="F256" s="371" t="s">
        <v>350</v>
      </c>
      <c r="G256" s="356"/>
      <c r="H256" s="356"/>
      <c r="I256" s="358">
        <v>0</v>
      </c>
      <c r="J256" s="369"/>
    </row>
    <row r="257" spans="2:12" s="259" customFormat="1" ht="14.25" customHeight="1">
      <c r="E257" s="375" t="s">
        <v>351</v>
      </c>
      <c r="F257" s="356"/>
      <c r="G257" s="356"/>
      <c r="H257" s="367"/>
      <c r="I257" s="368"/>
      <c r="J257" s="357">
        <f>+J226-I227+I249</f>
        <v>5477012474.1099997</v>
      </c>
      <c r="L257" s="376"/>
    </row>
    <row r="258" spans="2:12" s="259" customFormat="1" ht="14.25" customHeight="1">
      <c r="E258" s="377"/>
      <c r="F258" s="364"/>
      <c r="G258" s="364"/>
      <c r="H258" s="378"/>
      <c r="I258" s="379"/>
      <c r="J258" s="365"/>
      <c r="L258" s="330"/>
    </row>
    <row r="259" spans="2:12" ht="14.25" customHeight="1">
      <c r="B259" s="253" t="s">
        <v>352</v>
      </c>
      <c r="C259" s="254"/>
      <c r="D259" s="254"/>
      <c r="E259" s="254"/>
      <c r="F259" s="254"/>
      <c r="G259" s="254"/>
      <c r="H259" s="254"/>
      <c r="I259" s="254"/>
      <c r="J259" s="380"/>
    </row>
    <row r="260" spans="2:12" ht="14.25" customHeight="1">
      <c r="C260" s="284"/>
      <c r="D260" s="311" t="s">
        <v>353</v>
      </c>
      <c r="E260" s="311"/>
      <c r="G260" s="311"/>
      <c r="H260" s="311"/>
      <c r="I260" s="311"/>
      <c r="J260" s="311"/>
    </row>
    <row r="261" spans="2:12" ht="14.25" customHeight="1">
      <c r="C261" s="284"/>
      <c r="D261" s="303"/>
      <c r="E261" s="303"/>
      <c r="F261" s="303"/>
      <c r="G261" s="303"/>
      <c r="H261" s="303"/>
      <c r="I261" s="303"/>
      <c r="J261" s="303"/>
    </row>
    <row r="262" spans="2:12" ht="14.25" customHeight="1">
      <c r="C262" s="284"/>
      <c r="D262" s="284"/>
      <c r="E262" s="263" t="s">
        <v>205</v>
      </c>
      <c r="F262" s="264" t="s">
        <v>206</v>
      </c>
      <c r="G262" s="264"/>
      <c r="H262" s="263" t="s">
        <v>298</v>
      </c>
      <c r="I262" s="263" t="s">
        <v>299</v>
      </c>
      <c r="J262" s="263" t="s">
        <v>281</v>
      </c>
    </row>
    <row r="263" spans="2:12" ht="14.25" customHeight="1">
      <c r="C263" s="284"/>
      <c r="D263" s="284"/>
      <c r="E263" s="304">
        <v>8110</v>
      </c>
      <c r="F263" s="363"/>
      <c r="G263" s="307" t="s">
        <v>354</v>
      </c>
      <c r="H263" s="304">
        <v>0</v>
      </c>
      <c r="I263" s="304">
        <v>0</v>
      </c>
      <c r="J263" s="304">
        <v>0</v>
      </c>
    </row>
    <row r="264" spans="2:12" ht="14.25" customHeight="1">
      <c r="C264" s="284"/>
      <c r="D264" s="284"/>
      <c r="E264" s="304">
        <v>8120</v>
      </c>
      <c r="F264" s="363"/>
      <c r="G264" s="307" t="s">
        <v>355</v>
      </c>
      <c r="H264" s="304">
        <v>0</v>
      </c>
      <c r="I264" s="304">
        <v>0</v>
      </c>
      <c r="J264" s="304">
        <v>0</v>
      </c>
    </row>
    <row r="265" spans="2:12" ht="14.25" customHeight="1">
      <c r="C265" s="284"/>
      <c r="D265" s="284"/>
      <c r="E265" s="304">
        <v>8130</v>
      </c>
      <c r="F265" s="363"/>
      <c r="G265" s="307" t="s">
        <v>356</v>
      </c>
      <c r="H265" s="304">
        <v>0</v>
      </c>
      <c r="I265" s="304">
        <v>0</v>
      </c>
      <c r="J265" s="304">
        <v>0</v>
      </c>
    </row>
    <row r="266" spans="2:12" ht="14.25" customHeight="1">
      <c r="C266" s="284"/>
      <c r="D266" s="284"/>
      <c r="E266" s="304">
        <v>8140</v>
      </c>
      <c r="F266" s="363"/>
      <c r="G266" s="307" t="s">
        <v>357</v>
      </c>
      <c r="H266" s="304">
        <v>0</v>
      </c>
      <c r="I266" s="304">
        <v>0</v>
      </c>
      <c r="J266" s="304">
        <v>0</v>
      </c>
    </row>
    <row r="267" spans="2:12" ht="14.25" customHeight="1">
      <c r="C267" s="284"/>
      <c r="D267" s="284"/>
      <c r="E267" s="304">
        <v>8150</v>
      </c>
      <c r="F267" s="363"/>
      <c r="G267" s="307" t="s">
        <v>358</v>
      </c>
      <c r="H267" s="304">
        <v>0</v>
      </c>
      <c r="I267" s="304">
        <v>0</v>
      </c>
      <c r="J267" s="304">
        <v>0</v>
      </c>
    </row>
    <row r="268" spans="2:12" ht="14.25" customHeight="1">
      <c r="C268" s="284"/>
      <c r="D268" s="284"/>
      <c r="E268" s="304">
        <v>8210</v>
      </c>
      <c r="F268" s="363"/>
      <c r="G268" s="307" t="s">
        <v>359</v>
      </c>
      <c r="H268" s="304">
        <v>0</v>
      </c>
      <c r="I268" s="304">
        <v>0</v>
      </c>
      <c r="J268" s="304">
        <v>0</v>
      </c>
    </row>
    <row r="269" spans="2:12" ht="14.25" customHeight="1">
      <c r="C269" s="284"/>
      <c r="D269" s="284"/>
      <c r="E269" s="304">
        <v>8220</v>
      </c>
      <c r="F269" s="363"/>
      <c r="G269" s="307" t="s">
        <v>360</v>
      </c>
      <c r="H269" s="304">
        <v>0</v>
      </c>
      <c r="I269" s="304">
        <v>0</v>
      </c>
      <c r="J269" s="304">
        <v>0</v>
      </c>
    </row>
    <row r="270" spans="2:12" ht="14.25" customHeight="1">
      <c r="C270" s="284"/>
      <c r="D270" s="284"/>
      <c r="E270" s="304">
        <v>8230</v>
      </c>
      <c r="F270" s="363"/>
      <c r="G270" s="307" t="s">
        <v>361</v>
      </c>
      <c r="H270" s="304">
        <v>0</v>
      </c>
      <c r="I270" s="304">
        <v>0</v>
      </c>
      <c r="J270" s="304">
        <v>0</v>
      </c>
    </row>
    <row r="271" spans="2:12" ht="14.25" customHeight="1">
      <c r="C271" s="284"/>
      <c r="D271" s="284"/>
      <c r="E271" s="304">
        <v>8240</v>
      </c>
      <c r="F271" s="363"/>
      <c r="G271" s="307" t="s">
        <v>362</v>
      </c>
      <c r="H271" s="304">
        <v>0</v>
      </c>
      <c r="I271" s="304">
        <v>0</v>
      </c>
      <c r="J271" s="304">
        <v>0</v>
      </c>
    </row>
    <row r="272" spans="2:12" ht="14.25" customHeight="1">
      <c r="C272" s="284"/>
      <c r="D272" s="284"/>
      <c r="E272" s="304">
        <v>8250</v>
      </c>
      <c r="F272" s="363"/>
      <c r="G272" s="307" t="s">
        <v>363</v>
      </c>
      <c r="H272" s="304">
        <v>0</v>
      </c>
      <c r="I272" s="304">
        <v>0</v>
      </c>
      <c r="J272" s="304">
        <v>0</v>
      </c>
    </row>
    <row r="273" spans="2:10" ht="14.25" customHeight="1">
      <c r="C273" s="284"/>
      <c r="D273" s="284"/>
      <c r="E273" s="304">
        <v>8260</v>
      </c>
      <c r="F273" s="363"/>
      <c r="G273" s="307" t="s">
        <v>364</v>
      </c>
      <c r="H273" s="304">
        <v>0</v>
      </c>
      <c r="I273" s="304">
        <v>0</v>
      </c>
      <c r="J273" s="304">
        <v>0</v>
      </c>
    </row>
    <row r="274" spans="2:10" ht="14.25" customHeight="1">
      <c r="C274" s="284"/>
      <c r="D274" s="284"/>
      <c r="E274" s="304">
        <v>8270</v>
      </c>
      <c r="F274" s="363"/>
      <c r="G274" s="307" t="s">
        <v>365</v>
      </c>
      <c r="H274" s="304">
        <v>0</v>
      </c>
      <c r="I274" s="304">
        <v>0</v>
      </c>
      <c r="J274" s="304">
        <v>0</v>
      </c>
    </row>
    <row r="275" spans="2:10" ht="14.25" customHeight="1" thickBot="1">
      <c r="F275" s="335" t="s">
        <v>150</v>
      </c>
      <c r="G275" s="335"/>
      <c r="H275" s="321">
        <v>0</v>
      </c>
      <c r="I275" s="321">
        <v>-9.5367431640625E-7</v>
      </c>
      <c r="J275" s="321">
        <v>-9.5367431640625E-7</v>
      </c>
    </row>
    <row r="276" spans="2:10" ht="14.25" customHeight="1" thickTop="1">
      <c r="F276" s="335"/>
      <c r="G276" s="335"/>
      <c r="H276" s="328"/>
      <c r="I276" s="328"/>
      <c r="J276" s="328"/>
    </row>
    <row r="277" spans="2:10" ht="14.25" customHeight="1">
      <c r="B277" s="381" t="s">
        <v>366</v>
      </c>
      <c r="F277" s="274"/>
      <c r="G277" s="300"/>
      <c r="H277" s="300"/>
      <c r="I277" s="300"/>
    </row>
    <row r="278" spans="2:10" ht="14.25" customHeight="1">
      <c r="B278" s="381"/>
      <c r="F278" s="274"/>
      <c r="G278" s="300"/>
      <c r="H278" s="300"/>
      <c r="I278" s="300"/>
    </row>
    <row r="279" spans="2:10" ht="14.25" customHeight="1">
      <c r="B279" s="381"/>
      <c r="F279" s="274"/>
      <c r="G279" s="300"/>
      <c r="H279" s="300"/>
      <c r="I279" s="300"/>
    </row>
  </sheetData>
  <mergeCells count="87">
    <mergeCell ref="E208:H208"/>
    <mergeCell ref="E225:H225"/>
    <mergeCell ref="F262:G262"/>
    <mergeCell ref="F153:H153"/>
    <mergeCell ref="F160:H160"/>
    <mergeCell ref="B162:J162"/>
    <mergeCell ref="F164:G164"/>
    <mergeCell ref="F173:H173"/>
    <mergeCell ref="F190:H190"/>
    <mergeCell ref="F122:H122"/>
    <mergeCell ref="F124:H124"/>
    <mergeCell ref="C126:J126"/>
    <mergeCell ref="F128:H128"/>
    <mergeCell ref="F149:H149"/>
    <mergeCell ref="B151:J151"/>
    <mergeCell ref="D108:J108"/>
    <mergeCell ref="F109:H109"/>
    <mergeCell ref="F110:H110"/>
    <mergeCell ref="F117:H117"/>
    <mergeCell ref="D120:J120"/>
    <mergeCell ref="F121:H121"/>
    <mergeCell ref="F77:H77"/>
    <mergeCell ref="F78:H78"/>
    <mergeCell ref="B84:J84"/>
    <mergeCell ref="C85:J85"/>
    <mergeCell ref="F87:H87"/>
    <mergeCell ref="F106:H106"/>
    <mergeCell ref="F70:H70"/>
    <mergeCell ref="F71:H71"/>
    <mergeCell ref="F72:H72"/>
    <mergeCell ref="F73:H73"/>
    <mergeCell ref="D75:J75"/>
    <mergeCell ref="F76:H76"/>
    <mergeCell ref="F62:H62"/>
    <mergeCell ref="C64:J64"/>
    <mergeCell ref="F66:G66"/>
    <mergeCell ref="F67:H67"/>
    <mergeCell ref="F68:H68"/>
    <mergeCell ref="F69:H69"/>
    <mergeCell ref="F55:H55"/>
    <mergeCell ref="F56:H56"/>
    <mergeCell ref="F57:H57"/>
    <mergeCell ref="F58:H58"/>
    <mergeCell ref="F59:H59"/>
    <mergeCell ref="F60:H60"/>
    <mergeCell ref="F48:H48"/>
    <mergeCell ref="F49:H49"/>
    <mergeCell ref="F50:H50"/>
    <mergeCell ref="D52:J52"/>
    <mergeCell ref="F53:H53"/>
    <mergeCell ref="F54:H54"/>
    <mergeCell ref="F37:H37"/>
    <mergeCell ref="F38:H38"/>
    <mergeCell ref="F39:H39"/>
    <mergeCell ref="D45:J45"/>
    <mergeCell ref="F46:H46"/>
    <mergeCell ref="F47:H47"/>
    <mergeCell ref="F29:H29"/>
    <mergeCell ref="D31:J31"/>
    <mergeCell ref="F32:H32"/>
    <mergeCell ref="F33:H33"/>
    <mergeCell ref="F34:H34"/>
    <mergeCell ref="D36:J36"/>
    <mergeCell ref="F23:H23"/>
    <mergeCell ref="F24:H24"/>
    <mergeCell ref="F25:H25"/>
    <mergeCell ref="F26:H26"/>
    <mergeCell ref="F27:H27"/>
    <mergeCell ref="F28:H28"/>
    <mergeCell ref="F16:H16"/>
    <mergeCell ref="D18:J18"/>
    <mergeCell ref="F19:H19"/>
    <mergeCell ref="F20:H20"/>
    <mergeCell ref="F21:H21"/>
    <mergeCell ref="F22:H22"/>
    <mergeCell ref="F10:H10"/>
    <mergeCell ref="F11:H11"/>
    <mergeCell ref="F12:H12"/>
    <mergeCell ref="F13:H13"/>
    <mergeCell ref="F14:H14"/>
    <mergeCell ref="F15:H15"/>
    <mergeCell ref="A1:J1"/>
    <mergeCell ref="A2:J2"/>
    <mergeCell ref="A3:J3"/>
    <mergeCell ref="A4:J4"/>
    <mergeCell ref="B7:J7"/>
    <mergeCell ref="C8:J8"/>
  </mergeCells>
  <dataValidations count="1">
    <dataValidation allowBlank="1" showInputMessage="1" showErrorMessage="1" prompt="Diferencia entre el saldo final y el inicial presentados." sqref="J262:J274 J164 J173 J193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ESF</vt:lpstr>
      <vt:lpstr>EA</vt:lpstr>
      <vt:lpstr>ECSF</vt:lpstr>
      <vt:lpstr>EAA</vt:lpstr>
      <vt:lpstr>EADOP</vt:lpstr>
      <vt:lpstr>EVHP</vt:lpstr>
      <vt:lpstr>EFE</vt:lpstr>
      <vt:lpstr>IPC</vt:lpstr>
      <vt:lpstr>Notas PE</vt:lpstr>
      <vt:lpstr>'Notas PE'!Área_de_impresión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2021-07-27T20:25:27Z</cp:lastPrinted>
  <dcterms:created xsi:type="dcterms:W3CDTF">2021-07-27T20:01:01Z</dcterms:created>
  <dcterms:modified xsi:type="dcterms:W3CDTF">2021-07-27T20:25:49Z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