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 activeTab="7"/>
  </bookViews>
  <sheets>
    <sheet name="ESF" sheetId="1" r:id="rId1"/>
    <sheet name="EA" sheetId="2" r:id="rId2"/>
    <sheet name="ECSF" sheetId="3" r:id="rId3"/>
    <sheet name="EAA" sheetId="4" r:id="rId4"/>
    <sheet name="EADOP" sheetId="5" r:id="rId5"/>
    <sheet name="EVHP" sheetId="6" r:id="rId6"/>
    <sheet name="EFE" sheetId="7" r:id="rId7"/>
    <sheet name="IPC" sheetId="8" r:id="rId8"/>
    <sheet name="Notas PE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EA!#REF!</definedName>
    <definedName name="_xlnm._FilterDatabase" localSheetId="3" hidden="1">EAA!$A$2:$G$24</definedName>
    <definedName name="_xlnm._FilterDatabase" localSheetId="4" hidden="1">EADOP!$A$2:$F$33</definedName>
    <definedName name="_xlnm._FilterDatabase" localSheetId="2" hidden="1">ECSF!$A$2:$C$59</definedName>
    <definedName name="_xlnm._FilterDatabase" localSheetId="6" hidden="1">EFE!#REF!</definedName>
    <definedName name="_xlnm._FilterDatabase" localSheetId="0" hidden="1">ESF!$A$2:$G$39</definedName>
    <definedName name="_xlnm._FilterDatabase" localSheetId="5" hidden="1">EVHP!$A$2:$F$38</definedName>
    <definedName name="_xlnm._FilterDatabase" localSheetId="8" hidden="1">'Notas PE'!$A$1:$J$299</definedName>
    <definedName name="A" localSheetId="8">[1]ECABR!#REF!</definedName>
    <definedName name="A_impresión_IM" localSheetId="8">[1]ECABR!#REF!</definedName>
    <definedName name="abc" localSheetId="8">[2]TOTAL!#REF!</definedName>
    <definedName name="_xlnm.Extract" localSheetId="8">[3]EGRESOS!#REF!</definedName>
    <definedName name="_xlnm.Extract">[3]EGRESOS!#REF!</definedName>
    <definedName name="_xlnm.Print_Area" localSheetId="1">EA!$A$1:$C$65</definedName>
    <definedName name="_xlnm.Print_Area" localSheetId="6">EFE!$A$1:$E$64</definedName>
    <definedName name="_xlnm.Print_Area" localSheetId="0">ESF!$A$1:$G$52</definedName>
    <definedName name="_xlnm.Print_Area" localSheetId="7">IPC!$A$1:$B$20</definedName>
    <definedName name="_xlnm.Print_Area" localSheetId="8">'Notas PE'!$A$1:$J$299</definedName>
    <definedName name="B" localSheetId="8">[3]EGRESOS!#REF!</definedName>
    <definedName name="BASE" localSheetId="8">#REF!</definedName>
    <definedName name="_xlnm.Database" localSheetId="8">[4]REPORTO!#REF!</definedName>
    <definedName name="_xlnm.Database">[4]REPORTO!#REF!</definedName>
    <definedName name="cba" localSheetId="8">[2]TOTAL!#REF!</definedName>
    <definedName name="ELOY" localSheetId="8">#REF!</definedName>
    <definedName name="Fecha" localSheetId="8">#REF!</definedName>
    <definedName name="HF">[5]T1705HF!$B$20:$B$20</definedName>
    <definedName name="ju" localSheetId="8">[4]REPORTO!#REF!</definedName>
    <definedName name="mao" localSheetId="8">[1]ECABR!#REF!</definedName>
    <definedName name="N" localSheetId="8">#REF!</definedName>
    <definedName name="REPORTO" localSheetId="8">#REF!</definedName>
    <definedName name="TCAIE">[6]CH1902!$B$20:$B$20</definedName>
    <definedName name="TCFEEIS" localSheetId="8">#REF!</definedName>
    <definedName name="_xlnm.Print_Titles" localSheetId="1">EA!$1:$1</definedName>
    <definedName name="_xlnm.Print_Titles" localSheetId="2">ECSF!$1:$1</definedName>
    <definedName name="_xlnm.Print_Titles" localSheetId="6">EFE!$1:$2</definedName>
    <definedName name="_xlnm.Print_Titles" localSheetId="8">'Notas PE'!$1:$5</definedName>
    <definedName name="TRASP" localSheetId="8">#REF!</definedName>
    <definedName name="U" localSheetId="8">#REF!</definedName>
    <definedName name="x" localSheetId="8">#REF!</definedName>
  </definedNames>
  <calcPr calcId="125725"/>
</workbook>
</file>

<file path=xl/calcChain.xml><?xml version="1.0" encoding="utf-8"?>
<calcChain xmlns="http://schemas.openxmlformats.org/spreadsheetml/2006/main">
  <c r="F38" i="6"/>
  <c r="I249" i="9"/>
  <c r="I227"/>
  <c r="I218"/>
  <c r="I211"/>
  <c r="I203"/>
  <c r="H203"/>
  <c r="J200"/>
  <c r="J197"/>
  <c r="J195"/>
  <c r="J194"/>
  <c r="J179"/>
  <c r="J174"/>
  <c r="J190" s="1"/>
  <c r="J170"/>
  <c r="I170"/>
  <c r="I160"/>
  <c r="I149"/>
  <c r="J145"/>
  <c r="J149" s="1"/>
  <c r="J129"/>
  <c r="J124"/>
  <c r="I124"/>
  <c r="J122"/>
  <c r="I122"/>
  <c r="J117"/>
  <c r="I117"/>
  <c r="J115"/>
  <c r="J110"/>
  <c r="J106"/>
  <c r="I106"/>
  <c r="I78"/>
  <c r="I73"/>
  <c r="I62"/>
  <c r="I39"/>
  <c r="I34"/>
  <c r="I29"/>
  <c r="I16"/>
  <c r="E52" i="7"/>
  <c r="E51" s="1"/>
  <c r="D52"/>
  <c r="D51" s="1"/>
  <c r="E47"/>
  <c r="E46" s="1"/>
  <c r="D47"/>
  <c r="D46" s="1"/>
  <c r="E39"/>
  <c r="D39"/>
  <c r="E35"/>
  <c r="D35"/>
  <c r="E15"/>
  <c r="D15"/>
  <c r="E4"/>
  <c r="D4"/>
  <c r="F36" i="6"/>
  <c r="F35"/>
  <c r="E34"/>
  <c r="F32"/>
  <c r="F31"/>
  <c r="F30"/>
  <c r="F29"/>
  <c r="F28"/>
  <c r="D27"/>
  <c r="C27"/>
  <c r="F25"/>
  <c r="F24"/>
  <c r="F23"/>
  <c r="F22" s="1"/>
  <c r="B22"/>
  <c r="E20"/>
  <c r="E38" s="1"/>
  <c r="F16"/>
  <c r="E16"/>
  <c r="F14"/>
  <c r="F13"/>
  <c r="F12"/>
  <c r="F11"/>
  <c r="F10"/>
  <c r="D9"/>
  <c r="D20" s="1"/>
  <c r="C9"/>
  <c r="C20" s="1"/>
  <c r="C38" s="1"/>
  <c r="F7"/>
  <c r="F6"/>
  <c r="F5"/>
  <c r="B4"/>
  <c r="B20" s="1"/>
  <c r="B38" s="1"/>
  <c r="F33" i="5"/>
  <c r="E33"/>
  <c r="F24" i="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E15"/>
  <c r="D15"/>
  <c r="C15"/>
  <c r="F13"/>
  <c r="G13" s="1"/>
  <c r="F12"/>
  <c r="G12" s="1"/>
  <c r="F11"/>
  <c r="G11" s="1"/>
  <c r="F10"/>
  <c r="G10" s="1"/>
  <c r="F9"/>
  <c r="G9" s="1"/>
  <c r="F8"/>
  <c r="G8" s="1"/>
  <c r="F7"/>
  <c r="G7" s="1"/>
  <c r="E6"/>
  <c r="D6"/>
  <c r="D4" s="1"/>
  <c r="C6"/>
  <c r="C57" i="3"/>
  <c r="B57"/>
  <c r="C50"/>
  <c r="B50"/>
  <c r="C45"/>
  <c r="C44" s="1"/>
  <c r="B45"/>
  <c r="B44" s="1"/>
  <c r="C26"/>
  <c r="C25" s="1"/>
  <c r="B26"/>
  <c r="B25" s="1"/>
  <c r="C14"/>
  <c r="B14"/>
  <c r="C5"/>
  <c r="B5"/>
  <c r="C4"/>
  <c r="B4"/>
  <c r="C56" i="2"/>
  <c r="B56"/>
  <c r="C49"/>
  <c r="B49"/>
  <c r="C43"/>
  <c r="B43"/>
  <c r="C39"/>
  <c r="B39"/>
  <c r="C29"/>
  <c r="B29"/>
  <c r="C25"/>
  <c r="C59" s="1"/>
  <c r="C61" s="1"/>
  <c r="B25"/>
  <c r="B59" s="1"/>
  <c r="C15"/>
  <c r="B15"/>
  <c r="C12"/>
  <c r="B12"/>
  <c r="C4"/>
  <c r="B4"/>
  <c r="B22" s="1"/>
  <c r="G42" i="1"/>
  <c r="F42"/>
  <c r="G35"/>
  <c r="F35"/>
  <c r="G30"/>
  <c r="G46" s="1"/>
  <c r="F30"/>
  <c r="F46" s="1"/>
  <c r="C26"/>
  <c r="B26"/>
  <c r="G24"/>
  <c r="F24"/>
  <c r="G14"/>
  <c r="F14"/>
  <c r="C13"/>
  <c r="C28" s="1"/>
  <c r="B13"/>
  <c r="B28" s="1"/>
  <c r="J203" i="9" l="1"/>
  <c r="E32" i="7"/>
  <c r="E43"/>
  <c r="E56"/>
  <c r="D32"/>
  <c r="D58" s="1"/>
  <c r="D43"/>
  <c r="D56"/>
  <c r="F9" i="6"/>
  <c r="F4"/>
  <c r="F20" s="1"/>
  <c r="D38"/>
  <c r="F27"/>
  <c r="F34"/>
  <c r="F6" i="4"/>
  <c r="G6" s="1"/>
  <c r="E4"/>
  <c r="F15"/>
  <c r="G15" s="1"/>
  <c r="G26" i="1"/>
  <c r="G48" s="1"/>
  <c r="F26"/>
  <c r="F48" s="1"/>
  <c r="F4" i="4"/>
  <c r="C4"/>
  <c r="B61" i="2"/>
  <c r="E58" i="7" l="1"/>
  <c r="G4" i="4"/>
</calcChain>
</file>

<file path=xl/sharedStrings.xml><?xml version="1.0" encoding="utf-8"?>
<sst xmlns="http://schemas.openxmlformats.org/spreadsheetml/2006/main" count="662" uniqueCount="369">
  <si>
    <t>Instituto de Salud Pública del Estado de Guanajuato
Estado de Situación Financiera
Al 31 de Marzo de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</si>
  <si>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</si>
  <si>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</si>
  <si>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</si>
  <si>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</si>
  <si>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</si>
  <si>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</si>
  <si>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</si>
  <si>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</si>
  <si>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</si>
  <si>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</si>
  <si>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</si>
  <si>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</si>
  <si>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</si>
  <si>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</si>
  <si>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</si>
  <si>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</si>
  <si>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</si>
  <si>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</si>
  <si>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</si>
  <si>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</si>
  <si>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</si>
  <si>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</si>
  <si>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</si>
  <si>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</si>
  <si>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</si>
  <si>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</si>
  <si>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</si>
  <si>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</si>
  <si>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</si>
  <si>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</si>
  <si>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</si>
  <si>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</si>
  <si>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</si>
  <si>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</si>
  <si>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</si>
  <si>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</si>
  <si>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</si>
  <si>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</si>
  <si>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</si>
  <si>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</si>
  <si>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</si>
  <si>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</si>
  <si>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</si>
  <si>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</si>
  <si>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</si>
  <si>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</si>
  <si>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</si>
  <si>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</si>
  <si>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</si>
  <si>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</si>
  <si>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</si>
  <si>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</si>
  <si>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</si>
  <si>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</si>
  <si>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</si>
  <si>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</si>
  <si>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</si>
  <si>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</si>
  <si>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</si>
  <si>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Instituto de Salud Pública del Estado de Guanajuato
Estado de Actividades
Del 1 de Enero al 31 de Marzo de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</si>
  <si>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</si>
  <si>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</si>
  <si>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</si>
  <si>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</si>
  <si>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</si>
  <si>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</si>
  <si>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</si>
  <si>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</si>
  <si>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</si>
  <si>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</si>
  <si>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</si>
  <si>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</si>
  <si>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</si>
  <si>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</si>
  <si>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</si>
  <si>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</si>
  <si>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</si>
  <si>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</si>
  <si>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</si>
  <si>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</si>
  <si>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 xml:space="preserve">| 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</si>
  <si>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</si>
  <si>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</si>
  <si>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</si>
  <si>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</si>
  <si>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</si>
  <si>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</si>
  <si>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</si>
  <si>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</si>
  <si>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</si>
  <si>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</si>
  <si>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</si>
  <si>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</si>
  <si>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</si>
  <si>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</si>
  <si>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</si>
  <si>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</si>
  <si>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</si>
  <si>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</si>
  <si>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</si>
  <si>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</si>
  <si>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</si>
  <si>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</si>
  <si>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</si>
  <si>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</si>
  <si>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</si>
  <si>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</si>
  <si>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</si>
  <si>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</si>
  <si>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</si>
  <si>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</si>
  <si>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</si>
  <si>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</si>
  <si>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</si>
  <si>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</si>
  <si>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</si>
  <si>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Instituto de Salud Pública del Estado de Guanajuato
Estado de Cambios en la Situación Financiera
Del 1 de Enero al 31 de Marzo de 2021</t>
  </si>
  <si>
    <t xml:space="preserve">   Origen</t>
  </si>
  <si>
    <t>Aplicación</t>
  </si>
  <si>
    <t>Exceso o Insuficiencia en la Actualización de la Hacienda Pública/Patrimonio</t>
  </si>
  <si>
    <t>Instituto de Salud Pública del Estado de Guanajuato
Estado Analítico del Activo
Del 1 de Enero al 31 de Marzo de 2021</t>
  </si>
  <si>
    <t>Concepto</t>
  </si>
  <si>
    <t>Saldo Inicial 
1</t>
  </si>
  <si>
    <t>Cargos del 
Periodo
2</t>
  </si>
  <si>
    <t>Abonos del Periodo
3</t>
  </si>
  <si>
    <t>Saldo Final 
4 (1+2-3)</t>
  </si>
  <si>
    <t>Variación del Periodo
(4-1)</t>
  </si>
  <si>
    <t>Instituto de Salud Pública del Estado de Guanajuato
Estado Analítico de la Deuda y Otros Pasivos
Del 1 de Enero al 31 de Marzo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</si>
  <si>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</si>
  <si>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</si>
  <si>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</si>
  <si>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</si>
  <si>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</si>
  <si>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</si>
  <si>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</si>
  <si>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</si>
  <si>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</si>
  <si>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</si>
  <si>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</si>
  <si>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</si>
  <si>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</si>
  <si>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</si>
  <si>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</si>
  <si>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 xml:space="preserve">Largo Plazo           </t>
  </si>
  <si>
    <t>Subtotal de Deuda Pública a Largo Plazo</t>
  </si>
  <si>
    <t>Total de Otros Pasivos</t>
  </si>
  <si>
    <t>Total Deuda Pública y Otros Pasivos</t>
  </si>
  <si>
    <t>Estado de Variación en la Hacienda Pública
Instituto de Salud Pública del Estado de Guanajuato
Del 1 de Enero 31 de Marzo de 2021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</si>
  <si>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</si>
  <si>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</si>
  <si>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</si>
  <si>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Total</t>
  </si>
  <si>
    <t>Hacienda Pública / Patrimonio Contribuido Neto de 2020</t>
  </si>
  <si>
    <t>Hacienda Pública / Patrimonio Generado Neto de 2020</t>
  </si>
  <si>
    <t xml:space="preserve">Revalúos  </t>
  </si>
  <si>
    <t>Exceso o Insuficiencia en la Actualización de la Hacienda Pública / Patrimonio Neto de 2019</t>
  </si>
  <si>
    <t>Hacienda Pública / Patrimonio Neto Final de 2020</t>
  </si>
  <si>
    <t>Cambios en la Hacienda Pública / Patrimonio Contribuido Neto de 2020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</si>
  <si>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</si>
  <si>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</si>
  <si>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</si>
  <si>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Instituto de Salud Pública del Estado de Guanajuato
Estado de Flujos de Efectivo
Del 1 de Enero al 31 de Marzo de 2021</t>
  </si>
  <si>
    <t>Flujo de Efectivo de las Actividades de Operación</t>
  </si>
  <si>
    <t>Origen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</si>
  <si>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</si>
  <si>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</si>
  <si>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</si>
  <si>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xx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</si>
  <si>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</si>
  <si>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</si>
  <si>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</si>
  <si>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</si>
  <si>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 Neto de Efectivo por Actividades de Operación</t>
  </si>
  <si>
    <t>Flujo de Efectivo de las actividades de Inversión</t>
  </si>
  <si>
    <t>3110A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</si>
  <si>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</si>
  <si>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</si>
  <si>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</si>
  <si>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</si>
  <si>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</si>
  <si>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</si>
  <si>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</si>
  <si>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</si>
  <si>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</si>
  <si>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</si>
  <si>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</si>
  <si>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</si>
  <si>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</si>
  <si>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</si>
  <si>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Instituto de Salud Pública del Estado de Guanajuato
Informe Sobre Pasivos Contingentes
Al 31 de Marzo de 2021</t>
  </si>
  <si>
    <t>Cantidad</t>
  </si>
  <si>
    <t>JUICIOS</t>
  </si>
  <si>
    <t>NO APLICA</t>
  </si>
  <si>
    <t>GARANTIAS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</si>
  <si>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</si>
  <si>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</si>
  <si>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</si>
  <si>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</si>
  <si>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Instituto de Salud Pública del Estado de Guanajuato</t>
  </si>
  <si>
    <t>Notas a los Estados Financieros</t>
  </si>
  <si>
    <t>Al 31 de Marzo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</si>
  <si>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</si>
  <si>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</si>
  <si>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</si>
  <si>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</si>
  <si>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</si>
  <si>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</si>
  <si>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</si>
  <si>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</si>
  <si>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</si>
  <si>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</si>
  <si>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</si>
  <si>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</si>
  <si>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</si>
  <si>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</si>
  <si>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</si>
  <si>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</si>
  <si>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</si>
  <si>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</si>
  <si>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</si>
  <si>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</si>
  <si>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</si>
  <si>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</si>
  <si>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</si>
  <si>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</si>
  <si>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</si>
  <si>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</si>
  <si>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</si>
  <si>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</si>
  <si>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</si>
  <si>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</si>
  <si>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</si>
  <si>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</si>
  <si>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</si>
  <si>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</si>
  <si>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</si>
  <si>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</si>
  <si>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</si>
  <si>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</si>
  <si>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</si>
  <si>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</si>
  <si>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</si>
  <si>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</si>
  <si>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</si>
  <si>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</si>
  <si>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</si>
  <si>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</si>
  <si>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</si>
  <si>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</si>
  <si>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</si>
  <si>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</si>
  <si>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</si>
  <si>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</si>
  <si>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</si>
  <si>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</si>
  <si>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</si>
  <si>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</si>
  <si>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</si>
  <si>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</si>
  <si>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 por el Uso, Goce, Aprovechamiento o Explotación de Bienes del Dominio Público</t>
  </si>
  <si>
    <t>Derechos por Prestación de Servicios</t>
  </si>
  <si>
    <t>Productos Derivados del Uso y Aprovechamiento de Bienes No Sujetos a Régimen de Dominio Público</t>
  </si>
  <si>
    <t>Multas</t>
  </si>
  <si>
    <t>Otros Aprovechamientos</t>
  </si>
  <si>
    <t>Venta de Bienes y Servicios</t>
  </si>
  <si>
    <t>Venta de Bienes y Servicios de Organismos Descentralizados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</si>
  <si>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</si>
  <si>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</si>
  <si>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</si>
  <si>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</si>
  <si>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</si>
  <si>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Transferencias, Asignaciones, Subsidios</t>
  </si>
  <si>
    <t xml:space="preserve">Participaciones y Aportaciones </t>
  </si>
  <si>
    <t>Intereses, Comisiones y Otros Gastos de Deuda Pública</t>
  </si>
  <si>
    <t>OTROS GASTOS Y PÉRDIDAS EXTRAORDINARIAS</t>
  </si>
  <si>
    <t>III) Notas al Estado de Variación en la Hacienda Pública</t>
  </si>
  <si>
    <t>Actualizaciones de la Hacienda Pública/Patrimonio</t>
  </si>
  <si>
    <t>Resultados del Ejercicio: (Ahorro/ Desahorro)</t>
  </si>
  <si>
    <t>IV) Notas al Estado de Flujos de Efectivo</t>
  </si>
  <si>
    <t>Flujo de efectivo</t>
  </si>
  <si>
    <t>30 de diciembre</t>
  </si>
  <si>
    <t>31 de marzo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</si>
  <si>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</si>
  <si>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</si>
  <si>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</si>
  <si>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</si>
  <si>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</si>
  <si>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Terrenos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</si>
  <si>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</si>
  <si>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</si>
  <si>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</si>
  <si>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</si>
  <si>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</si>
  <si>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</si>
  <si>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</si>
  <si>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</si>
  <si>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</si>
  <si>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</si>
  <si>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</si>
  <si>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</si>
  <si>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</si>
  <si>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</si>
  <si>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</si>
  <si>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</si>
  <si>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</si>
  <si>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</si>
  <si>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</si>
  <si>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</si>
  <si>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</si>
  <si>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</si>
  <si>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</si>
  <si>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</si>
  <si>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</si>
  <si>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Incremento por Variación de inventarios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</si>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</sst>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_ ;[Red]\-#,##0\ "/>
    <numFmt numFmtId="169" formatCode="0_ ;\-0\ "/>
    <numFmt numFmtId="170" formatCode="#,##0_ ;\-#,##0\ "/>
    <numFmt numFmtId="171" formatCode="_-* #,##0_-;\-* #,##0_-;_-* &quot;-&quot;??_-;_-@_-"/>
    <numFmt numFmtId="172" formatCode="_(* #,##0_);_(* \(#,##0\);_(* &quot;-&quot;??_);_(@_)"/>
    <numFmt numFmtId="173" formatCode="_(* #,##0_);_(* \(#,##0\);_(* &quot;-&quot;_);_(@_)"/>
  </numFmts>
  <fonts count="3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548">
    <xf numFmtId="0" fontId="0" fillId="0" borderId="0"/>
    <xf numFmtId="43" fontId="11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3" fillId="3" borderId="0" applyNumberFormat="0" applyBorder="0" applyAlignment="0" applyProtection="0"/>
    <xf numFmtId="166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4" borderId="10" applyNumberFormat="0" applyProtection="0">
      <alignment horizontal="left" vertical="center" indent="1"/>
    </xf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43" fontId="1" fillId="0" borderId="0" applyFont="0" applyFill="0" applyBorder="0" applyAlignment="0" applyProtection="0"/>
  </cellStyleXfs>
  <cellXfs count="391">
    <xf numFmtId="0" fontId="0" fillId="0" borderId="0" xfId="0"/>
    <xf numFmtId="0" fontId="6" fillId="0" borderId="0" xfId="2" applyFont="1" applyAlignment="1" applyProtection="1">
      <alignment vertical="top"/>
      <protection locked="0"/>
    </xf>
    <xf numFmtId="0" fontId="7" fillId="0" borderId="2" xfId="2" applyFont="1" applyFill="1" applyBorder="1" applyAlignment="1" applyProtection="1">
      <alignment horizontal="left" vertical="top" wrapText="1"/>
      <protection locked="0"/>
    </xf>
    <xf numFmtId="0" fontId="8" fillId="0" borderId="3" xfId="2" applyFont="1" applyFill="1" applyBorder="1" applyAlignment="1" applyProtection="1">
      <alignment horizontal="left" vertical="center" wrapText="1" indent="4"/>
      <protection locked="0"/>
    </xf>
    <xf numFmtId="0" fontId="5" fillId="0" borderId="3" xfId="2" applyNumberFormat="1" applyFont="1" applyFill="1" applyBorder="1" applyAlignment="1" applyProtection="1">
      <alignment horizontal="center" vertical="top"/>
    </xf>
    <xf numFmtId="0" fontId="7" fillId="0" borderId="3" xfId="2" applyFont="1" applyFill="1" applyBorder="1" applyAlignment="1" applyProtection="1">
      <alignment horizontal="left" vertical="top" wrapText="1"/>
      <protection locked="0"/>
    </xf>
    <xf numFmtId="0" fontId="8" fillId="0" borderId="4" xfId="2" applyFont="1" applyFill="1" applyBorder="1" applyAlignment="1" applyProtection="1">
      <alignment horizontal="left" vertical="center" wrapText="1" indent="4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5" xfId="2" applyFont="1" applyFill="1" applyBorder="1" applyAlignment="1" applyProtection="1">
      <alignment horizontal="left" vertical="top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" vertical="top"/>
    </xf>
    <xf numFmtId="0" fontId="5" fillId="0" borderId="0" xfId="2" applyFont="1" applyFill="1" applyBorder="1" applyAlignment="1" applyProtection="1">
      <alignment horizontal="left" vertical="top" wrapText="1"/>
      <protection locked="0"/>
    </xf>
    <xf numFmtId="0" fontId="5" fillId="0" borderId="6" xfId="2" applyFont="1" applyFill="1" applyBorder="1" applyAlignment="1" applyProtection="1">
      <alignment horizontal="center" vertical="center" wrapText="1"/>
      <protection locked="0"/>
    </xf>
    <xf numFmtId="0" fontId="5" fillId="0" borderId="5" xfId="2" applyFont="1" applyFill="1" applyBorder="1" applyAlignment="1" applyProtection="1">
      <alignment vertical="top" wrapText="1"/>
      <protection locked="0"/>
    </xf>
    <xf numFmtId="4" fontId="5" fillId="0" borderId="0" xfId="3" applyNumberFormat="1" applyFont="1" applyFill="1" applyBorder="1" applyAlignment="1" applyProtection="1">
      <alignment vertical="top" wrapText="1"/>
      <protection locked="0"/>
    </xf>
    <xf numFmtId="0" fontId="6" fillId="0" borderId="0" xfId="2" applyFont="1" applyFill="1" applyBorder="1" applyAlignment="1" applyProtection="1">
      <alignment vertical="top"/>
    </xf>
    <xf numFmtId="4" fontId="6" fillId="0" borderId="6" xfId="2" applyNumberFormat="1" applyFont="1" applyFill="1" applyBorder="1" applyAlignment="1" applyProtection="1">
      <alignment vertical="top"/>
      <protection locked="0"/>
    </xf>
    <xf numFmtId="0" fontId="6" fillId="0" borderId="5" xfId="2" applyFont="1" applyFill="1" applyBorder="1" applyAlignment="1" applyProtection="1">
      <alignment horizontal="left" vertical="top" wrapText="1"/>
      <protection locked="0"/>
    </xf>
    <xf numFmtId="3" fontId="6" fillId="0" borderId="0" xfId="4" applyNumberFormat="1" applyFont="1" applyFill="1" applyBorder="1" applyAlignment="1" applyProtection="1">
      <alignment vertical="top" wrapText="1"/>
      <protection locked="0"/>
    </xf>
    <xf numFmtId="0" fontId="9" fillId="0" borderId="0" xfId="2" applyFont="1" applyBorder="1" applyAlignment="1" applyProtection="1">
      <alignment vertical="top"/>
    </xf>
    <xf numFmtId="0" fontId="6" fillId="0" borderId="0" xfId="2" applyFont="1" applyFill="1" applyBorder="1" applyAlignment="1" applyProtection="1">
      <alignment horizontal="left" vertical="top" wrapText="1"/>
      <protection locked="0"/>
    </xf>
    <xf numFmtId="3" fontId="6" fillId="0" borderId="6" xfId="4" applyNumberFormat="1" applyFont="1" applyFill="1" applyBorder="1" applyAlignment="1" applyProtection="1">
      <alignment vertical="top" wrapText="1"/>
      <protection locked="0"/>
    </xf>
    <xf numFmtId="0" fontId="9" fillId="0" borderId="0" xfId="2" applyNumberFormat="1" applyFont="1" applyFill="1" applyBorder="1" applyAlignment="1" applyProtection="1">
      <alignment horizontal="center" vertical="top"/>
    </xf>
    <xf numFmtId="4" fontId="6" fillId="0" borderId="0" xfId="2" applyNumberFormat="1" applyFont="1" applyAlignment="1" applyProtection="1">
      <alignment vertical="top"/>
      <protection locked="0"/>
    </xf>
    <xf numFmtId="3" fontId="6" fillId="0" borderId="0" xfId="3" applyNumberFormat="1" applyFont="1" applyFill="1" applyBorder="1" applyAlignment="1" applyProtection="1">
      <alignment vertical="top" wrapText="1"/>
    </xf>
    <xf numFmtId="0" fontId="10" fillId="0" borderId="5" xfId="2" applyFont="1" applyFill="1" applyBorder="1" applyAlignment="1" applyProtection="1">
      <alignment horizontal="left" vertical="top" wrapText="1"/>
      <protection locked="0"/>
    </xf>
    <xf numFmtId="3" fontId="5" fillId="0" borderId="0" xfId="3" applyNumberFormat="1" applyFont="1" applyFill="1" applyBorder="1" applyAlignment="1" applyProtection="1">
      <alignment vertical="top" wrapText="1"/>
    </xf>
    <xf numFmtId="3" fontId="5" fillId="0" borderId="0" xfId="3" applyNumberFormat="1" applyFont="1" applyFill="1" applyBorder="1" applyAlignment="1" applyProtection="1">
      <alignment vertical="top" wrapText="1"/>
      <protection locked="0"/>
    </xf>
    <xf numFmtId="3" fontId="5" fillId="0" borderId="6" xfId="3" applyNumberFormat="1" applyFont="1" applyFill="1" applyBorder="1" applyAlignment="1" applyProtection="1">
      <alignment vertical="top" wrapText="1"/>
      <protection locked="0"/>
    </xf>
    <xf numFmtId="0" fontId="6" fillId="0" borderId="0" xfId="2" applyNumberFormat="1" applyFont="1" applyFill="1" applyBorder="1" applyAlignment="1" applyProtection="1">
      <alignment horizontal="center" vertical="top"/>
    </xf>
    <xf numFmtId="0" fontId="10" fillId="0" borderId="0" xfId="2" applyFont="1" applyFill="1" applyBorder="1" applyAlignment="1" applyProtection="1">
      <alignment horizontal="left" vertical="top" wrapText="1"/>
      <protection locked="0"/>
    </xf>
    <xf numFmtId="3" fontId="5" fillId="0" borderId="6" xfId="3" applyNumberFormat="1" applyFont="1" applyFill="1" applyBorder="1" applyAlignment="1" applyProtection="1">
      <alignment vertical="top" wrapText="1"/>
    </xf>
    <xf numFmtId="3" fontId="6" fillId="0" borderId="0" xfId="3" applyNumberFormat="1" applyFont="1" applyFill="1" applyBorder="1" applyAlignment="1" applyProtection="1">
      <alignment vertical="top" wrapText="1"/>
      <protection locked="0"/>
    </xf>
    <xf numFmtId="3" fontId="6" fillId="0" borderId="6" xfId="3" applyNumberFormat="1" applyFont="1" applyFill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horizontal="left" vertical="top"/>
      <protection locked="0"/>
    </xf>
    <xf numFmtId="3" fontId="6" fillId="0" borderId="6" xfId="3" applyNumberFormat="1" applyFont="1" applyFill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vertical="top"/>
    </xf>
    <xf numFmtId="0" fontId="6" fillId="0" borderId="0" xfId="2" applyFont="1" applyBorder="1" applyAlignment="1" applyProtection="1">
      <alignment vertical="top"/>
    </xf>
    <xf numFmtId="3" fontId="6" fillId="0" borderId="0" xfId="2" applyNumberFormat="1" applyFont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horizontal="left" vertical="top" wrapText="1"/>
      <protection locked="0"/>
    </xf>
    <xf numFmtId="0" fontId="6" fillId="0" borderId="5" xfId="2" applyFont="1" applyBorder="1" applyAlignment="1" applyProtection="1">
      <alignment vertical="top" wrapText="1"/>
      <protection locked="0"/>
    </xf>
    <xf numFmtId="3" fontId="6" fillId="0" borderId="0" xfId="2" applyNumberFormat="1" applyFont="1" applyBorder="1" applyAlignment="1" applyProtection="1">
      <alignment vertical="top" wrapText="1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5" xfId="2" applyFont="1" applyFill="1" applyBorder="1" applyAlignment="1" applyProtection="1">
      <alignment vertical="top"/>
      <protection locked="0"/>
    </xf>
    <xf numFmtId="164" fontId="6" fillId="0" borderId="0" xfId="3" applyNumberFormat="1" applyFont="1" applyFill="1" applyBorder="1" applyAlignment="1" applyProtection="1">
      <alignment vertical="top" wrapText="1"/>
      <protection locked="0"/>
    </xf>
    <xf numFmtId="164" fontId="5" fillId="0" borderId="0" xfId="3" applyNumberFormat="1" applyFont="1" applyFill="1" applyBorder="1" applyAlignment="1" applyProtection="1">
      <alignment vertical="top" wrapText="1"/>
      <protection locked="0"/>
    </xf>
    <xf numFmtId="4" fontId="9" fillId="0" borderId="0" xfId="2" applyNumberFormat="1" applyFont="1" applyBorder="1" applyAlignment="1" applyProtection="1">
      <alignment vertical="top"/>
    </xf>
    <xf numFmtId="4" fontId="6" fillId="0" borderId="0" xfId="2" applyNumberFormat="1" applyFont="1" applyBorder="1" applyAlignment="1" applyProtection="1">
      <alignment vertical="top"/>
    </xf>
    <xf numFmtId="0" fontId="6" fillId="0" borderId="0" xfId="2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7" xfId="2" applyFont="1" applyBorder="1" applyAlignment="1" applyProtection="1">
      <alignment vertical="top" wrapText="1"/>
      <protection locked="0"/>
    </xf>
    <xf numFmtId="0" fontId="6" fillId="0" borderId="8" xfId="2" applyFont="1" applyBorder="1" applyAlignment="1" applyProtection="1">
      <alignment vertical="top" wrapText="1"/>
      <protection locked="0"/>
    </xf>
    <xf numFmtId="4" fontId="6" fillId="0" borderId="8" xfId="2" applyNumberFormat="1" applyFont="1" applyBorder="1" applyAlignment="1" applyProtection="1">
      <alignment vertical="top"/>
      <protection locked="0"/>
    </xf>
    <xf numFmtId="4" fontId="6" fillId="0" borderId="9" xfId="2" applyNumberFormat="1" applyFont="1" applyBorder="1" applyAlignment="1" applyProtection="1">
      <alignment vertical="top"/>
      <protection locked="0"/>
    </xf>
    <xf numFmtId="0" fontId="0" fillId="0" borderId="0" xfId="0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2" xfId="2" applyNumberFormat="1" applyFont="1" applyFill="1" applyBorder="1" applyAlignment="1" applyProtection="1">
      <alignment horizontal="right" vertical="top"/>
      <protection locked="0"/>
    </xf>
    <xf numFmtId="0" fontId="8" fillId="0" borderId="3" xfId="2" quotePrefix="1" applyFont="1" applyFill="1" applyBorder="1" applyAlignment="1" applyProtection="1">
      <alignment horizontal="center" vertical="center"/>
      <protection locked="0"/>
    </xf>
    <xf numFmtId="0" fontId="8" fillId="0" borderId="4" xfId="2" quotePrefix="1" applyFont="1" applyFill="1" applyBorder="1" applyAlignment="1" applyProtection="1">
      <alignment horizontal="center" vertical="center"/>
      <protection locked="0"/>
    </xf>
    <xf numFmtId="0" fontId="7" fillId="0" borderId="5" xfId="2" applyFont="1" applyFill="1" applyBorder="1" applyAlignment="1" applyProtection="1">
      <alignment horizontal="left" vertical="top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vertical="top"/>
    </xf>
    <xf numFmtId="0" fontId="5" fillId="0" borderId="0" xfId="2" applyFont="1" applyFill="1" applyBorder="1" applyAlignment="1" applyProtection="1">
      <alignment vertical="top"/>
      <protection locked="0"/>
    </xf>
    <xf numFmtId="0" fontId="5" fillId="0" borderId="5" xfId="2" applyFont="1" applyFill="1" applyBorder="1" applyAlignment="1" applyProtection="1">
      <alignment vertical="top"/>
      <protection locked="0"/>
    </xf>
    <xf numFmtId="3" fontId="5" fillId="0" borderId="0" xfId="42" applyNumberFormat="1" applyFont="1" applyFill="1" applyBorder="1" applyAlignment="1" applyProtection="1">
      <alignment vertical="top" wrapText="1"/>
    </xf>
    <xf numFmtId="3" fontId="5" fillId="0" borderId="6" xfId="42" applyNumberFormat="1" applyFont="1" applyFill="1" applyBorder="1" applyAlignment="1" applyProtection="1">
      <alignment vertical="top" wrapText="1"/>
    </xf>
    <xf numFmtId="0" fontId="9" fillId="0" borderId="0" xfId="2" applyFont="1" applyFill="1" applyBorder="1" applyAlignment="1" applyProtection="1">
      <alignment vertical="top"/>
    </xf>
    <xf numFmtId="0" fontId="6" fillId="0" borderId="5" xfId="2" applyFont="1" applyFill="1" applyBorder="1" applyAlignment="1" applyProtection="1">
      <alignment horizontal="left" vertical="center" indent="2"/>
      <protection locked="0"/>
    </xf>
    <xf numFmtId="3" fontId="6" fillId="0" borderId="0" xfId="2" applyNumberFormat="1" applyFont="1" applyFill="1" applyBorder="1" applyProtection="1">
      <protection locked="0"/>
    </xf>
    <xf numFmtId="3" fontId="6" fillId="0" borderId="6" xfId="2" applyNumberFormat="1" applyFont="1" applyFill="1" applyBorder="1" applyProtection="1">
      <protection locked="0"/>
    </xf>
    <xf numFmtId="3" fontId="5" fillId="0" borderId="0" xfId="42" applyNumberFormat="1" applyFont="1" applyFill="1" applyBorder="1" applyAlignment="1" applyProtection="1">
      <alignment vertical="center" wrapText="1"/>
    </xf>
    <xf numFmtId="3" fontId="5" fillId="0" borderId="6" xfId="42" applyNumberFormat="1" applyFont="1" applyFill="1" applyBorder="1" applyAlignment="1" applyProtection="1">
      <alignment vertical="center" wrapText="1"/>
    </xf>
    <xf numFmtId="0" fontId="6" fillId="0" borderId="5" xfId="2" applyFont="1" applyFill="1" applyBorder="1" applyAlignment="1" applyProtection="1">
      <alignment horizontal="left" vertical="top" indent="2"/>
      <protection locked="0"/>
    </xf>
    <xf numFmtId="0" fontId="6" fillId="0" borderId="5" xfId="2" applyNumberFormat="1" applyFont="1" applyFill="1" applyBorder="1" applyAlignment="1" applyProtection="1">
      <alignment horizontal="right" vertical="top"/>
      <protection locked="0"/>
    </xf>
    <xf numFmtId="3" fontId="6" fillId="0" borderId="0" xfId="2" applyNumberFormat="1" applyFont="1" applyFill="1" applyBorder="1" applyAlignment="1" applyProtection="1"/>
    <xf numFmtId="3" fontId="6" fillId="0" borderId="6" xfId="2" applyNumberFormat="1" applyFont="1" applyFill="1" applyBorder="1" applyAlignment="1" applyProtection="1"/>
    <xf numFmtId="0" fontId="10" fillId="0" borderId="5" xfId="2" applyFont="1" applyFill="1" applyBorder="1" applyAlignment="1" applyProtection="1">
      <alignment horizontal="left" vertical="top"/>
      <protection locked="0"/>
    </xf>
    <xf numFmtId="3" fontId="5" fillId="0" borderId="6" xfId="2" applyNumberFormat="1" applyFont="1" applyFill="1" applyBorder="1" applyAlignment="1" applyProtection="1">
      <alignment vertical="top"/>
    </xf>
    <xf numFmtId="3" fontId="5" fillId="0" borderId="0" xfId="42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 applyProtection="1">
      <alignment horizontal="center" vertical="center"/>
    </xf>
    <xf numFmtId="3" fontId="5" fillId="0" borderId="6" xfId="2" applyNumberFormat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vertical="top"/>
    </xf>
    <xf numFmtId="3" fontId="6" fillId="0" borderId="0" xfId="2" applyNumberFormat="1" applyFont="1" applyFill="1" applyBorder="1" applyProtection="1"/>
    <xf numFmtId="3" fontId="6" fillId="0" borderId="6" xfId="2" applyNumberFormat="1" applyFont="1" applyFill="1" applyBorder="1" applyProtection="1"/>
    <xf numFmtId="3" fontId="5" fillId="0" borderId="0" xfId="2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 applyProtection="1">
      <alignment vertical="top"/>
      <protection locked="0"/>
    </xf>
    <xf numFmtId="0" fontId="5" fillId="0" borderId="7" xfId="2" applyNumberFormat="1" applyFont="1" applyFill="1" applyBorder="1" applyAlignment="1" applyProtection="1">
      <alignment horizontal="right" vertical="top"/>
      <protection locked="0"/>
    </xf>
    <xf numFmtId="4" fontId="6" fillId="0" borderId="8" xfId="2" applyNumberFormat="1" applyFont="1" applyFill="1" applyBorder="1" applyAlignment="1" applyProtection="1">
      <alignment vertical="top"/>
      <protection locked="0"/>
    </xf>
    <xf numFmtId="4" fontId="6" fillId="0" borderId="9" xfId="2" applyNumberFormat="1" applyFont="1" applyFill="1" applyBorder="1" applyAlignment="1" applyProtection="1">
      <alignment vertical="top"/>
      <protection locked="0"/>
    </xf>
    <xf numFmtId="0" fontId="0" fillId="0" borderId="0" xfId="0" applyFont="1" applyBorder="1"/>
    <xf numFmtId="0" fontId="6" fillId="0" borderId="0" xfId="2" applyNumberFormat="1" applyFont="1" applyFill="1" applyBorder="1" applyAlignment="1" applyProtection="1">
      <alignment horizontal="right" vertical="top"/>
      <protection locked="0"/>
    </xf>
    <xf numFmtId="3" fontId="6" fillId="0" borderId="0" xfId="2" applyNumberFormat="1" applyFont="1" applyFill="1" applyBorder="1" applyAlignment="1" applyProtection="1">
      <alignment vertical="top"/>
      <protection locked="0"/>
    </xf>
    <xf numFmtId="0" fontId="12" fillId="13" borderId="3" xfId="0" applyFont="1" applyFill="1" applyBorder="1" applyAlignment="1" applyProtection="1">
      <alignment horizontal="center"/>
    </xf>
    <xf numFmtId="0" fontId="5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left" vertical="center" indent="4"/>
    </xf>
    <xf numFmtId="0" fontId="7" fillId="0" borderId="4" xfId="2" applyFont="1" applyFill="1" applyBorder="1" applyAlignment="1" applyProtection="1">
      <alignment horizontal="left" vertical="center" indent="4"/>
    </xf>
    <xf numFmtId="0" fontId="6" fillId="0" borderId="0" xfId="2" applyFont="1" applyAlignment="1" applyProtection="1">
      <alignment horizontal="center" vertical="top"/>
      <protection locked="0"/>
    </xf>
    <xf numFmtId="0" fontId="5" fillId="0" borderId="5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center" indent="4"/>
    </xf>
    <xf numFmtId="0" fontId="7" fillId="0" borderId="6" xfId="2" applyFont="1" applyFill="1" applyBorder="1" applyAlignment="1" applyProtection="1">
      <alignment horizontal="left" vertical="center" indent="4"/>
    </xf>
    <xf numFmtId="0" fontId="7" fillId="0" borderId="5" xfId="2" applyFont="1" applyFill="1" applyBorder="1" applyAlignment="1" applyProtection="1">
      <alignment vertical="center" wrapText="1"/>
    </xf>
    <xf numFmtId="168" fontId="5" fillId="0" borderId="0" xfId="79" applyNumberFormat="1" applyFont="1" applyFill="1" applyBorder="1" applyAlignment="1" applyProtection="1">
      <alignment vertical="top" wrapText="1"/>
    </xf>
    <xf numFmtId="168" fontId="5" fillId="0" borderId="6" xfId="79" applyNumberFormat="1" applyFont="1" applyFill="1" applyBorder="1" applyAlignment="1" applyProtection="1">
      <alignment vertical="top" wrapText="1"/>
    </xf>
    <xf numFmtId="168" fontId="5" fillId="0" borderId="0" xfId="2" applyNumberFormat="1" applyFont="1" applyAlignment="1" applyProtection="1">
      <alignment vertical="top"/>
      <protection locked="0"/>
    </xf>
    <xf numFmtId="0" fontId="10" fillId="0" borderId="5" xfId="2" applyFont="1" applyFill="1" applyBorder="1" applyAlignment="1" applyProtection="1">
      <alignment vertical="center" wrapText="1"/>
    </xf>
    <xf numFmtId="0" fontId="6" fillId="0" borderId="5" xfId="2" applyFont="1" applyFill="1" applyBorder="1" applyAlignment="1" applyProtection="1">
      <alignment horizontal="left" vertical="center" wrapText="1"/>
    </xf>
    <xf numFmtId="168" fontId="6" fillId="0" borderId="0" xfId="547" applyNumberFormat="1" applyFont="1" applyFill="1" applyBorder="1" applyAlignment="1" applyProtection="1">
      <alignment vertical="top" wrapText="1"/>
      <protection locked="0"/>
    </xf>
    <xf numFmtId="168" fontId="6" fillId="0" borderId="6" xfId="547" applyNumberFormat="1" applyFont="1" applyFill="1" applyBorder="1" applyAlignment="1" applyProtection="1">
      <alignment vertical="top" wrapText="1"/>
      <protection locked="0"/>
    </xf>
    <xf numFmtId="168" fontId="6" fillId="0" borderId="0" xfId="79" applyNumberFormat="1" applyFont="1" applyFill="1" applyBorder="1" applyAlignment="1" applyProtection="1">
      <alignment vertical="top" wrapText="1"/>
    </xf>
    <xf numFmtId="168" fontId="6" fillId="0" borderId="6" xfId="79" applyNumberFormat="1" applyFont="1" applyFill="1" applyBorder="1" applyAlignment="1" applyProtection="1">
      <alignment vertical="top" wrapText="1"/>
    </xf>
    <xf numFmtId="0" fontId="6" fillId="0" borderId="5" xfId="2" applyFont="1" applyFill="1" applyBorder="1" applyAlignment="1" applyProtection="1">
      <alignment vertical="center" wrapText="1"/>
    </xf>
    <xf numFmtId="168" fontId="22" fillId="0" borderId="0" xfId="79" applyNumberFormat="1" applyFont="1" applyFill="1" applyBorder="1" applyAlignment="1" applyProtection="1">
      <alignment vertical="top" wrapText="1"/>
    </xf>
    <xf numFmtId="168" fontId="22" fillId="0" borderId="6" xfId="79" applyNumberFormat="1" applyFont="1" applyFill="1" applyBorder="1" applyAlignment="1" applyProtection="1">
      <alignment vertical="top" wrapText="1"/>
    </xf>
    <xf numFmtId="168" fontId="23" fillId="0" borderId="0" xfId="79" applyNumberFormat="1" applyFont="1" applyFill="1" applyBorder="1" applyAlignment="1" applyProtection="1">
      <alignment vertical="top" wrapText="1"/>
    </xf>
    <xf numFmtId="168" fontId="23" fillId="0" borderId="6" xfId="79" applyNumberFormat="1" applyFont="1" applyFill="1" applyBorder="1" applyAlignment="1" applyProtection="1">
      <alignment vertical="top" wrapText="1"/>
    </xf>
    <xf numFmtId="0" fontId="6" fillId="0" borderId="7" xfId="2" applyFont="1" applyFill="1" applyBorder="1" applyAlignment="1" applyProtection="1">
      <alignment horizontal="left" vertical="center" wrapText="1"/>
    </xf>
    <xf numFmtId="168" fontId="6" fillId="0" borderId="8" xfId="79" applyNumberFormat="1" applyFont="1" applyFill="1" applyBorder="1" applyAlignment="1" applyProtection="1">
      <alignment vertical="top" wrapText="1"/>
    </xf>
    <xf numFmtId="168" fontId="6" fillId="0" borderId="9" xfId="79" applyNumberFormat="1" applyFont="1" applyFill="1" applyBorder="1" applyAlignment="1" applyProtection="1">
      <alignment vertical="top" wrapText="1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0" fillId="0" borderId="0" xfId="0" applyProtection="1">
      <protection locked="0"/>
    </xf>
    <xf numFmtId="0" fontId="5" fillId="12" borderId="12" xfId="2" applyFont="1" applyFill="1" applyBorder="1" applyAlignment="1" applyProtection="1">
      <alignment horizontal="center" vertical="center"/>
    </xf>
    <xf numFmtId="0" fontId="24" fillId="12" borderId="3" xfId="2" applyFont="1" applyFill="1" applyBorder="1" applyAlignment="1" applyProtection="1">
      <alignment horizontal="center" vertical="center" wrapText="1"/>
    </xf>
    <xf numFmtId="4" fontId="24" fillId="12" borderId="15" xfId="2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quotePrefix="1" applyNumberFormat="1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vertical="top"/>
    </xf>
    <xf numFmtId="0" fontId="5" fillId="0" borderId="0" xfId="2" applyFont="1" applyFill="1" applyBorder="1" applyAlignment="1" applyProtection="1">
      <alignment vertical="top" wrapText="1"/>
    </xf>
    <xf numFmtId="3" fontId="24" fillId="0" borderId="0" xfId="2" applyNumberFormat="1" applyFont="1" applyFill="1" applyBorder="1" applyAlignment="1" applyProtection="1">
      <alignment vertical="top" wrapText="1"/>
    </xf>
    <xf numFmtId="3" fontId="24" fillId="0" borderId="6" xfId="2" applyNumberFormat="1" applyFont="1" applyFill="1" applyBorder="1" applyAlignment="1" applyProtection="1">
      <alignment vertical="top" wrapText="1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5" fillId="0" borderId="5" xfId="2" applyFont="1" applyFill="1" applyBorder="1" applyAlignment="1" applyProtection="1">
      <alignment vertical="top"/>
    </xf>
    <xf numFmtId="3" fontId="6" fillId="0" borderId="0" xfId="2" applyNumberFormat="1" applyFont="1" applyFill="1" applyBorder="1" applyAlignment="1" applyProtection="1">
      <alignment vertical="top" wrapText="1"/>
    </xf>
    <xf numFmtId="3" fontId="6" fillId="0" borderId="6" xfId="2" applyNumberFormat="1" applyFont="1" applyFill="1" applyBorder="1" applyAlignment="1" applyProtection="1">
      <alignment vertical="top" wrapText="1"/>
    </xf>
    <xf numFmtId="0" fontId="6" fillId="0" borderId="5" xfId="2" applyFont="1" applyFill="1" applyBorder="1" applyAlignment="1" applyProtection="1">
      <alignment horizontal="center" vertical="top"/>
    </xf>
    <xf numFmtId="0" fontId="10" fillId="0" borderId="0" xfId="2" applyFont="1" applyFill="1" applyBorder="1" applyAlignment="1" applyProtection="1">
      <alignment vertical="top" wrapText="1"/>
    </xf>
    <xf numFmtId="3" fontId="5" fillId="0" borderId="0" xfId="2" applyNumberFormat="1" applyFont="1" applyFill="1" applyBorder="1" applyAlignment="1" applyProtection="1">
      <alignment vertical="top" wrapText="1"/>
    </xf>
    <xf numFmtId="3" fontId="5" fillId="0" borderId="6" xfId="2" applyNumberFormat="1" applyFont="1" applyFill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wrapText="1"/>
      <protection locked="0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/>
    <xf numFmtId="0" fontId="6" fillId="0" borderId="0" xfId="2" applyFont="1" applyFill="1" applyBorder="1" applyProtection="1">
      <protection locked="0"/>
    </xf>
    <xf numFmtId="0" fontId="5" fillId="12" borderId="14" xfId="2" applyFont="1" applyFill="1" applyBorder="1" applyAlignment="1" applyProtection="1">
      <alignment horizontal="center" vertical="center" wrapText="1"/>
    </xf>
    <xf numFmtId="4" fontId="5" fillId="12" borderId="15" xfId="2" applyNumberFormat="1" applyFont="1" applyFill="1" applyBorder="1" applyAlignment="1" applyProtection="1">
      <alignment horizontal="center" vertical="center" wrapText="1"/>
    </xf>
    <xf numFmtId="0" fontId="24" fillId="0" borderId="2" xfId="2" applyFont="1" applyFill="1" applyBorder="1" applyAlignment="1" applyProtection="1">
      <alignment horizontal="left" vertical="top"/>
    </xf>
    <xf numFmtId="0" fontId="5" fillId="0" borderId="3" xfId="2" applyFont="1" applyFill="1" applyBorder="1" applyAlignment="1" applyProtection="1">
      <alignment horizontal="left" vertical="top" wrapText="1"/>
    </xf>
    <xf numFmtId="4" fontId="6" fillId="0" borderId="3" xfId="2" applyNumberFormat="1" applyFont="1" applyFill="1" applyBorder="1" applyAlignment="1" applyProtection="1">
      <alignment vertical="top" wrapText="1"/>
    </xf>
    <xf numFmtId="3" fontId="5" fillId="0" borderId="3" xfId="2" applyNumberFormat="1" applyFont="1" applyFill="1" applyBorder="1" applyAlignment="1" applyProtection="1">
      <alignment vertical="top" wrapText="1"/>
    </xf>
    <xf numFmtId="3" fontId="5" fillId="0" borderId="4" xfId="2" applyNumberFormat="1" applyFont="1" applyFill="1" applyBorder="1" applyAlignment="1" applyProtection="1">
      <alignment vertical="top" wrapText="1"/>
    </xf>
    <xf numFmtId="0" fontId="5" fillId="0" borderId="0" xfId="2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left" vertical="top" wrapText="1" indent="5"/>
    </xf>
    <xf numFmtId="4" fontId="6" fillId="0" borderId="0" xfId="2" applyNumberFormat="1" applyFont="1" applyFill="1" applyBorder="1" applyAlignment="1" applyProtection="1">
      <alignment vertical="top" wrapText="1"/>
    </xf>
    <xf numFmtId="4" fontId="5" fillId="0" borderId="0" xfId="2" applyNumberFormat="1" applyFont="1" applyFill="1" applyBorder="1" applyAlignment="1" applyProtection="1">
      <alignment vertical="top" wrapText="1"/>
    </xf>
    <xf numFmtId="4" fontId="6" fillId="0" borderId="0" xfId="2" applyNumberFormat="1" applyFont="1" applyFill="1" applyBorder="1" applyAlignment="1" applyProtection="1">
      <alignment horizontal="left" vertical="top" wrapText="1"/>
    </xf>
    <xf numFmtId="4" fontId="6" fillId="0" borderId="0" xfId="2" applyNumberFormat="1" applyFont="1" applyFill="1" applyBorder="1" applyAlignment="1" applyProtection="1">
      <alignment horizontal="center" vertical="top" wrapText="1"/>
    </xf>
    <xf numFmtId="4" fontId="5" fillId="0" borderId="0" xfId="2" applyNumberFormat="1" applyFont="1" applyFill="1" applyBorder="1" applyAlignment="1" applyProtection="1">
      <alignment horizontal="center" vertical="top" wrapText="1"/>
    </xf>
    <xf numFmtId="0" fontId="6" fillId="0" borderId="5" xfId="2" applyFont="1" applyFill="1" applyBorder="1" applyAlignment="1" applyProtection="1">
      <alignment horizontal="center" vertical="top"/>
      <protection hidden="1"/>
    </xf>
    <xf numFmtId="0" fontId="25" fillId="0" borderId="0" xfId="2" applyFont="1" applyFill="1" applyBorder="1" applyAlignment="1" applyProtection="1">
      <alignment vertical="top" wrapText="1"/>
    </xf>
    <xf numFmtId="0" fontId="5" fillId="0" borderId="5" xfId="2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left" vertical="top" wrapText="1"/>
    </xf>
    <xf numFmtId="0" fontId="6" fillId="0" borderId="7" xfId="2" applyFont="1" applyFill="1" applyBorder="1" applyAlignment="1" applyProtection="1">
      <alignment vertical="top"/>
    </xf>
    <xf numFmtId="0" fontId="6" fillId="0" borderId="8" xfId="2" applyFont="1" applyFill="1" applyBorder="1" applyAlignment="1" applyProtection="1">
      <alignment vertical="top" wrapText="1"/>
    </xf>
    <xf numFmtId="4" fontId="6" fillId="0" borderId="8" xfId="2" applyNumberFormat="1" applyFont="1" applyFill="1" applyBorder="1" applyAlignment="1" applyProtection="1">
      <alignment vertical="top" wrapText="1"/>
    </xf>
    <xf numFmtId="4" fontId="6" fillId="0" borderId="9" xfId="2" applyNumberFormat="1" applyFont="1" applyFill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vertical="top" wrapText="1"/>
    </xf>
    <xf numFmtId="0" fontId="5" fillId="12" borderId="15" xfId="2" applyFont="1" applyFill="1" applyBorder="1" applyAlignment="1" applyProtection="1">
      <alignment horizontal="center" vertical="center" wrapText="1"/>
    </xf>
    <xf numFmtId="169" fontId="5" fillId="12" borderId="15" xfId="79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9" fontId="5" fillId="0" borderId="3" xfId="79" applyNumberFormat="1" applyFont="1" applyFill="1" applyBorder="1" applyAlignment="1" applyProtection="1">
      <alignment horizontal="center" vertical="center" wrapText="1"/>
    </xf>
    <xf numFmtId="169" fontId="5" fillId="0" borderId="4" xfId="79" applyNumberFormat="1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vertical="top" wrapText="1"/>
    </xf>
    <xf numFmtId="3" fontId="5" fillId="0" borderId="0" xfId="2" applyNumberFormat="1" applyFont="1" applyFill="1" applyBorder="1" applyProtection="1"/>
    <xf numFmtId="3" fontId="5" fillId="15" borderId="0" xfId="2" applyNumberFormat="1" applyFont="1" applyFill="1" applyBorder="1" applyProtection="1"/>
    <xf numFmtId="3" fontId="5" fillId="0" borderId="6" xfId="2" applyNumberFormat="1" applyFont="1" applyFill="1" applyBorder="1" applyProtection="1"/>
    <xf numFmtId="0" fontId="6" fillId="0" borderId="5" xfId="2" applyFont="1" applyFill="1" applyBorder="1" applyAlignment="1" applyProtection="1">
      <alignment horizontal="left" vertical="top" wrapText="1" indent="1"/>
    </xf>
    <xf numFmtId="3" fontId="6" fillId="15" borderId="0" xfId="2" applyNumberFormat="1" applyFont="1" applyFill="1" applyBorder="1" applyProtection="1"/>
    <xf numFmtId="4" fontId="6" fillId="0" borderId="0" xfId="2" applyNumberFormat="1" applyFont="1" applyFill="1" applyBorder="1" applyProtection="1">
      <protection locked="0"/>
    </xf>
    <xf numFmtId="3" fontId="6" fillId="0" borderId="0" xfId="2" applyNumberFormat="1" applyFont="1" applyFill="1" applyBorder="1" applyAlignment="1" applyProtection="1">
      <alignment horizontal="right"/>
    </xf>
    <xf numFmtId="0" fontId="7" fillId="0" borderId="5" xfId="2" applyFont="1" applyFill="1" applyBorder="1" applyAlignment="1" applyProtection="1">
      <alignment vertical="top" wrapText="1"/>
    </xf>
    <xf numFmtId="3" fontId="6" fillId="15" borderId="0" xfId="2" applyNumberFormat="1" applyFont="1" applyFill="1" applyBorder="1" applyAlignment="1" applyProtection="1">
      <alignment vertical="top"/>
    </xf>
    <xf numFmtId="3" fontId="6" fillId="0" borderId="0" xfId="2" applyNumberFormat="1" applyFont="1" applyFill="1" applyBorder="1" applyAlignment="1" applyProtection="1">
      <alignment vertical="top"/>
    </xf>
    <xf numFmtId="0" fontId="5" fillId="0" borderId="5" xfId="2" applyFont="1" applyFill="1" applyBorder="1" applyAlignment="1" applyProtection="1">
      <alignment horizontal="left" vertical="top" wrapText="1"/>
    </xf>
    <xf numFmtId="0" fontId="7" fillId="0" borderId="7" xfId="2" applyFont="1" applyFill="1" applyBorder="1" applyAlignment="1" applyProtection="1">
      <alignment vertical="center" wrapText="1"/>
    </xf>
    <xf numFmtId="3" fontId="5" fillId="0" borderId="8" xfId="2" applyNumberFormat="1" applyFont="1" applyFill="1" applyBorder="1" applyAlignment="1" applyProtection="1">
      <alignment vertical="center"/>
    </xf>
    <xf numFmtId="3" fontId="5" fillId="0" borderId="9" xfId="2" applyNumberFormat="1" applyFont="1" applyFill="1" applyBorder="1" applyAlignment="1" applyProtection="1">
      <alignment vertical="center"/>
    </xf>
    <xf numFmtId="0" fontId="0" fillId="0" borderId="0" xfId="0" applyFont="1" applyProtection="1"/>
    <xf numFmtId="4" fontId="6" fillId="0" borderId="0" xfId="2" applyNumberFormat="1" applyFont="1" applyFill="1" applyBorder="1" applyAlignment="1" applyProtection="1">
      <alignment vertical="top"/>
    </xf>
    <xf numFmtId="0" fontId="26" fillId="0" borderId="0" xfId="2" applyFont="1" applyFill="1" applyBorder="1" applyAlignment="1" applyProtection="1">
      <alignment horizontal="right" vertical="top" wrapText="1"/>
    </xf>
    <xf numFmtId="4" fontId="26" fillId="0" borderId="0" xfId="2" applyNumberFormat="1" applyFont="1" applyFill="1" applyBorder="1" applyAlignment="1" applyProtection="1">
      <alignment vertical="top"/>
    </xf>
    <xf numFmtId="3" fontId="5" fillId="0" borderId="0" xfId="79" applyNumberFormat="1" applyFont="1" applyFill="1" applyBorder="1" applyAlignment="1" applyProtection="1">
      <alignment vertical="top" wrapText="1"/>
    </xf>
    <xf numFmtId="0" fontId="7" fillId="12" borderId="13" xfId="2" applyFont="1" applyFill="1" applyBorder="1" applyAlignment="1" applyProtection="1">
      <alignment horizontal="left" vertical="center" wrapText="1" indent="5"/>
    </xf>
    <xf numFmtId="0" fontId="7" fillId="12" borderId="14" xfId="2" applyFont="1" applyFill="1" applyBorder="1" applyAlignment="1" applyProtection="1">
      <alignment horizontal="left" vertical="center" wrapText="1" indent="5"/>
    </xf>
    <xf numFmtId="0" fontId="7" fillId="0" borderId="2" xfId="2" applyFont="1" applyFill="1" applyBorder="1" applyAlignment="1" applyProtection="1">
      <alignment horizontal="left" vertical="top"/>
    </xf>
    <xf numFmtId="0" fontId="6" fillId="0" borderId="3" xfId="2" applyFont="1" applyFill="1" applyBorder="1" applyProtection="1"/>
    <xf numFmtId="0" fontId="5" fillId="0" borderId="3" xfId="2" applyFont="1" applyFill="1" applyBorder="1" applyAlignment="1" applyProtection="1">
      <alignment horizontal="center" vertical="top" wrapText="1"/>
    </xf>
    <xf numFmtId="0" fontId="5" fillId="0" borderId="4" xfId="2" applyFont="1" applyFill="1" applyBorder="1" applyAlignment="1" applyProtection="1">
      <alignment horizontal="center" vertical="top" wrapText="1"/>
    </xf>
    <xf numFmtId="0" fontId="6" fillId="0" borderId="5" xfId="2" applyFont="1" applyFill="1" applyBorder="1" applyProtection="1"/>
    <xf numFmtId="0" fontId="24" fillId="0" borderId="0" xfId="2" applyFont="1" applyFill="1" applyBorder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left" vertical="top" wrapText="1" indent="1"/>
    </xf>
    <xf numFmtId="0" fontId="9" fillId="0" borderId="5" xfId="2" applyFont="1" applyFill="1" applyBorder="1" applyProtection="1"/>
    <xf numFmtId="0" fontId="6" fillId="0" borderId="0" xfId="2" applyFont="1" applyFill="1" applyBorder="1" applyProtection="1"/>
    <xf numFmtId="3" fontId="6" fillId="0" borderId="0" xfId="2" applyNumberFormat="1" applyFont="1" applyFill="1" applyBorder="1" applyAlignment="1" applyProtection="1">
      <alignment vertical="top" wrapText="1"/>
      <protection locked="0"/>
    </xf>
    <xf numFmtId="3" fontId="6" fillId="0" borderId="6" xfId="2" applyNumberFormat="1" applyFont="1" applyFill="1" applyBorder="1" applyAlignment="1" applyProtection="1">
      <alignment vertical="top" wrapText="1"/>
      <protection locked="0"/>
    </xf>
    <xf numFmtId="0" fontId="27" fillId="0" borderId="5" xfId="2" applyFont="1" applyFill="1" applyBorder="1" applyAlignment="1" applyProtection="1">
      <alignment vertical="top"/>
    </xf>
    <xf numFmtId="0" fontId="7" fillId="0" borderId="5" xfId="2" applyFont="1" applyFill="1" applyBorder="1" applyAlignment="1" applyProtection="1">
      <alignment horizontal="left" vertical="top"/>
    </xf>
    <xf numFmtId="0" fontId="9" fillId="13" borderId="5" xfId="0" applyFont="1" applyFill="1" applyBorder="1" applyAlignment="1" applyProtection="1">
      <alignment vertical="top"/>
    </xf>
    <xf numFmtId="0" fontId="6" fillId="0" borderId="6" xfId="2" applyFont="1" applyFill="1" applyBorder="1" applyProtection="1">
      <protection locked="0"/>
    </xf>
    <xf numFmtId="0" fontId="6" fillId="0" borderId="0" xfId="2" applyFont="1" applyFill="1" applyBorder="1" applyAlignment="1" applyProtection="1">
      <alignment horizontal="left" vertical="top" wrapText="1" indent="1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3" fontId="5" fillId="0" borderId="6" xfId="2" applyNumberFormat="1" applyFont="1" applyFill="1" applyBorder="1" applyAlignment="1" applyProtection="1">
      <alignment vertical="top" wrapText="1"/>
      <protection locked="0"/>
    </xf>
    <xf numFmtId="0" fontId="6" fillId="0" borderId="7" xfId="2" applyFont="1" applyFill="1" applyBorder="1" applyProtection="1"/>
    <xf numFmtId="0" fontId="6" fillId="0" borderId="8" xfId="2" applyFont="1" applyFill="1" applyBorder="1" applyProtection="1"/>
    <xf numFmtId="43" fontId="6" fillId="0" borderId="8" xfId="1" applyFont="1" applyFill="1" applyBorder="1" applyAlignment="1" applyProtection="1">
      <alignment vertical="top" wrapText="1"/>
    </xf>
    <xf numFmtId="4" fontId="6" fillId="0" borderId="9" xfId="2" applyNumberFormat="1" applyFont="1" applyFill="1" applyBorder="1" applyAlignment="1" applyProtection="1">
      <alignment vertical="top"/>
    </xf>
    <xf numFmtId="43" fontId="6" fillId="0" borderId="0" xfId="1" applyFont="1" applyFill="1" applyBorder="1" applyProtection="1"/>
    <xf numFmtId="3" fontId="6" fillId="0" borderId="0" xfId="79" applyNumberFormat="1" applyFont="1" applyFill="1" applyBorder="1" applyAlignment="1" applyProtection="1">
      <alignment vertical="top" wrapText="1"/>
    </xf>
    <xf numFmtId="0" fontId="0" fillId="13" borderId="0" xfId="0" applyFill="1"/>
    <xf numFmtId="0" fontId="7" fillId="13" borderId="5" xfId="2" applyFont="1" applyFill="1" applyBorder="1" applyProtection="1"/>
    <xf numFmtId="0" fontId="23" fillId="13" borderId="4" xfId="0" applyFont="1" applyFill="1" applyBorder="1" applyProtection="1"/>
    <xf numFmtId="0" fontId="0" fillId="13" borderId="6" xfId="0" applyFill="1" applyBorder="1" applyProtection="1"/>
    <xf numFmtId="0" fontId="23" fillId="13" borderId="6" xfId="0" applyFont="1" applyFill="1" applyBorder="1" applyProtection="1"/>
    <xf numFmtId="0" fontId="0" fillId="13" borderId="5" xfId="0" applyFill="1" applyBorder="1" applyProtection="1"/>
    <xf numFmtId="0" fontId="0" fillId="13" borderId="7" xfId="0" applyFill="1" applyBorder="1" applyProtection="1"/>
    <xf numFmtId="0" fontId="0" fillId="13" borderId="9" xfId="0" applyFill="1" applyBorder="1" applyProtection="1"/>
    <xf numFmtId="0" fontId="0" fillId="13" borderId="0" xfId="0" applyFill="1" applyProtection="1"/>
    <xf numFmtId="0" fontId="4" fillId="0" borderId="0" xfId="443" applyFont="1" applyAlignment="1">
      <alignment vertical="center"/>
    </xf>
    <xf numFmtId="0" fontId="4" fillId="16" borderId="0" xfId="443" applyFont="1" applyFill="1" applyBorder="1" applyAlignment="1">
      <alignment horizontal="center" vertical="center"/>
    </xf>
    <xf numFmtId="0" fontId="8" fillId="16" borderId="0" xfId="443" applyFont="1" applyFill="1" applyBorder="1" applyAlignment="1">
      <alignment vertical="center"/>
    </xf>
    <xf numFmtId="0" fontId="28" fillId="0" borderId="0" xfId="443" applyFont="1" applyAlignment="1">
      <alignment vertical="center"/>
    </xf>
    <xf numFmtId="0" fontId="28" fillId="0" borderId="0" xfId="443" applyFont="1" applyAlignment="1">
      <alignment horizontal="center" vertical="center"/>
    </xf>
    <xf numFmtId="0" fontId="28" fillId="16" borderId="0" xfId="443" applyFont="1" applyFill="1" applyBorder="1" applyAlignment="1">
      <alignment vertical="center"/>
    </xf>
    <xf numFmtId="0" fontId="4" fillId="0" borderId="0" xfId="443" applyFont="1" applyFill="1" applyAlignment="1">
      <alignment vertical="center"/>
    </xf>
    <xf numFmtId="0" fontId="7" fillId="15" borderId="0" xfId="443" applyFont="1" applyFill="1" applyBorder="1" applyAlignment="1">
      <alignment horizontal="left" vertical="center"/>
    </xf>
    <xf numFmtId="0" fontId="13" fillId="0" borderId="0" xfId="443" applyFont="1" applyAlignment="1">
      <alignment vertical="center"/>
    </xf>
    <xf numFmtId="0" fontId="4" fillId="0" borderId="0" xfId="443" applyFont="1" applyAlignment="1">
      <alignment horizontal="center" vertical="center"/>
    </xf>
    <xf numFmtId="0" fontId="7" fillId="18" borderId="0" xfId="443" applyFont="1" applyFill="1" applyAlignment="1">
      <alignment horizontal="center" vertical="center" wrapText="1"/>
    </xf>
    <xf numFmtId="0" fontId="7" fillId="18" borderId="0" xfId="443" applyFont="1" applyFill="1" applyBorder="1" applyAlignment="1">
      <alignment horizontal="center" vertical="center" wrapText="1"/>
    </xf>
    <xf numFmtId="0" fontId="4" fillId="0" borderId="17" xfId="443" applyFont="1" applyBorder="1" applyAlignment="1">
      <alignment horizontal="center" vertical="center"/>
    </xf>
    <xf numFmtId="170" fontId="4" fillId="13" borderId="17" xfId="79" applyNumberFormat="1" applyFont="1" applyFill="1" applyBorder="1" applyAlignment="1">
      <alignment horizontal="right" vertical="center" wrapText="1"/>
    </xf>
    <xf numFmtId="0" fontId="4" fillId="0" borderId="0" xfId="443" applyFont="1" applyBorder="1" applyAlignment="1">
      <alignment vertical="center"/>
    </xf>
    <xf numFmtId="170" fontId="7" fillId="0" borderId="19" xfId="79" applyNumberFormat="1" applyFont="1" applyFill="1" applyBorder="1" applyAlignment="1">
      <alignment horizontal="right" vertical="center" wrapText="1"/>
    </xf>
    <xf numFmtId="0" fontId="7" fillId="0" borderId="0" xfId="443" applyFont="1" applyFill="1" applyBorder="1" applyAlignment="1">
      <alignment horizontal="center" vertical="center" wrapText="1"/>
    </xf>
    <xf numFmtId="0" fontId="7" fillId="0" borderId="0" xfId="443" applyFont="1" applyFill="1" applyBorder="1" applyAlignment="1">
      <alignment horizontal="left" vertical="center" wrapText="1"/>
    </xf>
    <xf numFmtId="170" fontId="7" fillId="0" borderId="0" xfId="79" applyNumberFormat="1" applyFont="1" applyFill="1" applyBorder="1" applyAlignment="1">
      <alignment horizontal="right" vertical="center" wrapText="1"/>
    </xf>
    <xf numFmtId="171" fontId="4" fillId="0" borderId="0" xfId="79" applyNumberFormat="1" applyFont="1" applyBorder="1" applyAlignment="1">
      <alignment vertical="center"/>
    </xf>
    <xf numFmtId="171" fontId="4" fillId="0" borderId="0" xfId="79" applyNumberFormat="1" applyFont="1" applyAlignment="1">
      <alignment vertical="center"/>
    </xf>
    <xf numFmtId="0" fontId="13" fillId="0" borderId="0" xfId="443" applyFont="1" applyBorder="1" applyAlignment="1">
      <alignment vertical="center"/>
    </xf>
    <xf numFmtId="0" fontId="4" fillId="0" borderId="0" xfId="443" applyFont="1" applyBorder="1" applyAlignment="1">
      <alignment horizontal="center" vertical="center"/>
    </xf>
    <xf numFmtId="0" fontId="7" fillId="0" borderId="0" xfId="443" applyFont="1" applyFill="1" applyBorder="1" applyAlignment="1">
      <alignment horizontal="left" vertical="center" indent="2"/>
    </xf>
    <xf numFmtId="0" fontId="7" fillId="0" borderId="0" xfId="443" applyFont="1" applyAlignment="1">
      <alignment horizontal="center" vertical="center"/>
    </xf>
    <xf numFmtId="0" fontId="29" fillId="0" borderId="17" xfId="443" applyFont="1" applyBorder="1" applyAlignment="1">
      <alignment horizontal="center" vertical="center"/>
    </xf>
    <xf numFmtId="0" fontId="7" fillId="0" borderId="0" xfId="443" applyFont="1" applyAlignment="1">
      <alignment vertical="center"/>
    </xf>
    <xf numFmtId="0" fontId="7" fillId="0" borderId="0" xfId="443" applyFont="1" applyBorder="1" applyAlignment="1">
      <alignment horizontal="left" vertical="center"/>
    </xf>
    <xf numFmtId="171" fontId="13" fillId="0" borderId="0" xfId="79" applyNumberFormat="1" applyFont="1" applyAlignment="1">
      <alignment vertical="center"/>
    </xf>
    <xf numFmtId="170" fontId="4" fillId="0" borderId="0" xfId="443" applyNumberFormat="1" applyFont="1" applyAlignment="1">
      <alignment vertical="center"/>
    </xf>
    <xf numFmtId="171" fontId="7" fillId="0" borderId="0" xfId="79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17" xfId="443" applyFont="1" applyBorder="1" applyAlignment="1">
      <alignment horizontal="left" vertical="center"/>
    </xf>
    <xf numFmtId="172" fontId="7" fillId="0" borderId="0" xfId="79" applyNumberFormat="1" applyFont="1" applyFill="1" applyBorder="1" applyAlignment="1">
      <alignment horizontal="right" vertical="center" wrapText="1"/>
    </xf>
    <xf numFmtId="164" fontId="4" fillId="0" borderId="0" xfId="443" applyNumberFormat="1" applyFont="1" applyAlignment="1">
      <alignment vertical="center"/>
    </xf>
    <xf numFmtId="0" fontId="7" fillId="15" borderId="0" xfId="443" applyFont="1" applyFill="1" applyBorder="1" applyAlignment="1">
      <alignment vertical="center"/>
    </xf>
    <xf numFmtId="0" fontId="7" fillId="18" borderId="16" xfId="443" applyFont="1" applyFill="1" applyBorder="1" applyAlignment="1">
      <alignment horizontal="center" vertical="center"/>
    </xf>
    <xf numFmtId="0" fontId="7" fillId="0" borderId="17" xfId="443" applyFont="1" applyBorder="1" applyAlignment="1">
      <alignment horizontal="center" vertical="center"/>
    </xf>
    <xf numFmtId="0" fontId="7" fillId="0" borderId="17" xfId="443" applyFont="1" applyBorder="1" applyAlignment="1">
      <alignment vertical="center"/>
    </xf>
    <xf numFmtId="3" fontId="4" fillId="0" borderId="17" xfId="79" applyNumberFormat="1" applyFont="1" applyBorder="1" applyAlignment="1">
      <alignment horizontal="center" vertical="center"/>
    </xf>
    <xf numFmtId="3" fontId="7" fillId="0" borderId="17" xfId="79" applyNumberFormat="1" applyFont="1" applyFill="1" applyBorder="1" applyAlignment="1">
      <alignment horizontal="right" vertical="center" wrapText="1"/>
    </xf>
    <xf numFmtId="0" fontId="4" fillId="0" borderId="17" xfId="443" applyFont="1" applyBorder="1" applyAlignment="1">
      <alignment vertical="center"/>
    </xf>
    <xf numFmtId="3" fontId="4" fillId="0" borderId="17" xfId="79" applyNumberFormat="1" applyFont="1" applyFill="1" applyBorder="1" applyAlignment="1">
      <alignment horizontal="right" vertical="center" wrapText="1"/>
    </xf>
    <xf numFmtId="171" fontId="4" fillId="0" borderId="17" xfId="79" applyNumberFormat="1" applyFont="1" applyBorder="1" applyAlignment="1">
      <alignment vertical="center"/>
    </xf>
    <xf numFmtId="0" fontId="4" fillId="0" borderId="17" xfId="443" applyFont="1" applyBorder="1" applyAlignment="1">
      <alignment horizontal="center" vertical="center" wrapText="1"/>
    </xf>
    <xf numFmtId="3" fontId="4" fillId="0" borderId="0" xfId="443" applyNumberFormat="1" applyFont="1" applyAlignment="1">
      <alignment vertical="center"/>
    </xf>
    <xf numFmtId="3" fontId="7" fillId="0" borderId="20" xfId="79" applyNumberFormat="1" applyFont="1" applyFill="1" applyBorder="1" applyAlignment="1">
      <alignment horizontal="right" vertical="center" wrapText="1"/>
    </xf>
    <xf numFmtId="3" fontId="4" fillId="0" borderId="0" xfId="79" applyNumberFormat="1" applyFont="1" applyFill="1" applyBorder="1" applyAlignment="1">
      <alignment horizontal="right" vertical="center" wrapText="1"/>
    </xf>
    <xf numFmtId="3" fontId="4" fillId="0" borderId="0" xfId="79" applyNumberFormat="1" applyFont="1" applyAlignment="1">
      <alignment horizontal="center" vertical="center"/>
    </xf>
    <xf numFmtId="3" fontId="4" fillId="0" borderId="0" xfId="79" applyNumberFormat="1" applyFont="1" applyAlignment="1">
      <alignment vertical="center"/>
    </xf>
    <xf numFmtId="0" fontId="13" fillId="0" borderId="0" xfId="443" applyFont="1" applyFill="1" applyAlignment="1">
      <alignment vertical="center"/>
    </xf>
    <xf numFmtId="0" fontId="7" fillId="0" borderId="0" xfId="443" applyFont="1" applyFill="1" applyAlignment="1">
      <alignment horizontal="center" vertical="center"/>
    </xf>
    <xf numFmtId="0" fontId="7" fillId="0" borderId="0" xfId="443" applyFont="1" applyFill="1" applyAlignment="1">
      <alignment horizontal="center" vertical="center" wrapText="1"/>
    </xf>
    <xf numFmtId="0" fontId="7" fillId="0" borderId="16" xfId="443" applyFont="1" applyFill="1" applyBorder="1" applyAlignment="1">
      <alignment horizontal="center" vertical="center"/>
    </xf>
    <xf numFmtId="0" fontId="7" fillId="0" borderId="17" xfId="443" applyFont="1" applyFill="1" applyBorder="1" applyAlignment="1">
      <alignment horizontal="center" vertical="center"/>
    </xf>
    <xf numFmtId="0" fontId="4" fillId="0" borderId="17" xfId="443" applyFont="1" applyFill="1" applyBorder="1" applyAlignment="1">
      <alignment horizontal="center" vertical="center"/>
    </xf>
    <xf numFmtId="0" fontId="4" fillId="0" borderId="17" xfId="443" applyFont="1" applyFill="1" applyBorder="1" applyAlignment="1">
      <alignment vertical="center"/>
    </xf>
    <xf numFmtId="171" fontId="4" fillId="0" borderId="17" xfId="79" applyNumberFormat="1" applyFont="1" applyFill="1" applyBorder="1" applyAlignment="1">
      <alignment vertical="center"/>
    </xf>
    <xf numFmtId="3" fontId="4" fillId="0" borderId="17" xfId="79" applyNumberFormat="1" applyFont="1" applyFill="1" applyBorder="1" applyAlignment="1">
      <alignment horizontal="center" vertical="center"/>
    </xf>
    <xf numFmtId="0" fontId="7" fillId="0" borderId="17" xfId="443" applyFont="1" applyFill="1" applyBorder="1" applyAlignment="1">
      <alignment vertical="center"/>
    </xf>
    <xf numFmtId="3" fontId="4" fillId="0" borderId="17" xfId="79" applyNumberFormat="1" applyFont="1" applyFill="1" applyBorder="1" applyAlignment="1">
      <alignment vertical="center"/>
    </xf>
    <xf numFmtId="0" fontId="4" fillId="0" borderId="0" xfId="443" applyFont="1" applyFill="1" applyAlignment="1">
      <alignment horizontal="center" vertical="center"/>
    </xf>
    <xf numFmtId="3" fontId="4" fillId="0" borderId="0" xfId="443" applyNumberFormat="1" applyFont="1" applyFill="1" applyAlignment="1">
      <alignment vertical="center"/>
    </xf>
    <xf numFmtId="3" fontId="7" fillId="0" borderId="0" xfId="79" applyNumberFormat="1" applyFont="1" applyFill="1" applyBorder="1" applyAlignment="1">
      <alignment horizontal="right" vertical="center" wrapText="1"/>
    </xf>
    <xf numFmtId="3" fontId="4" fillId="0" borderId="17" xfId="79" applyNumberFormat="1" applyFont="1" applyBorder="1" applyAlignment="1">
      <alignment vertical="center"/>
    </xf>
    <xf numFmtId="3" fontId="4" fillId="0" borderId="17" xfId="443" applyNumberFormat="1" applyFont="1" applyBorder="1" applyAlignment="1">
      <alignment vertical="center"/>
    </xf>
    <xf numFmtId="43" fontId="4" fillId="0" borderId="0" xfId="1" applyFont="1" applyAlignment="1">
      <alignment vertical="center"/>
    </xf>
    <xf numFmtId="172" fontId="7" fillId="0" borderId="17" xfId="79" applyNumberFormat="1" applyFont="1" applyFill="1" applyBorder="1" applyAlignment="1">
      <alignment horizontal="right" vertical="center" wrapText="1"/>
    </xf>
    <xf numFmtId="43" fontId="4" fillId="0" borderId="0" xfId="443" applyNumberFormat="1" applyFont="1" applyAlignment="1">
      <alignment vertical="center"/>
    </xf>
    <xf numFmtId="173" fontId="7" fillId="0" borderId="0" xfId="79" applyNumberFormat="1" applyFont="1" applyFill="1" applyAlignment="1">
      <alignment vertical="center"/>
    </xf>
    <xf numFmtId="0" fontId="4" fillId="0" borderId="17" xfId="443" applyNumberFormat="1" applyFont="1" applyBorder="1" applyAlignment="1">
      <alignment horizontal="center" vertical="center"/>
    </xf>
    <xf numFmtId="3" fontId="4" fillId="0" borderId="17" xfId="443" applyNumberFormat="1" applyFont="1" applyFill="1" applyBorder="1" applyAlignment="1">
      <alignment vertical="center"/>
    </xf>
    <xf numFmtId="0" fontId="7" fillId="0" borderId="0" xfId="443" applyFont="1" applyBorder="1" applyAlignment="1">
      <alignment vertical="center"/>
    </xf>
    <xf numFmtId="0" fontId="7" fillId="0" borderId="0" xfId="443" applyFont="1" applyFill="1" applyBorder="1" applyAlignment="1">
      <alignment vertical="center"/>
    </xf>
    <xf numFmtId="171" fontId="4" fillId="0" borderId="0" xfId="79" applyNumberFormat="1" applyFont="1" applyFill="1" applyAlignment="1">
      <alignment vertical="center"/>
    </xf>
    <xf numFmtId="0" fontId="7" fillId="0" borderId="17" xfId="443" applyFont="1" applyBorder="1" applyAlignment="1">
      <alignment horizontal="left" vertical="center"/>
    </xf>
    <xf numFmtId="0" fontId="7" fillId="18" borderId="0" xfId="443" applyFont="1" applyFill="1" applyAlignment="1">
      <alignment vertical="center"/>
    </xf>
    <xf numFmtId="0" fontId="7" fillId="0" borderId="21" xfId="443" applyFont="1" applyBorder="1" applyAlignment="1">
      <alignment horizontal="center" vertical="center"/>
    </xf>
    <xf numFmtId="0" fontId="7" fillId="0" borderId="21" xfId="443" applyFont="1" applyBorder="1" applyAlignment="1">
      <alignment horizontal="left" vertical="center"/>
    </xf>
    <xf numFmtId="171" fontId="4" fillId="0" borderId="21" xfId="79" applyNumberFormat="1" applyFont="1" applyBorder="1" applyAlignment="1">
      <alignment vertical="center"/>
    </xf>
    <xf numFmtId="170" fontId="7" fillId="13" borderId="21" xfId="79" applyNumberFormat="1" applyFont="1" applyFill="1" applyBorder="1" applyAlignment="1">
      <alignment horizontal="right" vertical="center" wrapText="1"/>
    </xf>
    <xf numFmtId="0" fontId="4" fillId="0" borderId="21" xfId="443" applyFont="1" applyBorder="1" applyAlignment="1">
      <alignment horizontal="center" vertical="center"/>
    </xf>
    <xf numFmtId="0" fontId="4" fillId="0" borderId="21" xfId="443" applyFont="1" applyBorder="1" applyAlignment="1">
      <alignment horizontal="left" vertical="center"/>
    </xf>
    <xf numFmtId="170" fontId="4" fillId="13" borderId="21" xfId="79" applyNumberFormat="1" applyFont="1" applyFill="1" applyBorder="1" applyAlignment="1">
      <alignment horizontal="right" vertical="center" wrapText="1"/>
    </xf>
    <xf numFmtId="0" fontId="7" fillId="0" borderId="22" xfId="443" applyFont="1" applyBorder="1" applyAlignment="1">
      <alignment vertical="center"/>
    </xf>
    <xf numFmtId="43" fontId="7" fillId="18" borderId="0" xfId="79" applyFont="1" applyFill="1" applyBorder="1" applyAlignment="1">
      <alignment horizontal="center" vertical="center"/>
    </xf>
    <xf numFmtId="0" fontId="4" fillId="0" borderId="0" xfId="443" applyFont="1" applyFill="1" applyBorder="1" applyAlignment="1">
      <alignment horizontal="center" vertical="center"/>
    </xf>
    <xf numFmtId="0" fontId="7" fillId="0" borderId="0" xfId="443" applyFont="1" applyFill="1" applyAlignment="1">
      <alignment horizontal="left" vertical="center"/>
    </xf>
    <xf numFmtId="0" fontId="7" fillId="0" borderId="17" xfId="443" applyFont="1" applyFill="1" applyBorder="1" applyAlignment="1">
      <alignment horizontal="left" vertical="center"/>
    </xf>
    <xf numFmtId="170" fontId="7" fillId="0" borderId="17" xfId="79" applyNumberFormat="1" applyFont="1" applyFill="1" applyBorder="1" applyAlignment="1">
      <alignment horizontal="right" vertical="center"/>
    </xf>
    <xf numFmtId="0" fontId="4" fillId="0" borderId="17" xfId="443" applyFont="1" applyFill="1" applyBorder="1" applyAlignment="1">
      <alignment horizontal="left" vertical="center"/>
    </xf>
    <xf numFmtId="170" fontId="4" fillId="0" borderId="17" xfId="79" applyNumberFormat="1" applyFont="1" applyFill="1" applyBorder="1" applyAlignment="1">
      <alignment horizontal="right" vertical="center"/>
    </xf>
    <xf numFmtId="0" fontId="4" fillId="0" borderId="17" xfId="443" applyNumberFormat="1" applyFont="1" applyFill="1" applyBorder="1" applyAlignment="1">
      <alignment horizontal="center" vertical="center"/>
    </xf>
    <xf numFmtId="0" fontId="4" fillId="0" borderId="0" xfId="443" applyFont="1" applyFill="1" applyBorder="1" applyAlignment="1">
      <alignment horizontal="left" vertical="center"/>
    </xf>
    <xf numFmtId="0" fontId="7" fillId="0" borderId="0" xfId="443" applyFont="1" applyFill="1" applyAlignment="1">
      <alignment vertical="center"/>
    </xf>
    <xf numFmtId="4" fontId="4" fillId="0" borderId="0" xfId="443" applyNumberFormat="1" applyFont="1" applyFill="1" applyAlignment="1">
      <alignment vertical="center"/>
    </xf>
    <xf numFmtId="0" fontId="7" fillId="0" borderId="0" xfId="443" applyFont="1" applyFill="1" applyBorder="1" applyAlignment="1">
      <alignment horizontal="left" vertical="center"/>
    </xf>
    <xf numFmtId="0" fontId="7" fillId="0" borderId="0" xfId="443" applyFont="1" applyFill="1" applyBorder="1" applyAlignment="1">
      <alignment horizontal="center" vertical="center"/>
    </xf>
    <xf numFmtId="0" fontId="4" fillId="0" borderId="0" xfId="443" applyFont="1" applyFill="1" applyBorder="1" applyAlignment="1">
      <alignment vertical="center"/>
    </xf>
    <xf numFmtId="170" fontId="7" fillId="0" borderId="0" xfId="79" applyNumberFormat="1" applyFont="1" applyFill="1" applyBorder="1" applyAlignment="1">
      <alignment horizontal="right" vertical="center"/>
    </xf>
    <xf numFmtId="43" fontId="4" fillId="0" borderId="0" xfId="1" applyFont="1" applyFill="1" applyAlignment="1">
      <alignment vertical="center"/>
    </xf>
    <xf numFmtId="3" fontId="7" fillId="15" borderId="0" xfId="443" applyNumberFormat="1" applyFont="1" applyFill="1" applyBorder="1" applyAlignment="1">
      <alignment vertical="center"/>
    </xf>
    <xf numFmtId="171" fontId="4" fillId="0" borderId="17" xfId="79" applyNumberFormat="1" applyFont="1" applyFill="1" applyBorder="1" applyAlignment="1">
      <alignment horizontal="right" vertical="center"/>
    </xf>
    <xf numFmtId="1" fontId="4" fillId="0" borderId="17" xfId="79" applyNumberFormat="1" applyFont="1" applyFill="1" applyBorder="1" applyAlignment="1">
      <alignment horizontal="right" vertical="center"/>
    </xf>
    <xf numFmtId="1" fontId="7" fillId="0" borderId="17" xfId="79" applyNumberFormat="1" applyFont="1" applyFill="1" applyBorder="1" applyAlignment="1">
      <alignment horizontal="right" vertical="center"/>
    </xf>
    <xf numFmtId="170" fontId="4" fillId="0" borderId="0" xfId="443" applyNumberFormat="1" applyFont="1" applyFill="1" applyAlignment="1">
      <alignment vertical="center"/>
    </xf>
    <xf numFmtId="49" fontId="4" fillId="0" borderId="17" xfId="334" applyNumberFormat="1" applyFont="1" applyFill="1" applyBorder="1" applyAlignment="1">
      <alignment horizontal="center"/>
    </xf>
    <xf numFmtId="0" fontId="4" fillId="0" borderId="17" xfId="334" applyFont="1" applyFill="1" applyBorder="1" applyAlignment="1">
      <alignment vertical="center"/>
    </xf>
    <xf numFmtId="1" fontId="30" fillId="0" borderId="17" xfId="79" applyNumberFormat="1" applyFont="1" applyFill="1" applyBorder="1" applyAlignment="1">
      <alignment horizontal="right"/>
    </xf>
    <xf numFmtId="0" fontId="7" fillId="0" borderId="17" xfId="334" applyFont="1" applyFill="1" applyBorder="1" applyAlignment="1">
      <alignment vertical="center"/>
    </xf>
    <xf numFmtId="0" fontId="4" fillId="0" borderId="17" xfId="334" applyNumberFormat="1" applyFont="1" applyFill="1" applyBorder="1" applyAlignment="1">
      <alignment horizontal="center" vertical="center"/>
    </xf>
    <xf numFmtId="0" fontId="31" fillId="0" borderId="17" xfId="334" applyFont="1" applyFill="1" applyBorder="1" applyAlignment="1">
      <alignment vertical="center"/>
    </xf>
    <xf numFmtId="0" fontId="31" fillId="0" borderId="0" xfId="334" applyFont="1" applyFill="1" applyBorder="1" applyAlignment="1">
      <alignment vertical="center"/>
    </xf>
    <xf numFmtId="171" fontId="4" fillId="0" borderId="0" xfId="79" applyNumberFormat="1" applyFont="1" applyFill="1" applyBorder="1" applyAlignment="1">
      <alignment horizontal="right" vertical="center"/>
    </xf>
    <xf numFmtId="1" fontId="4" fillId="0" borderId="0" xfId="79" applyNumberFormat="1" applyFont="1" applyFill="1" applyBorder="1" applyAlignment="1">
      <alignment horizontal="right" vertical="center"/>
    </xf>
    <xf numFmtId="43" fontId="28" fillId="0" borderId="0" xfId="1" applyFont="1" applyAlignment="1">
      <alignment vertical="center"/>
    </xf>
    <xf numFmtId="0" fontId="6" fillId="0" borderId="0" xfId="443" applyFont="1" applyAlignment="1">
      <alignment vertical="center"/>
    </xf>
    <xf numFmtId="4" fontId="4" fillId="0" borderId="0" xfId="349" applyNumberFormat="1" applyFont="1" applyFill="1"/>
    <xf numFmtId="4" fontId="32" fillId="0" borderId="0" xfId="259" applyNumberFormat="1" applyFont="1"/>
    <xf numFmtId="0" fontId="5" fillId="12" borderId="2" xfId="2" applyFont="1" applyFill="1" applyBorder="1" applyAlignment="1" applyProtection="1">
      <alignment horizontal="center" vertical="center" wrapText="1"/>
      <protection locked="0"/>
    </xf>
    <xf numFmtId="0" fontId="5" fillId="12" borderId="3" xfId="2" applyFont="1" applyFill="1" applyBorder="1" applyAlignment="1" applyProtection="1">
      <alignment horizontal="center" vertical="center" wrapText="1"/>
      <protection locked="0"/>
    </xf>
    <xf numFmtId="0" fontId="5" fillId="12" borderId="4" xfId="2" applyFont="1" applyFill="1" applyBorder="1" applyAlignment="1" applyProtection="1">
      <alignment horizontal="center" vertical="center" wrapText="1"/>
      <protection locked="0"/>
    </xf>
    <xf numFmtId="0" fontId="5" fillId="12" borderId="12" xfId="2" applyFont="1" applyFill="1" applyBorder="1" applyAlignment="1" applyProtection="1">
      <alignment horizontal="center" vertical="center" wrapText="1"/>
      <protection locked="0"/>
    </xf>
    <xf numFmtId="0" fontId="5" fillId="12" borderId="13" xfId="2" applyFont="1" applyFill="1" applyBorder="1" applyAlignment="1" applyProtection="1">
      <alignment horizontal="center" vertical="center" wrapText="1"/>
      <protection locked="0"/>
    </xf>
    <xf numFmtId="0" fontId="5" fillId="12" borderId="14" xfId="2" applyFont="1" applyFill="1" applyBorder="1" applyAlignment="1" applyProtection="1">
      <alignment horizontal="center" vertical="center" wrapText="1"/>
      <protection locked="0"/>
    </xf>
    <xf numFmtId="0" fontId="6" fillId="0" borderId="3" xfId="2" applyFont="1" applyBorder="1" applyAlignment="1" applyProtection="1">
      <alignment horizontal="left" vertical="center" wrapText="1"/>
    </xf>
    <xf numFmtId="0" fontId="24" fillId="12" borderId="12" xfId="2" applyFont="1" applyFill="1" applyBorder="1" applyAlignment="1" applyProtection="1">
      <alignment horizontal="center" vertical="center" wrapText="1"/>
    </xf>
    <xf numFmtId="0" fontId="24" fillId="12" borderId="13" xfId="2" applyFont="1" applyFill="1" applyBorder="1" applyAlignment="1" applyProtection="1">
      <alignment horizontal="center" vertical="center" wrapText="1"/>
    </xf>
    <xf numFmtId="0" fontId="24" fillId="12" borderId="14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/>
    </xf>
    <xf numFmtId="0" fontId="5" fillId="12" borderId="12" xfId="2" applyFont="1" applyFill="1" applyBorder="1" applyAlignment="1" applyProtection="1">
      <alignment horizontal="center" vertical="center" wrapText="1"/>
    </xf>
    <xf numFmtId="0" fontId="5" fillId="12" borderId="13" xfId="2" applyFont="1" applyFill="1" applyBorder="1" applyAlignment="1" applyProtection="1">
      <alignment horizontal="center" vertical="center" wrapText="1"/>
    </xf>
    <xf numFmtId="0" fontId="5" fillId="12" borderId="1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left" vertical="center" shrinkToFit="1"/>
    </xf>
    <xf numFmtId="0" fontId="24" fillId="12" borderId="2" xfId="2" applyFont="1" applyFill="1" applyBorder="1" applyAlignment="1" applyProtection="1">
      <alignment horizontal="center" vertical="center" wrapText="1"/>
    </xf>
    <xf numFmtId="0" fontId="24" fillId="12" borderId="3" xfId="2" applyFont="1" applyFill="1" applyBorder="1" applyAlignment="1" applyProtection="1">
      <alignment horizontal="center" vertical="center" wrapText="1"/>
    </xf>
    <xf numFmtId="0" fontId="24" fillId="12" borderId="4" xfId="2" applyFont="1" applyFill="1" applyBorder="1" applyAlignment="1" applyProtection="1">
      <alignment horizontal="center" vertical="center" wrapText="1"/>
    </xf>
    <xf numFmtId="0" fontId="7" fillId="12" borderId="12" xfId="2" applyFont="1" applyFill="1" applyBorder="1" applyAlignment="1" applyProtection="1">
      <alignment horizontal="center" vertical="center" wrapText="1"/>
    </xf>
    <xf numFmtId="0" fontId="7" fillId="12" borderId="13" xfId="2" applyFont="1" applyFill="1" applyBorder="1" applyAlignment="1" applyProtection="1">
      <alignment horizontal="center" vertical="center" wrapText="1"/>
    </xf>
    <xf numFmtId="0" fontId="5" fillId="12" borderId="14" xfId="2" applyFont="1" applyFill="1" applyBorder="1" applyAlignment="1" applyProtection="1">
      <alignment horizontal="center" vertical="center"/>
    </xf>
    <xf numFmtId="0" fontId="7" fillId="18" borderId="0" xfId="443" applyFont="1" applyFill="1" applyBorder="1" applyAlignment="1">
      <alignment horizontal="center" vertical="center"/>
    </xf>
    <xf numFmtId="0" fontId="7" fillId="18" borderId="16" xfId="443" applyFont="1" applyFill="1" applyBorder="1" applyAlignment="1">
      <alignment horizontal="center" vertical="center"/>
    </xf>
    <xf numFmtId="0" fontId="7" fillId="0" borderId="18" xfId="443" applyFont="1" applyBorder="1" applyAlignment="1">
      <alignment horizontal="left" vertical="center"/>
    </xf>
    <xf numFmtId="0" fontId="7" fillId="17" borderId="0" xfId="443" applyFont="1" applyFill="1" applyBorder="1" applyAlignment="1">
      <alignment horizontal="left" vertical="center"/>
    </xf>
    <xf numFmtId="0" fontId="7" fillId="0" borderId="17" xfId="443" applyFont="1" applyBorder="1" applyAlignment="1">
      <alignment horizontal="left" vertical="center" wrapText="1"/>
    </xf>
    <xf numFmtId="0" fontId="7" fillId="12" borderId="0" xfId="443" applyFont="1" applyFill="1" applyBorder="1" applyAlignment="1">
      <alignment horizontal="left" vertical="center"/>
    </xf>
    <xf numFmtId="0" fontId="7" fillId="0" borderId="0" xfId="443" applyFont="1" applyFill="1" applyBorder="1" applyAlignment="1">
      <alignment horizontal="left" vertical="center" wrapText="1"/>
    </xf>
    <xf numFmtId="0" fontId="7" fillId="0" borderId="16" xfId="443" applyFont="1" applyFill="1" applyBorder="1" applyAlignment="1">
      <alignment horizontal="center" vertical="center"/>
    </xf>
    <xf numFmtId="0" fontId="7" fillId="0" borderId="17" xfId="443" applyFont="1" applyFill="1" applyBorder="1" applyAlignment="1">
      <alignment horizontal="left" vertical="center" wrapText="1"/>
    </xf>
    <xf numFmtId="0" fontId="7" fillId="0" borderId="18" xfId="443" applyFont="1" applyFill="1" applyBorder="1" applyAlignment="1">
      <alignment horizontal="left" vertical="center"/>
    </xf>
    <xf numFmtId="0" fontId="7" fillId="15" borderId="0" xfId="443" applyFont="1" applyFill="1" applyBorder="1" applyAlignment="1">
      <alignment horizontal="left" vertical="center" wrapText="1"/>
    </xf>
    <xf numFmtId="0" fontId="4" fillId="0" borderId="17" xfId="443" applyFont="1" applyBorder="1" applyAlignment="1">
      <alignment horizontal="left" vertical="center"/>
    </xf>
    <xf numFmtId="0" fontId="7" fillId="15" borderId="0" xfId="443" applyFont="1" applyFill="1" applyBorder="1" applyAlignment="1">
      <alignment horizontal="left" vertical="center"/>
    </xf>
    <xf numFmtId="0" fontId="7" fillId="0" borderId="0" xfId="443" applyFont="1" applyFill="1" applyBorder="1" applyAlignment="1">
      <alignment horizontal="center" vertical="center"/>
    </xf>
    <xf numFmtId="0" fontId="4" fillId="16" borderId="0" xfId="443" applyFont="1" applyFill="1" applyBorder="1" applyAlignment="1">
      <alignment horizontal="center" vertical="center"/>
    </xf>
  </cellXfs>
  <cellStyles count="548">
    <cellStyle name="=C:\WINNT\SYSTEM32\COMMAND.COM" xfId="5"/>
    <cellStyle name="20% - Énfasis1 2" xfId="6"/>
    <cellStyle name="20% - Énfasis1 2 2" xfId="7"/>
    <cellStyle name="20% - Énfasis1 2 3" xfId="8"/>
    <cellStyle name="20% - Énfasis2 2" xfId="9"/>
    <cellStyle name="20% - Énfasis2 2 2" xfId="10"/>
    <cellStyle name="20% - Énfasis2 2 3" xfId="11"/>
    <cellStyle name="20% - Énfasis3 2" xfId="12"/>
    <cellStyle name="20% - Énfasis3 2 2" xfId="13"/>
    <cellStyle name="20% - Énfasis3 2 3" xfId="14"/>
    <cellStyle name="20% - Énfasis4 2" xfId="15"/>
    <cellStyle name="20% - Énfasis4 2 2" xfId="16"/>
    <cellStyle name="20% - Énfasis4 2 3" xfId="17"/>
    <cellStyle name="40% - Énfasis3 2" xfId="18"/>
    <cellStyle name="40% - Énfasis3 2 2" xfId="19"/>
    <cellStyle name="40% - Énfasis3 2 3" xfId="20"/>
    <cellStyle name="60% - Énfasis3 2" xfId="21"/>
    <cellStyle name="60% - Énfasis4 2" xfId="22"/>
    <cellStyle name="60% - Énfasis6 2" xfId="23"/>
    <cellStyle name="Énfasis1 2" xfId="24"/>
    <cellStyle name="Euro" xfId="25"/>
    <cellStyle name="Fecha" xfId="26"/>
    <cellStyle name="Fijo" xfId="27"/>
    <cellStyle name="HEADING1" xfId="28"/>
    <cellStyle name="HEADING2" xfId="29"/>
    <cellStyle name="Millares" xfId="1" builtinId="3"/>
    <cellStyle name="Millares 10" xfId="30"/>
    <cellStyle name="Millares 10 2" xfId="31"/>
    <cellStyle name="Millares 10 3" xfId="32"/>
    <cellStyle name="Millares 10 4" xfId="33"/>
    <cellStyle name="Millares 11" xfId="34"/>
    <cellStyle name="Millares 12" xfId="35"/>
    <cellStyle name="Millares 13" xfId="36"/>
    <cellStyle name="Millares 14" xfId="37"/>
    <cellStyle name="Millares 15" xfId="38"/>
    <cellStyle name="Millares 16" xfId="39"/>
    <cellStyle name="Millares 17" xfId="40"/>
    <cellStyle name="Millares 18" xfId="41"/>
    <cellStyle name="Millares 2" xfId="42"/>
    <cellStyle name="Millares 2 10" xfId="43"/>
    <cellStyle name="Millares 2 11" xfId="44"/>
    <cellStyle name="Millares 2 12" xfId="45"/>
    <cellStyle name="Millares 2 13" xfId="46"/>
    <cellStyle name="Millares 2 14" xfId="47"/>
    <cellStyle name="Millares 2 15" xfId="48"/>
    <cellStyle name="Millares 2 16" xfId="49"/>
    <cellStyle name="Millares 2 16 2" xfId="50"/>
    <cellStyle name="Millares 2 16 3" xfId="51"/>
    <cellStyle name="Millares 2 17" xfId="52"/>
    <cellStyle name="Millares 2 18" xfId="53"/>
    <cellStyle name="Millares 2 19" xfId="54"/>
    <cellStyle name="Millares 2 19 2" xfId="55"/>
    <cellStyle name="Millares 2 19 3" xfId="56"/>
    <cellStyle name="Millares 2 2" xfId="57"/>
    <cellStyle name="Millares 2 2 2" xfId="58"/>
    <cellStyle name="Millares 2 2 2 2" xfId="59"/>
    <cellStyle name="Millares 2 2 2 3" xfId="60"/>
    <cellStyle name="Millares 2 2 2 4" xfId="61"/>
    <cellStyle name="Millares 2 2 3" xfId="62"/>
    <cellStyle name="Millares 2 2 4" xfId="63"/>
    <cellStyle name="Millares 2 2 5" xfId="64"/>
    <cellStyle name="Millares 2 20" xfId="65"/>
    <cellStyle name="Millares 2 20 2" xfId="66"/>
    <cellStyle name="Millares 2 20 3" xfId="67"/>
    <cellStyle name="Millares 2 21" xfId="68"/>
    <cellStyle name="Millares 2 21 2" xfId="69"/>
    <cellStyle name="Millares 2 21 3" xfId="70"/>
    <cellStyle name="Millares 2 22" xfId="71"/>
    <cellStyle name="Millares 2 22 2" xfId="72"/>
    <cellStyle name="Millares 2 22 3" xfId="73"/>
    <cellStyle name="Millares 2 23" xfId="4"/>
    <cellStyle name="Millares 2 23 2" xfId="547"/>
    <cellStyle name="Millares 2 24" xfId="74"/>
    <cellStyle name="Millares 2 25" xfId="75"/>
    <cellStyle name="Millares 2 3" xfId="76"/>
    <cellStyle name="Millares 2 3 2" xfId="77"/>
    <cellStyle name="Millares 2 3 2 2" xfId="78"/>
    <cellStyle name="Millares 2 4" xfId="3"/>
    <cellStyle name="Millares 2 4 2" xfId="79"/>
    <cellStyle name="Millares 2 4 3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86"/>
    <cellStyle name="Millares 3 2" xfId="87"/>
    <cellStyle name="Millares 3 2 2" xfId="88"/>
    <cellStyle name="Millares 3 3" xfId="89"/>
    <cellStyle name="Millares 3 4" xfId="90"/>
    <cellStyle name="Millares 3 5" xfId="91"/>
    <cellStyle name="Millares 3 6" xfId="92"/>
    <cellStyle name="Millares 3 7" xfId="93"/>
    <cellStyle name="Millares 3 8" xfId="94"/>
    <cellStyle name="Millares 3 9" xfId="95"/>
    <cellStyle name="Millares 4" xfId="96"/>
    <cellStyle name="Millares 4 2" xfId="97"/>
    <cellStyle name="Millares 4 3" xfId="98"/>
    <cellStyle name="Millares 4 4" xfId="99"/>
    <cellStyle name="Millares 4 5" xfId="100"/>
    <cellStyle name="Millares 5" xfId="101"/>
    <cellStyle name="Millares 5 2" xfId="102"/>
    <cellStyle name="Millares 5 3" xfId="103"/>
    <cellStyle name="Millares 6" xfId="104"/>
    <cellStyle name="Millares 7" xfId="105"/>
    <cellStyle name="Millares 8" xfId="106"/>
    <cellStyle name="Millares 8 2" xfId="107"/>
    <cellStyle name="Millares 8 2 2" xfId="108"/>
    <cellStyle name="Millares 8 2 3" xfId="109"/>
    <cellStyle name="Millares 9" xfId="110"/>
    <cellStyle name="Millares 9 2" xfId="111"/>
    <cellStyle name="Millares 9 3" xfId="112"/>
    <cellStyle name="Moneda 2" xfId="113"/>
    <cellStyle name="Moneda 2 2" xfId="114"/>
    <cellStyle name="Moneda 2 3" xfId="115"/>
    <cellStyle name="Normal" xfId="0" builtinId="0"/>
    <cellStyle name="Normal 10" xfId="116"/>
    <cellStyle name="Normal 10 2" xfId="117"/>
    <cellStyle name="Normal 10 3" xfId="118"/>
    <cellStyle name="Normal 10 4" xfId="119"/>
    <cellStyle name="Normal 10 5" xfId="120"/>
    <cellStyle name="Normal 11" xfId="121"/>
    <cellStyle name="Normal 11 2" xfId="122"/>
    <cellStyle name="Normal 11 3" xfId="123"/>
    <cellStyle name="Normal 12" xfId="124"/>
    <cellStyle name="Normal 12 2" xfId="125"/>
    <cellStyle name="Normal 12 2 2" xfId="126"/>
    <cellStyle name="Normal 12 2 3" xfId="127"/>
    <cellStyle name="Normal 13" xfId="128"/>
    <cellStyle name="Normal 13 2" xfId="129"/>
    <cellStyle name="Normal 13 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8 2 2" xfId="164"/>
    <cellStyle name="Normal 2 18 2 3" xfId="165"/>
    <cellStyle name="Normal 2 19" xfId="166"/>
    <cellStyle name="Normal 2 19 2" xfId="167"/>
    <cellStyle name="Normal 2 19 3" xfId="168"/>
    <cellStyle name="Normal 2 2" xfId="2"/>
    <cellStyle name="Normal 2 2 10" xfId="169"/>
    <cellStyle name="Normal 2 2 10 2" xfId="170"/>
    <cellStyle name="Normal 2 2 10 3" xfId="171"/>
    <cellStyle name="Normal 2 2 11" xfId="172"/>
    <cellStyle name="Normal 2 2 11 2" xfId="173"/>
    <cellStyle name="Normal 2 2 11 3" xfId="174"/>
    <cellStyle name="Normal 2 2 12" xfId="175"/>
    <cellStyle name="Normal 2 2 12 2" xfId="176"/>
    <cellStyle name="Normal 2 2 12 3" xfId="177"/>
    <cellStyle name="Normal 2 2 13" xfId="178"/>
    <cellStyle name="Normal 2 2 13 2" xfId="179"/>
    <cellStyle name="Normal 2 2 13 3" xfId="180"/>
    <cellStyle name="Normal 2 2 14" xfId="181"/>
    <cellStyle name="Normal 2 2 14 2" xfId="182"/>
    <cellStyle name="Normal 2 2 14 3" xfId="183"/>
    <cellStyle name="Normal 2 2 15" xfId="184"/>
    <cellStyle name="Normal 2 2 15 2" xfId="185"/>
    <cellStyle name="Normal 2 2 15 3" xfId="186"/>
    <cellStyle name="Normal 2 2 16" xfId="187"/>
    <cellStyle name="Normal 2 2 16 2" xfId="188"/>
    <cellStyle name="Normal 2 2 16 3" xfId="189"/>
    <cellStyle name="Normal 2 2 17" xfId="190"/>
    <cellStyle name="Normal 2 2 17 2" xfId="191"/>
    <cellStyle name="Normal 2 2 17 3" xfId="192"/>
    <cellStyle name="Normal 2 2 18" xfId="193"/>
    <cellStyle name="Normal 2 2 19" xfId="194"/>
    <cellStyle name="Normal 2 2 2" xfId="195"/>
    <cellStyle name="Normal 2 2 2 2" xfId="196"/>
    <cellStyle name="Normal 2 2 2 2 2" xfId="197"/>
    <cellStyle name="Normal 2 2 2 2 3" xfId="198"/>
    <cellStyle name="Normal 2 2 2 3" xfId="199"/>
    <cellStyle name="Normal 2 2 2 3 2" xfId="200"/>
    <cellStyle name="Normal 2 2 2 3 3" xfId="201"/>
    <cellStyle name="Normal 2 2 2 4" xfId="202"/>
    <cellStyle name="Normal 2 2 2 4 2" xfId="203"/>
    <cellStyle name="Normal 2 2 2 4 3" xfId="204"/>
    <cellStyle name="Normal 2 2 2 5" xfId="205"/>
    <cellStyle name="Normal 2 2 2 5 2" xfId="206"/>
    <cellStyle name="Normal 2 2 2 5 3" xfId="207"/>
    <cellStyle name="Normal 2 2 2 6" xfId="208"/>
    <cellStyle name="Normal 2 2 2 6 2" xfId="209"/>
    <cellStyle name="Normal 2 2 2 6 3" xfId="210"/>
    <cellStyle name="Normal 2 2 2 7" xfId="211"/>
    <cellStyle name="Normal 2 2 2 7 2" xfId="212"/>
    <cellStyle name="Normal 2 2 2 7 3" xfId="213"/>
    <cellStyle name="Normal 2 2 20" xfId="214"/>
    <cellStyle name="Normal 2 2 21" xfId="215"/>
    <cellStyle name="Normal 2 2 22" xfId="216"/>
    <cellStyle name="Normal 2 2 23" xfId="217"/>
    <cellStyle name="Normal 2 2 23 2" xfId="218"/>
    <cellStyle name="Normal 2 2 23 3" xfId="219"/>
    <cellStyle name="Normal 2 2 3" xfId="220"/>
    <cellStyle name="Normal 2 2 3 2" xfId="221"/>
    <cellStyle name="Normal 2 2 3 3" xfId="222"/>
    <cellStyle name="Normal 2 2 4" xfId="223"/>
    <cellStyle name="Normal 2 2 4 2" xfId="224"/>
    <cellStyle name="Normal 2 2 4 3" xfId="225"/>
    <cellStyle name="Normal 2 2 5" xfId="226"/>
    <cellStyle name="Normal 2 2 5 2" xfId="227"/>
    <cellStyle name="Normal 2 2 5 3" xfId="228"/>
    <cellStyle name="Normal 2 2 6" xfId="229"/>
    <cellStyle name="Normal 2 2 6 2" xfId="230"/>
    <cellStyle name="Normal 2 2 6 3" xfId="231"/>
    <cellStyle name="Normal 2 2 7" xfId="232"/>
    <cellStyle name="Normal 2 2 7 2" xfId="233"/>
    <cellStyle name="Normal 2 2 7 3" xfId="234"/>
    <cellStyle name="Normal 2 2 8" xfId="235"/>
    <cellStyle name="Normal 2 2 8 2" xfId="236"/>
    <cellStyle name="Normal 2 2 8 3" xfId="237"/>
    <cellStyle name="Normal 2 2 9" xfId="238"/>
    <cellStyle name="Normal 2 2 9 2" xfId="239"/>
    <cellStyle name="Normal 2 2 9 3" xfId="240"/>
    <cellStyle name="Normal 2 20" xfId="241"/>
    <cellStyle name="Normal 2 20 2" xfId="242"/>
    <cellStyle name="Normal 2 20 3" xfId="243"/>
    <cellStyle name="Normal 2 21" xfId="244"/>
    <cellStyle name="Normal 2 22" xfId="245"/>
    <cellStyle name="Normal 2 22 2" xfId="246"/>
    <cellStyle name="Normal 2 22 3" xfId="247"/>
    <cellStyle name="Normal 2 23" xfId="248"/>
    <cellStyle name="Normal 2 24" xfId="249"/>
    <cellStyle name="Normal 2 25" xfId="250"/>
    <cellStyle name="Normal 2 25 2" xfId="251"/>
    <cellStyle name="Normal 2 25 3" xfId="252"/>
    <cellStyle name="Normal 2 26" xfId="253"/>
    <cellStyle name="Normal 2 27" xfId="254"/>
    <cellStyle name="Normal 2 28" xfId="255"/>
    <cellStyle name="Normal 2 29" xfId="256"/>
    <cellStyle name="Normal 2 3" xfId="257"/>
    <cellStyle name="Normal 2 3 10" xfId="258"/>
    <cellStyle name="Normal 2 3 11" xfId="259"/>
    <cellStyle name="Normal 2 3 2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8 3" xfId="268"/>
    <cellStyle name="Normal 2 3 9" xfId="269"/>
    <cellStyle name="Normal 2 3 9 2" xfId="270"/>
    <cellStyle name="Normal 2 3 9 3" xfId="271"/>
    <cellStyle name="Normal 2 30" xfId="272"/>
    <cellStyle name="Normal 2 31" xfId="273"/>
    <cellStyle name="Normal 2 32" xfId="274"/>
    <cellStyle name="Normal 2 33" xfId="275"/>
    <cellStyle name="Normal 2 34" xfId="276"/>
    <cellStyle name="Normal 2 35" xfId="277"/>
    <cellStyle name="Normal 2 35 2" xfId="278"/>
    <cellStyle name="Normal 2 35 3" xfId="279"/>
    <cellStyle name="Normal 2 36" xfId="280"/>
    <cellStyle name="Normal 2 37" xfId="281"/>
    <cellStyle name="Normal 2 37 2" xfId="282"/>
    <cellStyle name="Normal 2 37 3" xfId="283"/>
    <cellStyle name="Normal 2 38" xfId="284"/>
    <cellStyle name="Normal 2 39" xfId="285"/>
    <cellStyle name="Normal 2 39 2" xfId="286"/>
    <cellStyle name="Normal 2 39 3" xfId="287"/>
    <cellStyle name="Normal 2 4" xfId="288"/>
    <cellStyle name="Normal 2 4 2" xfId="289"/>
    <cellStyle name="Normal 2 4 3" xfId="290"/>
    <cellStyle name="Normal 2 4 4" xfId="291"/>
    <cellStyle name="Normal 2 40" xfId="292"/>
    <cellStyle name="Normal 2 40 2" xfId="293"/>
    <cellStyle name="Normal 2 40 3" xfId="294"/>
    <cellStyle name="Normal 2 41" xfId="295"/>
    <cellStyle name="Normal 2 42" xfId="296"/>
    <cellStyle name="Normal 2 43" xfId="297"/>
    <cellStyle name="Normal 2 5" xfId="298"/>
    <cellStyle name="Normal 2 5 2" xfId="299"/>
    <cellStyle name="Normal 2 5 3" xfId="300"/>
    <cellStyle name="Normal 2 6" xfId="301"/>
    <cellStyle name="Normal 2 6 2" xfId="302"/>
    <cellStyle name="Normal 2 6 3" xfId="303"/>
    <cellStyle name="Normal 2 7" xfId="304"/>
    <cellStyle name="Normal 2 7 2" xfId="305"/>
    <cellStyle name="Normal 2 7 3" xfId="306"/>
    <cellStyle name="Normal 2 8" xfId="307"/>
    <cellStyle name="Normal 2 8 2" xfId="308"/>
    <cellStyle name="Normal 2 8 3" xfId="309"/>
    <cellStyle name="Normal 2 82" xfId="310"/>
    <cellStyle name="Normal 2 83" xfId="311"/>
    <cellStyle name="Normal 2 86" xfId="312"/>
    <cellStyle name="Normal 2 9" xfId="313"/>
    <cellStyle name="Normal 2 9 2" xfId="314"/>
    <cellStyle name="Normal 2 9 3" xfId="315"/>
    <cellStyle name="Normal 3" xfId="316"/>
    <cellStyle name="Normal 3 10" xfId="317"/>
    <cellStyle name="Normal 3 11" xfId="318"/>
    <cellStyle name="Normal 3 12" xfId="319"/>
    <cellStyle name="Normal 3 13" xfId="320"/>
    <cellStyle name="Normal 3 14" xfId="321"/>
    <cellStyle name="Normal 3 15" xfId="322"/>
    <cellStyle name="Normal 3 15 2" xfId="323"/>
    <cellStyle name="Normal 3 15 3" xfId="324"/>
    <cellStyle name="Normal 3 16" xfId="325"/>
    <cellStyle name="Normal 3 17" xfId="326"/>
    <cellStyle name="Normal 3 17 2" xfId="327"/>
    <cellStyle name="Normal 3 17 3" xfId="328"/>
    <cellStyle name="Normal 3 18" xfId="329"/>
    <cellStyle name="Normal 3 19" xfId="330"/>
    <cellStyle name="Normal 3 19 2" xfId="331"/>
    <cellStyle name="Normal 3 19 3" xfId="332"/>
    <cellStyle name="Normal 3 2" xfId="333"/>
    <cellStyle name="Normal 3 2 2" xfId="334"/>
    <cellStyle name="Normal 3 2 2 2" xfId="335"/>
    <cellStyle name="Normal 3 2 2 3" xfId="336"/>
    <cellStyle name="Normal 3 2 2 4" xfId="337"/>
    <cellStyle name="Normal 3 2 2 5" xfId="338"/>
    <cellStyle name="Normal 3 2 2 6" xfId="339"/>
    <cellStyle name="Normal 3 2 3" xfId="340"/>
    <cellStyle name="Normal 3 2 4" xfId="341"/>
    <cellStyle name="Normal 3 2 5" xfId="342"/>
    <cellStyle name="Normal 3 2 6" xfId="343"/>
    <cellStyle name="Normal 3 2 7" xfId="344"/>
    <cellStyle name="Normal 3 20" xfId="345"/>
    <cellStyle name="Normal 3 21" xfId="346"/>
    <cellStyle name="Normal 3 22" xfId="347"/>
    <cellStyle name="Normal 3 3" xfId="348"/>
    <cellStyle name="Normal 3 3 2" xfId="349"/>
    <cellStyle name="Normal 3 3 3" xfId="350"/>
    <cellStyle name="Normal 3 4" xfId="351"/>
    <cellStyle name="Normal 3 5" xfId="352"/>
    <cellStyle name="Normal 3 6" xfId="353"/>
    <cellStyle name="Normal 3 7" xfId="354"/>
    <cellStyle name="Normal 3 8" xfId="355"/>
    <cellStyle name="Normal 3 9" xfId="356"/>
    <cellStyle name="Normal 3 9 2" xfId="357"/>
    <cellStyle name="Normal 3 9 3" xfId="358"/>
    <cellStyle name="Normal 4" xfId="359"/>
    <cellStyle name="Normal 4 2" xfId="360"/>
    <cellStyle name="Normal 4 2 2" xfId="361"/>
    <cellStyle name="Normal 4 2 2 2" xfId="362"/>
    <cellStyle name="Normal 4 3" xfId="363"/>
    <cellStyle name="Normal 4 3 2" xfId="364"/>
    <cellStyle name="Normal 4 3 3" xfId="365"/>
    <cellStyle name="Normal 4 3 4" xfId="366"/>
    <cellStyle name="Normal 4 4" xfId="367"/>
    <cellStyle name="Normal 4 5" xfId="368"/>
    <cellStyle name="Normal 4 5 2" xfId="369"/>
    <cellStyle name="Normal 4 5 3" xfId="370"/>
    <cellStyle name="Normal 5" xfId="371"/>
    <cellStyle name="Normal 5 10" xfId="372"/>
    <cellStyle name="Normal 5 10 2" xfId="373"/>
    <cellStyle name="Normal 5 10 3" xfId="374"/>
    <cellStyle name="Normal 5 11" xfId="375"/>
    <cellStyle name="Normal 5 11 2" xfId="376"/>
    <cellStyle name="Normal 5 11 3" xfId="377"/>
    <cellStyle name="Normal 5 12" xfId="378"/>
    <cellStyle name="Normal 5 12 2" xfId="379"/>
    <cellStyle name="Normal 5 12 3" xfId="380"/>
    <cellStyle name="Normal 5 13" xfId="381"/>
    <cellStyle name="Normal 5 13 2" xfId="382"/>
    <cellStyle name="Normal 5 13 3" xfId="383"/>
    <cellStyle name="Normal 5 14" xfId="384"/>
    <cellStyle name="Normal 5 14 2" xfId="385"/>
    <cellStyle name="Normal 5 14 3" xfId="386"/>
    <cellStyle name="Normal 5 15" xfId="387"/>
    <cellStyle name="Normal 5 15 2" xfId="388"/>
    <cellStyle name="Normal 5 15 3" xfId="389"/>
    <cellStyle name="Normal 5 16" xfId="390"/>
    <cellStyle name="Normal 5 16 2" xfId="391"/>
    <cellStyle name="Normal 5 16 3" xfId="392"/>
    <cellStyle name="Normal 5 17" xfId="393"/>
    <cellStyle name="Normal 5 17 2" xfId="394"/>
    <cellStyle name="Normal 5 17 3" xfId="395"/>
    <cellStyle name="Normal 5 18" xfId="396"/>
    <cellStyle name="Normal 5 19" xfId="397"/>
    <cellStyle name="Normal 5 2" xfId="398"/>
    <cellStyle name="Normal 5 2 2" xfId="399"/>
    <cellStyle name="Normal 5 2 2 2" xfId="400"/>
    <cellStyle name="Normal 5 2 2 3" xfId="401"/>
    <cellStyle name="Normal 5 3" xfId="402"/>
    <cellStyle name="Normal 5 3 2" xfId="403"/>
    <cellStyle name="Normal 5 3 2 2" xfId="404"/>
    <cellStyle name="Normal 5 3 2 3" xfId="405"/>
    <cellStyle name="Normal 5 3 3" xfId="406"/>
    <cellStyle name="Normal 5 3 4" xfId="407"/>
    <cellStyle name="Normal 5 4" xfId="408"/>
    <cellStyle name="Normal 5 4 2" xfId="409"/>
    <cellStyle name="Normal 5 4 2 2" xfId="410"/>
    <cellStyle name="Normal 5 4 2 3" xfId="411"/>
    <cellStyle name="Normal 5 5" xfId="412"/>
    <cellStyle name="Normal 5 5 2" xfId="413"/>
    <cellStyle name="Normal 5 5 2 2" xfId="414"/>
    <cellStyle name="Normal 5 5 2 3" xfId="415"/>
    <cellStyle name="Normal 5 6" xfId="416"/>
    <cellStyle name="Normal 5 6 2" xfId="417"/>
    <cellStyle name="Normal 5 6 3" xfId="418"/>
    <cellStyle name="Normal 5 7" xfId="419"/>
    <cellStyle name="Normal 5 7 2" xfId="420"/>
    <cellStyle name="Normal 5 7 2 2" xfId="421"/>
    <cellStyle name="Normal 5 7 2 3" xfId="422"/>
    <cellStyle name="Normal 5 8" xfId="423"/>
    <cellStyle name="Normal 5 8 2" xfId="424"/>
    <cellStyle name="Normal 5 8 3" xfId="425"/>
    <cellStyle name="Normal 5 9" xfId="426"/>
    <cellStyle name="Normal 5 9 2" xfId="427"/>
    <cellStyle name="Normal 5 9 3" xfId="428"/>
    <cellStyle name="Normal 56" xfId="429"/>
    <cellStyle name="Normal 56 2" xfId="430"/>
    <cellStyle name="Normal 56 3" xfId="431"/>
    <cellStyle name="Normal 56 4" xfId="432"/>
    <cellStyle name="Normal 56 5" xfId="433"/>
    <cellStyle name="Normal 6" xfId="434"/>
    <cellStyle name="Normal 6 2" xfId="435"/>
    <cellStyle name="Normal 6 2 2" xfId="436"/>
    <cellStyle name="Normal 6 2 3" xfId="437"/>
    <cellStyle name="Normal 6 2 4" xfId="438"/>
    <cellStyle name="Normal 6 3" xfId="439"/>
    <cellStyle name="Normal 6 4" xfId="440"/>
    <cellStyle name="Normal 6 5" xfId="441"/>
    <cellStyle name="Normal 6 6" xfId="442"/>
    <cellStyle name="Normal 7" xfId="443"/>
    <cellStyle name="Normal 7 10" xfId="444"/>
    <cellStyle name="Normal 7 10 2" xfId="445"/>
    <cellStyle name="Normal 7 10 3" xfId="446"/>
    <cellStyle name="Normal 7 11" xfId="447"/>
    <cellStyle name="Normal 7 11 2" xfId="448"/>
    <cellStyle name="Normal 7 11 3" xfId="449"/>
    <cellStyle name="Normal 7 12" xfId="450"/>
    <cellStyle name="Normal 7 12 2" xfId="451"/>
    <cellStyle name="Normal 7 12 3" xfId="452"/>
    <cellStyle name="Normal 7 13" xfId="453"/>
    <cellStyle name="Normal 7 13 2" xfId="454"/>
    <cellStyle name="Normal 7 13 3" xfId="455"/>
    <cellStyle name="Normal 7 14" xfId="456"/>
    <cellStyle name="Normal 7 14 2" xfId="457"/>
    <cellStyle name="Normal 7 14 3" xfId="458"/>
    <cellStyle name="Normal 7 15" xfId="459"/>
    <cellStyle name="Normal 7 15 2" xfId="460"/>
    <cellStyle name="Normal 7 15 3" xfId="461"/>
    <cellStyle name="Normal 7 16" xfId="462"/>
    <cellStyle name="Normal 7 16 2" xfId="463"/>
    <cellStyle name="Normal 7 16 3" xfId="464"/>
    <cellStyle name="Normal 7 17" xfId="465"/>
    <cellStyle name="Normal 7 17 2" xfId="466"/>
    <cellStyle name="Normal 7 17 3" xfId="467"/>
    <cellStyle name="Normal 7 18" xfId="468"/>
    <cellStyle name="Normal 7 18 2" xfId="469"/>
    <cellStyle name="Normal 7 18 3" xfId="470"/>
    <cellStyle name="Normal 7 19" xfId="471"/>
    <cellStyle name="Normal 7 2" xfId="472"/>
    <cellStyle name="Normal 7 2 2" xfId="473"/>
    <cellStyle name="Normal 7 2 3" xfId="474"/>
    <cellStyle name="Normal 7 3" xfId="475"/>
    <cellStyle name="Normal 7 3 2" xfId="476"/>
    <cellStyle name="Normal 7 3 3" xfId="477"/>
    <cellStyle name="Normal 7 4" xfId="478"/>
    <cellStyle name="Normal 7 4 2" xfId="479"/>
    <cellStyle name="Normal 7 4 3" xfId="480"/>
    <cellStyle name="Normal 7 5" xfId="481"/>
    <cellStyle name="Normal 7 5 2" xfId="482"/>
    <cellStyle name="Normal 7 5 3" xfId="483"/>
    <cellStyle name="Normal 7 6" xfId="484"/>
    <cellStyle name="Normal 7 6 2" xfId="485"/>
    <cellStyle name="Normal 7 6 3" xfId="486"/>
    <cellStyle name="Normal 7 7" xfId="487"/>
    <cellStyle name="Normal 7 7 2" xfId="488"/>
    <cellStyle name="Normal 7 7 3" xfId="489"/>
    <cellStyle name="Normal 7 8" xfId="490"/>
    <cellStyle name="Normal 7 8 2" xfId="491"/>
    <cellStyle name="Normal 7 8 3" xfId="492"/>
    <cellStyle name="Normal 7 9" xfId="493"/>
    <cellStyle name="Normal 7 9 2" xfId="494"/>
    <cellStyle name="Normal 7 9 3" xfId="495"/>
    <cellStyle name="Normal 8" xfId="496"/>
    <cellStyle name="Normal 8 2" xfId="497"/>
    <cellStyle name="Normal 9" xfId="498"/>
    <cellStyle name="Normal 9 2" xfId="499"/>
    <cellStyle name="Normal 9 3" xfId="500"/>
    <cellStyle name="Normal 9 4" xfId="501"/>
    <cellStyle name="Normal 9 5" xfId="502"/>
    <cellStyle name="Normal 9 6" xfId="503"/>
    <cellStyle name="Notas 2" xfId="504"/>
    <cellStyle name="Notas 2 2" xfId="505"/>
    <cellStyle name="Notas 2 3" xfId="506"/>
    <cellStyle name="Porcentaje 2" xfId="507"/>
    <cellStyle name="Porcentaje 2 2" xfId="508"/>
    <cellStyle name="Porcentaje 2 3" xfId="509"/>
    <cellStyle name="Porcentaje 2 4" xfId="510"/>
    <cellStyle name="Porcentaje 2 5" xfId="511"/>
    <cellStyle name="Porcentual 2" xfId="512"/>
    <cellStyle name="Porcentual 2 2" xfId="513"/>
    <cellStyle name="Porcentual 2 2 2" xfId="514"/>
    <cellStyle name="Porcentual 2 2 2 2" xfId="515"/>
    <cellStyle name="Porcentual 2 2 2 3" xfId="516"/>
    <cellStyle name="Porcentual 2 2 3" xfId="517"/>
    <cellStyle name="Porcentual 2 2 4" xfId="518"/>
    <cellStyle name="Porcentual 2 3" xfId="519"/>
    <cellStyle name="Porcentual 2 4" xfId="520"/>
    <cellStyle name="Porcentual 2 5" xfId="521"/>
    <cellStyle name="Porcentual 2 6" xfId="522"/>
    <cellStyle name="Porcentual 2 6 2" xfId="523"/>
    <cellStyle name="Porcentual 2 6 3" xfId="524"/>
    <cellStyle name="Porcentual 2 7" xfId="525"/>
    <cellStyle name="Porcentual 2 8" xfId="526"/>
    <cellStyle name="Porcentual 2 9" xfId="527"/>
    <cellStyle name="Porcentual 3" xfId="528"/>
    <cellStyle name="Porcentual 4" xfId="529"/>
    <cellStyle name="Porcentual 5" xfId="530"/>
    <cellStyle name="Porcentual 6" xfId="531"/>
    <cellStyle name="Porcentual 7" xfId="532"/>
    <cellStyle name="SAPBEXstdItem" xfId="533"/>
    <cellStyle name="Total 10" xfId="534"/>
    <cellStyle name="Total 11" xfId="535"/>
    <cellStyle name="Total 12" xfId="536"/>
    <cellStyle name="Total 13" xfId="537"/>
    <cellStyle name="Total 14" xfId="538"/>
    <cellStyle name="Total 2" xfId="539"/>
    <cellStyle name="Total 3" xfId="540"/>
    <cellStyle name="Total 4" xfId="541"/>
    <cellStyle name="Total 5" xfId="542"/>
    <cellStyle name="Total 6" xfId="543"/>
    <cellStyle name="Total 7" xfId="544"/>
    <cellStyle name="Total 8" xfId="545"/>
    <cellStyle name="Total 9" xfId="5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J52"/>
  <sheetViews>
    <sheetView showGridLines="0" zoomScaleNormal="100" zoomScaleSheetLayoutView="100" workbookViewId="0">
      <selection activeCell="E35" sqref="E35"/>
    </sheetView>
  </sheetViews>
  <sheetFormatPr baseColWidth="10" defaultColWidth="12" defaultRowHeight="11.25"/>
  <cols>
    <col min="1" max="1" width="61.83203125" style="57" customWidth="1"/>
    <col min="2" max="2" width="16.5" style="57" bestFit="1" customWidth="1"/>
    <col min="3" max="3" width="16.5" style="23" customWidth="1"/>
    <col min="4" max="4" width="1" style="23" customWidth="1"/>
    <col min="5" max="5" width="61.83203125" style="23" customWidth="1"/>
    <col min="6" max="7" width="14.83203125" style="23" customWidth="1"/>
    <col min="8" max="8" width="1" style="1" customWidth="1"/>
    <col min="9" max="9" width="14.83203125" style="1" customWidth="1"/>
    <col min="10" max="10" width="13.6640625" style="1" bestFit="1" customWidth="1"/>
    <col min="11" max="16384" width="12" style="1"/>
  </cols>
  <sheetData>
    <row r="1" spans="1:10" ht="39.950000000000003" customHeight="1">
      <c r="A1" s="355" t="s">
        <v>0</v>
      </c>
      <c r="B1" s="356"/>
      <c r="C1" s="356"/>
      <c r="D1" s="356"/>
      <c r="E1" s="356"/>
      <c r="F1" s="356"/>
      <c r="G1" s="357"/>
    </row>
    <row r="2" spans="1:10" s="7" customFormat="1" ht="15">
      <c r="A2" s="2" t="s">
        <v>1</v>
      </c>
      <c r="B2" s="3">
        <v>2021</v>
      </c>
      <c r="C2" s="3">
        <v>2020</v>
      </c>
      <c r="D2" s="4"/>
      <c r="E2" s="5" t="s">
        <v>2</v>
      </c>
      <c r="F2" s="3">
        <v>2021</v>
      </c>
      <c r="G2" s="6">
        <v>2020</v>
      </c>
    </row>
    <row r="3" spans="1:10" s="7" customFormat="1">
      <c r="A3" s="8"/>
      <c r="B3" s="9"/>
      <c r="C3" s="9"/>
      <c r="D3" s="10"/>
      <c r="E3" s="11"/>
      <c r="F3" s="9"/>
      <c r="G3" s="12"/>
    </row>
    <row r="4" spans="1:10">
      <c r="A4" s="13" t="s">
        <v>3</v>
      </c>
      <c r="B4" s="14"/>
      <c r="C4" s="14"/>
      <c r="D4" s="15"/>
      <c r="E4" s="11" t="s">
        <v>4</v>
      </c>
      <c r="F4" s="14"/>
      <c r="G4" s="16"/>
    </row>
    <row r="5" spans="1:10">
      <c r="A5" s="17" t="s">
        <v>5</v>
      </c>
      <c r="B5" s="18">
        <v>1971632146.3900001</v>
      </c>
      <c r="C5" s="18">
        <v>884822404.74000001</v>
      </c>
      <c r="D5" s="19">
        <v>1110</v>
      </c>
      <c r="E5" s="20" t="s">
        <v>6</v>
      </c>
      <c r="F5" s="18">
        <v>348124770.22000003</v>
      </c>
      <c r="G5" s="21">
        <v>483953937.23000002</v>
      </c>
      <c r="H5" s="22">
        <v>2110</v>
      </c>
      <c r="I5" s="23"/>
      <c r="J5" s="23"/>
    </row>
    <row r="6" spans="1:10">
      <c r="A6" s="17" t="s">
        <v>7</v>
      </c>
      <c r="B6" s="18">
        <v>119047223.27</v>
      </c>
      <c r="C6" s="18">
        <v>197151645.97</v>
      </c>
      <c r="D6" s="19">
        <v>1120</v>
      </c>
      <c r="E6" s="20" t="s">
        <v>8</v>
      </c>
      <c r="F6" s="18">
        <v>0</v>
      </c>
      <c r="G6" s="21">
        <v>0</v>
      </c>
      <c r="H6" s="22"/>
      <c r="I6" s="23"/>
      <c r="J6" s="23"/>
    </row>
    <row r="7" spans="1:10">
      <c r="A7" s="17" t="s">
        <v>9</v>
      </c>
      <c r="B7" s="18">
        <v>54745108.990000002</v>
      </c>
      <c r="C7" s="18">
        <v>45883814.520000003</v>
      </c>
      <c r="D7" s="19">
        <v>1130</v>
      </c>
      <c r="E7" s="20" t="s">
        <v>10</v>
      </c>
      <c r="F7" s="18">
        <v>0</v>
      </c>
      <c r="G7" s="21">
        <v>0</v>
      </c>
      <c r="H7" s="22"/>
      <c r="I7" s="23"/>
      <c r="J7" s="23"/>
    </row>
    <row r="8" spans="1:10">
      <c r="A8" s="17" t="s">
        <v>11</v>
      </c>
      <c r="B8" s="18">
        <v>178410040.09</v>
      </c>
      <c r="C8" s="18">
        <v>179760371.33000001</v>
      </c>
      <c r="D8" s="19">
        <v>1140</v>
      </c>
      <c r="E8" s="20" t="s">
        <v>12</v>
      </c>
      <c r="F8" s="18">
        <v>0</v>
      </c>
      <c r="G8" s="21">
        <v>0</v>
      </c>
      <c r="H8" s="22"/>
      <c r="I8" s="23"/>
      <c r="J8" s="23"/>
    </row>
    <row r="9" spans="1:10">
      <c r="A9" s="17" t="s">
        <v>13</v>
      </c>
      <c r="B9" s="18">
        <v>0</v>
      </c>
      <c r="C9" s="18">
        <v>0</v>
      </c>
      <c r="D9" s="19"/>
      <c r="E9" s="20" t="s">
        <v>14</v>
      </c>
      <c r="F9" s="18">
        <v>0</v>
      </c>
      <c r="G9" s="21">
        <v>0</v>
      </c>
      <c r="H9" s="22"/>
      <c r="I9" s="23"/>
      <c r="J9" s="23"/>
    </row>
    <row r="10" spans="1:10" ht="22.5">
      <c r="A10" s="17" t="s">
        <v>15</v>
      </c>
      <c r="B10" s="18">
        <v>0</v>
      </c>
      <c r="C10" s="18">
        <v>0</v>
      </c>
      <c r="D10" s="19"/>
      <c r="E10" s="20" t="s">
        <v>16</v>
      </c>
      <c r="F10" s="18">
        <v>0</v>
      </c>
      <c r="G10" s="21">
        <v>0</v>
      </c>
      <c r="H10" s="22"/>
      <c r="I10" s="23"/>
      <c r="J10" s="23"/>
    </row>
    <row r="11" spans="1:10">
      <c r="A11" s="17" t="s">
        <v>17</v>
      </c>
      <c r="B11" s="18">
        <v>9634000</v>
      </c>
      <c r="C11" s="18">
        <v>9634000</v>
      </c>
      <c r="D11" s="19">
        <v>1190</v>
      </c>
      <c r="E11" s="20" t="s">
        <v>18</v>
      </c>
      <c r="F11" s="18">
        <v>0</v>
      </c>
      <c r="G11" s="21">
        <v>0</v>
      </c>
      <c r="H11" s="22"/>
      <c r="I11" s="23"/>
      <c r="J11" s="23"/>
    </row>
    <row r="12" spans="1:10">
      <c r="A12" s="17"/>
      <c r="B12" s="24"/>
      <c r="C12" s="24"/>
      <c r="D12" s="19"/>
      <c r="E12" s="20" t="s">
        <v>19</v>
      </c>
      <c r="F12" s="18">
        <v>21901169.800000001</v>
      </c>
      <c r="G12" s="21">
        <v>19086607.579999998</v>
      </c>
      <c r="H12" s="22">
        <v>2190</v>
      </c>
      <c r="I12" s="23"/>
      <c r="J12" s="23"/>
    </row>
    <row r="13" spans="1:10">
      <c r="A13" s="25" t="s">
        <v>20</v>
      </c>
      <c r="B13" s="26">
        <f>SUM(B5:B12)</f>
        <v>2333468518.7400002</v>
      </c>
      <c r="C13" s="26">
        <f>SUM(C5:C12)</f>
        <v>1317252236.5599999</v>
      </c>
      <c r="D13" s="19"/>
      <c r="E13" s="20"/>
      <c r="F13" s="27"/>
      <c r="G13" s="28"/>
      <c r="H13" s="29"/>
      <c r="I13" s="23"/>
      <c r="J13" s="23"/>
    </row>
    <row r="14" spans="1:10">
      <c r="A14" s="8"/>
      <c r="B14" s="27"/>
      <c r="C14" s="27"/>
      <c r="D14" s="19"/>
      <c r="E14" s="30" t="s">
        <v>21</v>
      </c>
      <c r="F14" s="26">
        <f>SUM(F5:F13)</f>
        <v>370025940.02000004</v>
      </c>
      <c r="G14" s="31">
        <f>SUM(G5:G13)</f>
        <v>503040544.81</v>
      </c>
      <c r="H14" s="10"/>
      <c r="I14" s="23"/>
      <c r="J14" s="23"/>
    </row>
    <row r="15" spans="1:10">
      <c r="A15" s="8" t="s">
        <v>22</v>
      </c>
      <c r="B15" s="32"/>
      <c r="C15" s="32"/>
      <c r="D15" s="19"/>
      <c r="E15" s="11"/>
      <c r="F15" s="27"/>
      <c r="G15" s="28"/>
      <c r="H15" s="29"/>
      <c r="I15" s="23"/>
      <c r="J15" s="23"/>
    </row>
    <row r="16" spans="1:10">
      <c r="A16" s="17" t="s">
        <v>23</v>
      </c>
      <c r="B16" s="18">
        <v>0</v>
      </c>
      <c r="C16" s="18">
        <v>0</v>
      </c>
      <c r="D16" s="18"/>
      <c r="E16" s="18" t="s">
        <v>24</v>
      </c>
      <c r="F16" s="18"/>
      <c r="G16" s="21"/>
      <c r="H16" s="10"/>
      <c r="I16" s="23"/>
      <c r="J16" s="23"/>
    </row>
    <row r="17" spans="1:10">
      <c r="A17" s="17" t="s">
        <v>25</v>
      </c>
      <c r="B17" s="18">
        <v>0</v>
      </c>
      <c r="C17" s="18">
        <v>0</v>
      </c>
      <c r="D17" s="19"/>
      <c r="E17" s="20" t="s">
        <v>26</v>
      </c>
      <c r="F17" s="24">
        <v>0</v>
      </c>
      <c r="G17" s="33">
        <v>0</v>
      </c>
      <c r="H17" s="22"/>
      <c r="I17" s="23"/>
      <c r="J17" s="23"/>
    </row>
    <row r="18" spans="1:10">
      <c r="A18" s="17" t="s">
        <v>27</v>
      </c>
      <c r="B18" s="18">
        <v>5790814634.7700005</v>
      </c>
      <c r="C18" s="18">
        <v>5789813004.0200005</v>
      </c>
      <c r="D18" s="19">
        <v>1230</v>
      </c>
      <c r="E18" s="20" t="s">
        <v>28</v>
      </c>
      <c r="F18" s="24">
        <v>0</v>
      </c>
      <c r="G18" s="33">
        <v>0</v>
      </c>
      <c r="H18" s="22"/>
      <c r="I18" s="23"/>
      <c r="J18" s="23"/>
    </row>
    <row r="19" spans="1:10">
      <c r="A19" s="17" t="s">
        <v>29</v>
      </c>
      <c r="B19" s="18">
        <v>4176225907.52</v>
      </c>
      <c r="C19" s="18">
        <v>4201829980</v>
      </c>
      <c r="D19" s="19">
        <v>1240</v>
      </c>
      <c r="E19" s="20" t="s">
        <v>30</v>
      </c>
      <c r="F19" s="24">
        <v>0</v>
      </c>
      <c r="G19" s="33">
        <v>0</v>
      </c>
      <c r="H19" s="22"/>
      <c r="I19" s="23"/>
      <c r="J19" s="23"/>
    </row>
    <row r="20" spans="1:10">
      <c r="A20" s="17" t="s">
        <v>31</v>
      </c>
      <c r="B20" s="18">
        <v>0</v>
      </c>
      <c r="C20" s="18">
        <v>0</v>
      </c>
      <c r="D20" s="19"/>
      <c r="E20" s="20" t="s">
        <v>32</v>
      </c>
      <c r="F20" s="24">
        <v>0</v>
      </c>
      <c r="G20" s="33">
        <v>0</v>
      </c>
      <c r="H20" s="22"/>
      <c r="I20" s="23"/>
      <c r="J20" s="23"/>
    </row>
    <row r="21" spans="1:10">
      <c r="A21" s="17" t="s">
        <v>33</v>
      </c>
      <c r="B21" s="18">
        <v>-2573433921.6900001</v>
      </c>
      <c r="C21" s="18">
        <v>-2605285887.9499998</v>
      </c>
      <c r="D21" s="19">
        <v>1260</v>
      </c>
      <c r="E21" s="34" t="s">
        <v>34</v>
      </c>
      <c r="F21" s="24">
        <v>0</v>
      </c>
      <c r="G21" s="33">
        <v>0</v>
      </c>
      <c r="H21" s="22"/>
      <c r="I21" s="23"/>
      <c r="J21" s="23"/>
    </row>
    <row r="22" spans="1:10">
      <c r="A22" s="17" t="s">
        <v>35</v>
      </c>
      <c r="B22" s="18">
        <v>0</v>
      </c>
      <c r="C22" s="18">
        <v>0</v>
      </c>
      <c r="D22" s="19"/>
      <c r="E22" s="20" t="s">
        <v>36</v>
      </c>
      <c r="F22" s="24">
        <v>0</v>
      </c>
      <c r="G22" s="33">
        <v>0</v>
      </c>
      <c r="H22" s="22"/>
      <c r="I22" s="23"/>
      <c r="J22" s="23"/>
    </row>
    <row r="23" spans="1:10">
      <c r="A23" s="17" t="s">
        <v>37</v>
      </c>
      <c r="B23" s="18">
        <v>0</v>
      </c>
      <c r="C23" s="18">
        <v>0</v>
      </c>
      <c r="D23" s="19"/>
      <c r="E23" s="20"/>
      <c r="F23" s="32"/>
      <c r="G23" s="35"/>
      <c r="H23" s="10"/>
      <c r="I23" s="23"/>
      <c r="J23" s="23"/>
    </row>
    <row r="24" spans="1:10">
      <c r="A24" s="17" t="s">
        <v>38</v>
      </c>
      <c r="B24" s="18">
        <v>0</v>
      </c>
      <c r="C24" s="18">
        <v>0</v>
      </c>
      <c r="D24" s="19"/>
      <c r="E24" s="30" t="s">
        <v>39</v>
      </c>
      <c r="F24" s="26">
        <f>SUM(F17:F23)</f>
        <v>0</v>
      </c>
      <c r="G24" s="31">
        <f>SUM(G17:G23)</f>
        <v>0</v>
      </c>
      <c r="H24" s="29"/>
      <c r="I24" s="23"/>
      <c r="J24" s="23"/>
    </row>
    <row r="25" spans="1:10" s="7" customFormat="1">
      <c r="A25" s="17"/>
      <c r="B25" s="32"/>
      <c r="C25" s="32"/>
      <c r="D25" s="36"/>
      <c r="E25" s="20"/>
      <c r="F25" s="26"/>
      <c r="G25" s="31"/>
      <c r="H25" s="10"/>
      <c r="I25" s="23"/>
      <c r="J25" s="23"/>
    </row>
    <row r="26" spans="1:10">
      <c r="A26" s="25" t="s">
        <v>40</v>
      </c>
      <c r="B26" s="26">
        <f>SUM(B16:B25)</f>
        <v>7393606620.6000004</v>
      </c>
      <c r="C26" s="26">
        <f>SUM(C16:C25)</f>
        <v>7386357096.0700006</v>
      </c>
      <c r="D26" s="37"/>
      <c r="E26" s="11" t="s">
        <v>41</v>
      </c>
      <c r="F26" s="26">
        <f>F14+F24</f>
        <v>370025940.02000004</v>
      </c>
      <c r="G26" s="31">
        <f>G14+G24</f>
        <v>503040544.81</v>
      </c>
      <c r="H26" s="29"/>
      <c r="I26" s="23"/>
      <c r="J26" s="23"/>
    </row>
    <row r="27" spans="1:10">
      <c r="A27" s="8"/>
      <c r="B27" s="38"/>
      <c r="C27" s="38"/>
      <c r="D27" s="37"/>
      <c r="E27" s="11"/>
      <c r="F27" s="27"/>
      <c r="G27" s="28"/>
      <c r="H27" s="15"/>
      <c r="I27" s="23"/>
      <c r="J27" s="23"/>
    </row>
    <row r="28" spans="1:10" ht="12.75">
      <c r="A28" s="8" t="s">
        <v>42</v>
      </c>
      <c r="B28" s="26">
        <f>B13+B26</f>
        <v>9727075139.3400002</v>
      </c>
      <c r="C28" s="26">
        <f>C13+C26</f>
        <v>8703609332.6300011</v>
      </c>
      <c r="D28" s="37"/>
      <c r="E28" s="39" t="s">
        <v>43</v>
      </c>
      <c r="F28" s="27"/>
      <c r="G28" s="28"/>
      <c r="H28" s="15"/>
      <c r="I28" s="23"/>
      <c r="J28" s="23"/>
    </row>
    <row r="29" spans="1:10">
      <c r="A29" s="40"/>
      <c r="B29" s="41"/>
      <c r="C29" s="42"/>
      <c r="D29" s="43"/>
      <c r="E29" s="11"/>
      <c r="F29" s="27"/>
      <c r="G29" s="28"/>
      <c r="H29" s="10"/>
      <c r="I29" s="23"/>
      <c r="J29" s="23"/>
    </row>
    <row r="30" spans="1:10">
      <c r="A30" s="44"/>
      <c r="B30" s="45"/>
      <c r="C30" s="45"/>
      <c r="D30" s="42"/>
      <c r="E30" s="30" t="s">
        <v>44</v>
      </c>
      <c r="F30" s="26">
        <f>SUM(E31:F33)</f>
        <v>7641853529.0400009</v>
      </c>
      <c r="G30" s="31">
        <f>SUM(G31:G33)</f>
        <v>7621602619.2900009</v>
      </c>
      <c r="H30" s="29"/>
      <c r="I30" s="23"/>
      <c r="J30" s="23"/>
    </row>
    <row r="31" spans="1:10">
      <c r="A31" s="44"/>
      <c r="B31" s="45"/>
      <c r="C31" s="45"/>
      <c r="D31" s="42"/>
      <c r="E31" s="20" t="s">
        <v>45</v>
      </c>
      <c r="F31" s="18">
        <v>7604846419.5200005</v>
      </c>
      <c r="G31" s="21">
        <v>7584596409.7700005</v>
      </c>
      <c r="H31" s="22">
        <v>3110</v>
      </c>
      <c r="I31" s="23"/>
      <c r="J31" s="23"/>
    </row>
    <row r="32" spans="1:10">
      <c r="A32" s="44"/>
      <c r="B32" s="45"/>
      <c r="C32" s="45"/>
      <c r="D32" s="42"/>
      <c r="E32" s="18" t="s">
        <v>46</v>
      </c>
      <c r="F32" s="18">
        <v>27897509.420000002</v>
      </c>
      <c r="G32" s="21">
        <v>27896609.420000002</v>
      </c>
      <c r="H32" s="22">
        <v>3120</v>
      </c>
      <c r="I32" s="23"/>
      <c r="J32" s="23"/>
    </row>
    <row r="33" spans="1:10">
      <c r="A33" s="44"/>
      <c r="B33" s="45"/>
      <c r="C33" s="45"/>
      <c r="D33" s="42"/>
      <c r="E33" s="20" t="s">
        <v>47</v>
      </c>
      <c r="F33" s="18">
        <v>9109600.0999999996</v>
      </c>
      <c r="G33" s="21">
        <v>9109600.0999999996</v>
      </c>
      <c r="H33" s="22">
        <v>3130</v>
      </c>
      <c r="I33" s="23"/>
      <c r="J33" s="23"/>
    </row>
    <row r="34" spans="1:10">
      <c r="A34" s="44"/>
      <c r="B34" s="45"/>
      <c r="C34" s="45"/>
      <c r="D34" s="42"/>
      <c r="E34" s="20"/>
      <c r="F34" s="32"/>
      <c r="G34" s="35"/>
      <c r="H34" s="10"/>
      <c r="I34" s="23"/>
      <c r="J34" s="23"/>
    </row>
    <row r="35" spans="1:10">
      <c r="A35" s="44"/>
      <c r="B35" s="45"/>
      <c r="C35" s="45"/>
      <c r="D35" s="42"/>
      <c r="E35" s="30" t="s">
        <v>48</v>
      </c>
      <c r="F35" s="26">
        <f>SUM(F36:F40)</f>
        <v>1715195670.2800002</v>
      </c>
      <c r="G35" s="31">
        <f>SUM(G36:G40)</f>
        <v>578966168.52999997</v>
      </c>
      <c r="H35" s="29"/>
      <c r="I35" s="23"/>
      <c r="J35" s="23"/>
    </row>
    <row r="36" spans="1:10">
      <c r="A36" s="44"/>
      <c r="B36" s="45"/>
      <c r="C36" s="45"/>
      <c r="D36" s="42"/>
      <c r="E36" s="20" t="s">
        <v>49</v>
      </c>
      <c r="F36" s="18">
        <v>1196376993.9200001</v>
      </c>
      <c r="G36" s="21">
        <v>-481003086.98000002</v>
      </c>
      <c r="H36" s="22">
        <v>3210</v>
      </c>
      <c r="I36" s="23"/>
      <c r="J36" s="23"/>
    </row>
    <row r="37" spans="1:10">
      <c r="A37" s="44"/>
      <c r="B37" s="45"/>
      <c r="C37" s="45"/>
      <c r="D37" s="42"/>
      <c r="E37" s="20" t="s">
        <v>50</v>
      </c>
      <c r="F37" s="18">
        <v>518818676.36000001</v>
      </c>
      <c r="G37" s="21">
        <v>1059969255.51</v>
      </c>
      <c r="H37" s="22">
        <v>3220</v>
      </c>
      <c r="I37" s="23"/>
      <c r="J37" s="23"/>
    </row>
    <row r="38" spans="1:10">
      <c r="A38" s="44"/>
      <c r="B38" s="46"/>
      <c r="C38" s="46"/>
      <c r="D38" s="42"/>
      <c r="E38" s="20" t="s">
        <v>51</v>
      </c>
      <c r="F38" s="18">
        <v>0</v>
      </c>
      <c r="G38" s="21">
        <v>0</v>
      </c>
      <c r="H38" s="22"/>
      <c r="I38" s="23"/>
      <c r="J38" s="23"/>
    </row>
    <row r="39" spans="1:10">
      <c r="A39" s="44"/>
      <c r="B39" s="45"/>
      <c r="C39" s="45"/>
      <c r="D39" s="42"/>
      <c r="E39" s="20" t="s">
        <v>52</v>
      </c>
      <c r="F39" s="18">
        <v>0</v>
      </c>
      <c r="G39" s="21">
        <v>0</v>
      </c>
      <c r="H39" s="22"/>
      <c r="I39" s="23"/>
      <c r="J39" s="23"/>
    </row>
    <row r="40" spans="1:10">
      <c r="A40" s="44"/>
      <c r="B40" s="45"/>
      <c r="C40" s="45"/>
      <c r="D40" s="42"/>
      <c r="E40" s="20" t="s">
        <v>53</v>
      </c>
      <c r="F40" s="18">
        <v>0</v>
      </c>
      <c r="G40" s="21">
        <v>0</v>
      </c>
      <c r="H40" s="47">
        <v>3250</v>
      </c>
      <c r="I40" s="23"/>
      <c r="J40" s="23"/>
    </row>
    <row r="41" spans="1:10">
      <c r="A41" s="44"/>
      <c r="B41" s="45"/>
      <c r="C41" s="45"/>
      <c r="D41" s="42"/>
      <c r="E41" s="20"/>
      <c r="F41" s="32"/>
      <c r="G41" s="35"/>
      <c r="H41" s="48"/>
      <c r="I41" s="23"/>
      <c r="J41" s="23"/>
    </row>
    <row r="42" spans="1:10" ht="21">
      <c r="A42" s="44"/>
      <c r="B42" s="49"/>
      <c r="C42" s="50"/>
      <c r="D42" s="42"/>
      <c r="E42" s="30" t="s">
        <v>54</v>
      </c>
      <c r="F42" s="26">
        <f>SUM(F43:F44)</f>
        <v>0</v>
      </c>
      <c r="G42" s="31">
        <f>SUM(G43:G44)</f>
        <v>0</v>
      </c>
      <c r="H42" s="48"/>
      <c r="I42" s="23"/>
      <c r="J42" s="23"/>
    </row>
    <row r="43" spans="1:10">
      <c r="A43" s="40"/>
      <c r="B43" s="51"/>
      <c r="C43" s="42"/>
      <c r="D43" s="42"/>
      <c r="E43" s="20" t="s">
        <v>55</v>
      </c>
      <c r="F43" s="24">
        <v>0</v>
      </c>
      <c r="G43" s="33">
        <v>0</v>
      </c>
      <c r="H43" s="48"/>
      <c r="I43" s="23"/>
      <c r="J43" s="23"/>
    </row>
    <row r="44" spans="1:10">
      <c r="A44" s="40"/>
      <c r="B44" s="51"/>
      <c r="C44" s="42"/>
      <c r="D44" s="42"/>
      <c r="E44" s="20" t="s">
        <v>56</v>
      </c>
      <c r="F44" s="24">
        <v>0</v>
      </c>
      <c r="G44" s="33">
        <v>0</v>
      </c>
      <c r="H44" s="48"/>
      <c r="I44" s="23"/>
      <c r="J44" s="23"/>
    </row>
    <row r="45" spans="1:10">
      <c r="A45" s="40"/>
      <c r="B45" s="51"/>
      <c r="C45" s="42"/>
      <c r="D45" s="42"/>
      <c r="E45" s="20"/>
      <c r="F45" s="32"/>
      <c r="G45" s="35"/>
      <c r="H45" s="48"/>
      <c r="I45" s="23"/>
      <c r="J45" s="23"/>
    </row>
    <row r="46" spans="1:10">
      <c r="A46" s="40"/>
      <c r="B46" s="51"/>
      <c r="C46" s="42"/>
      <c r="D46" s="42"/>
      <c r="E46" s="11" t="s">
        <v>57</v>
      </c>
      <c r="F46" s="26">
        <f>F30+F35+F42</f>
        <v>9357049199.3200016</v>
      </c>
      <c r="G46" s="31">
        <f>G30+G35+G42</f>
        <v>8200568787.8200006</v>
      </c>
      <c r="H46" s="48"/>
      <c r="I46" s="23"/>
      <c r="J46" s="23"/>
    </row>
    <row r="47" spans="1:10">
      <c r="A47" s="40"/>
      <c r="B47" s="51"/>
      <c r="C47" s="42"/>
      <c r="D47" s="42"/>
      <c r="E47" s="11"/>
      <c r="F47" s="26"/>
      <c r="G47" s="31"/>
      <c r="H47" s="48"/>
      <c r="I47" s="23"/>
      <c r="J47" s="23"/>
    </row>
    <row r="48" spans="1:10">
      <c r="A48" s="40"/>
      <c r="B48" s="51"/>
      <c r="C48" s="42"/>
      <c r="D48" s="42"/>
      <c r="E48" s="11" t="s">
        <v>58</v>
      </c>
      <c r="F48" s="26">
        <f>F26+F46</f>
        <v>9727075139.3400021</v>
      </c>
      <c r="G48" s="31">
        <f>G26+G46</f>
        <v>8703609332.6300011</v>
      </c>
      <c r="H48" s="48"/>
      <c r="I48" s="23"/>
      <c r="J48" s="23"/>
    </row>
    <row r="49" spans="1:8">
      <c r="A49" s="52"/>
      <c r="B49" s="53"/>
      <c r="C49" s="54"/>
      <c r="D49" s="54"/>
      <c r="E49" s="54"/>
      <c r="F49" s="54"/>
      <c r="G49" s="55"/>
    </row>
    <row r="50" spans="1:8">
      <c r="A50" s="56" t="s">
        <v>59</v>
      </c>
    </row>
    <row r="51" spans="1:8">
      <c r="H51" s="23"/>
    </row>
    <row r="52" spans="1:8">
      <c r="H52" s="23"/>
    </row>
  </sheetData>
  <sheetProtection formatCells="0" formatColumns="0" formatRows="0" autoFilter="0"/>
  <mergeCells count="1">
    <mergeCell ref="A1:G1"/>
  </mergeCells>
  <printOptions horizontalCentered="1" verticalCentered="1"/>
  <pageMargins left="0.59055118110236227" right="0.59055118110236227" top="0.78740157480314965" bottom="0.78740157480314965" header="0" footer="0"/>
  <pageSetup scale="84" orientation="landscape" useFirstPageNumber="1" r:id="rId1"/>
  <headerFooter alignWithMargins="0">
    <oddFooter>&amp;RPágina No.&amp;P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H65"/>
  <sheetViews>
    <sheetView showGridLines="0" zoomScale="80" zoomScaleNormal="80" workbookViewId="0">
      <selection activeCell="G111" sqref="G111"/>
    </sheetView>
  </sheetViews>
  <sheetFormatPr baseColWidth="10" defaultColWidth="12" defaultRowHeight="11.25"/>
  <cols>
    <col min="1" max="1" width="105" style="94" customWidth="1"/>
    <col min="2" max="2" width="21.83203125" style="58" customWidth="1"/>
    <col min="3" max="3" width="20.1640625" style="58" customWidth="1"/>
    <col min="4" max="16384" width="12" style="58"/>
  </cols>
  <sheetData>
    <row r="1" spans="1:4" ht="39.950000000000003" customHeight="1">
      <c r="A1" s="358" t="s">
        <v>60</v>
      </c>
      <c r="B1" s="359"/>
      <c r="C1" s="360"/>
      <c r="D1" s="15"/>
    </row>
    <row r="2" spans="1:4" ht="15">
      <c r="A2" s="59"/>
      <c r="B2" s="60">
        <v>2021</v>
      </c>
      <c r="C2" s="61">
        <v>2020</v>
      </c>
      <c r="D2" s="15"/>
    </row>
    <row r="3" spans="1:4" s="66" customFormat="1" ht="12.75">
      <c r="A3" s="62" t="s">
        <v>61</v>
      </c>
      <c r="B3" s="63"/>
      <c r="C3" s="64"/>
      <c r="D3" s="65"/>
    </row>
    <row r="4" spans="1:4">
      <c r="A4" s="67" t="s">
        <v>62</v>
      </c>
      <c r="B4" s="68">
        <f>SUM(B5:B11)</f>
        <v>6887557.1699999999</v>
      </c>
      <c r="C4" s="69">
        <f>SUM(C5:C11)</f>
        <v>46134271.020000003</v>
      </c>
      <c r="D4" s="70" t="s">
        <v>63</v>
      </c>
    </row>
    <row r="5" spans="1:4">
      <c r="A5" s="71" t="s">
        <v>64</v>
      </c>
      <c r="B5" s="72">
        <v>0</v>
      </c>
      <c r="C5" s="73">
        <v>0</v>
      </c>
      <c r="D5" s="70">
        <v>4110</v>
      </c>
    </row>
    <row r="6" spans="1:4">
      <c r="A6" s="71" t="s">
        <v>65</v>
      </c>
      <c r="B6" s="72">
        <v>0</v>
      </c>
      <c r="C6" s="73">
        <v>0</v>
      </c>
      <c r="D6" s="70">
        <v>4120</v>
      </c>
    </row>
    <row r="7" spans="1:4">
      <c r="A7" s="71" t="s">
        <v>66</v>
      </c>
      <c r="B7" s="72">
        <v>0</v>
      </c>
      <c r="C7" s="73">
        <v>0</v>
      </c>
      <c r="D7" s="70">
        <v>4130</v>
      </c>
    </row>
    <row r="8" spans="1:4">
      <c r="A8" s="71" t="s">
        <v>67</v>
      </c>
      <c r="B8" s="72">
        <v>0</v>
      </c>
      <c r="C8" s="73">
        <v>0</v>
      </c>
      <c r="D8" s="70">
        <v>4140</v>
      </c>
    </row>
    <row r="9" spans="1:4">
      <c r="A9" s="71" t="s">
        <v>68</v>
      </c>
      <c r="B9" s="72">
        <v>0</v>
      </c>
      <c r="C9" s="73">
        <v>0</v>
      </c>
      <c r="D9" s="70">
        <v>4150</v>
      </c>
    </row>
    <row r="10" spans="1:4">
      <c r="A10" s="71" t="s">
        <v>69</v>
      </c>
      <c r="B10" s="72">
        <v>0</v>
      </c>
      <c r="C10" s="73">
        <v>0</v>
      </c>
      <c r="D10" s="70">
        <v>4160</v>
      </c>
    </row>
    <row r="11" spans="1:4">
      <c r="A11" s="71" t="s">
        <v>70</v>
      </c>
      <c r="B11" s="72">
        <v>6887557.1699999999</v>
      </c>
      <c r="C11" s="73">
        <v>46134271.020000003</v>
      </c>
      <c r="D11" s="70">
        <v>4170</v>
      </c>
    </row>
    <row r="12" spans="1:4" ht="22.5">
      <c r="A12" s="13" t="s">
        <v>71</v>
      </c>
      <c r="B12" s="74">
        <f>SUM(B13:B14)</f>
        <v>3648808686.23</v>
      </c>
      <c r="C12" s="75">
        <f>SUM(C13:C14)</f>
        <v>13348733562.07</v>
      </c>
      <c r="D12" s="70" t="s">
        <v>63</v>
      </c>
    </row>
    <row r="13" spans="1:4">
      <c r="A13" s="76" t="s">
        <v>72</v>
      </c>
      <c r="B13" s="72">
        <v>2022664253.21</v>
      </c>
      <c r="C13" s="73">
        <v>8143351645.1700001</v>
      </c>
      <c r="D13" s="70">
        <v>4210</v>
      </c>
    </row>
    <row r="14" spans="1:4">
      <c r="A14" s="76" t="s">
        <v>73</v>
      </c>
      <c r="B14" s="72">
        <v>1626144433.02</v>
      </c>
      <c r="C14" s="73">
        <v>5205381916.8999996</v>
      </c>
      <c r="D14" s="70">
        <v>4220</v>
      </c>
    </row>
    <row r="15" spans="1:4">
      <c r="A15" s="67" t="s">
        <v>74</v>
      </c>
      <c r="B15" s="68">
        <f>SUM(B16:B20)</f>
        <v>692658.8</v>
      </c>
      <c r="C15" s="69">
        <f>SUM(C16:C20)</f>
        <v>16521804.17</v>
      </c>
      <c r="D15" s="70" t="s">
        <v>63</v>
      </c>
    </row>
    <row r="16" spans="1:4">
      <c r="A16" s="71" t="s">
        <v>75</v>
      </c>
      <c r="B16" s="72">
        <v>0</v>
      </c>
      <c r="C16" s="73">
        <v>0</v>
      </c>
      <c r="D16" s="70">
        <v>4310</v>
      </c>
    </row>
    <row r="17" spans="1:4">
      <c r="A17" s="71" t="s">
        <v>76</v>
      </c>
      <c r="B17" s="72">
        <v>0</v>
      </c>
      <c r="C17" s="73">
        <v>0</v>
      </c>
      <c r="D17" s="70">
        <v>4320</v>
      </c>
    </row>
    <row r="18" spans="1:4">
      <c r="A18" s="71" t="s">
        <v>77</v>
      </c>
      <c r="B18" s="72">
        <v>0</v>
      </c>
      <c r="C18" s="73">
        <v>0</v>
      </c>
      <c r="D18" s="70">
        <v>4330</v>
      </c>
    </row>
    <row r="19" spans="1:4">
      <c r="A19" s="71" t="s">
        <v>78</v>
      </c>
      <c r="B19" s="72">
        <v>0</v>
      </c>
      <c r="C19" s="73">
        <v>0</v>
      </c>
      <c r="D19" s="70">
        <v>4340</v>
      </c>
    </row>
    <row r="20" spans="1:4">
      <c r="A20" s="71" t="s">
        <v>79</v>
      </c>
      <c r="B20" s="72">
        <v>692658.8</v>
      </c>
      <c r="C20" s="73">
        <v>16521804.17</v>
      </c>
      <c r="D20" s="70">
        <v>4390</v>
      </c>
    </row>
    <row r="21" spans="1:4">
      <c r="A21" s="77"/>
      <c r="B21" s="78"/>
      <c r="C21" s="79"/>
      <c r="D21" s="70" t="s">
        <v>63</v>
      </c>
    </row>
    <row r="22" spans="1:4">
      <c r="A22" s="80" t="s">
        <v>80</v>
      </c>
      <c r="B22" s="68">
        <f>B4+B12+B15</f>
        <v>3656388902.2000003</v>
      </c>
      <c r="C22" s="81">
        <v>13411389637.26</v>
      </c>
      <c r="D22" s="70" t="s">
        <v>81</v>
      </c>
    </row>
    <row r="23" spans="1:4">
      <c r="A23" s="77"/>
      <c r="B23" s="82"/>
      <c r="C23" s="81"/>
      <c r="D23" s="70" t="s">
        <v>63</v>
      </c>
    </row>
    <row r="24" spans="1:4" s="66" customFormat="1" ht="12.75">
      <c r="A24" s="62" t="s">
        <v>82</v>
      </c>
      <c r="B24" s="83"/>
      <c r="C24" s="84"/>
      <c r="D24" s="85" t="s">
        <v>63</v>
      </c>
    </row>
    <row r="25" spans="1:4">
      <c r="A25" s="67" t="s">
        <v>83</v>
      </c>
      <c r="B25" s="68">
        <f>SUM(B26:B28)</f>
        <v>2454613784.6199999</v>
      </c>
      <c r="C25" s="69">
        <f>SUM(C26:C28)</f>
        <v>13661765839.92</v>
      </c>
      <c r="D25" s="70" t="s">
        <v>63</v>
      </c>
    </row>
    <row r="26" spans="1:4">
      <c r="A26" s="76" t="s">
        <v>84</v>
      </c>
      <c r="B26" s="72">
        <v>1830267328.28</v>
      </c>
      <c r="C26" s="73">
        <v>8058847861.0200005</v>
      </c>
      <c r="D26" s="70">
        <v>5110</v>
      </c>
    </row>
    <row r="27" spans="1:4">
      <c r="A27" s="76" t="s">
        <v>85</v>
      </c>
      <c r="B27" s="72">
        <v>251871212.40000001</v>
      </c>
      <c r="C27" s="73">
        <v>2623892419.1500001</v>
      </c>
      <c r="D27" s="70">
        <v>5120</v>
      </c>
    </row>
    <row r="28" spans="1:4">
      <c r="A28" s="76" t="s">
        <v>86</v>
      </c>
      <c r="B28" s="72">
        <v>372475243.94</v>
      </c>
      <c r="C28" s="73">
        <v>2979025559.75</v>
      </c>
      <c r="D28" s="70">
        <v>5130</v>
      </c>
    </row>
    <row r="29" spans="1:4">
      <c r="A29" s="67" t="s">
        <v>87</v>
      </c>
      <c r="B29" s="68">
        <f>SUM(B30:B38)</f>
        <v>0</v>
      </c>
      <c r="C29" s="69">
        <f>SUM(C30:C38)</f>
        <v>5907448</v>
      </c>
      <c r="D29" s="70" t="s">
        <v>63</v>
      </c>
    </row>
    <row r="30" spans="1:4">
      <c r="A30" s="76" t="s">
        <v>88</v>
      </c>
      <c r="B30" s="72">
        <v>0</v>
      </c>
      <c r="C30" s="73">
        <v>0</v>
      </c>
      <c r="D30" s="70">
        <v>5210</v>
      </c>
    </row>
    <row r="31" spans="1:4">
      <c r="A31" s="76" t="s">
        <v>89</v>
      </c>
      <c r="B31" s="72">
        <v>0</v>
      </c>
      <c r="C31" s="73">
        <v>0</v>
      </c>
      <c r="D31" s="70">
        <v>5220</v>
      </c>
    </row>
    <row r="32" spans="1:4">
      <c r="A32" s="76" t="s">
        <v>90</v>
      </c>
      <c r="B32" s="72">
        <v>0</v>
      </c>
      <c r="C32" s="73">
        <v>5881000</v>
      </c>
      <c r="D32" s="70">
        <v>5230</v>
      </c>
    </row>
    <row r="33" spans="1:4">
      <c r="A33" s="76" t="s">
        <v>91</v>
      </c>
      <c r="B33" s="72">
        <v>0</v>
      </c>
      <c r="C33" s="73">
        <v>26448</v>
      </c>
      <c r="D33" s="70">
        <v>5240</v>
      </c>
    </row>
    <row r="34" spans="1:4">
      <c r="A34" s="76" t="s">
        <v>92</v>
      </c>
      <c r="B34" s="72">
        <v>0</v>
      </c>
      <c r="C34" s="73">
        <v>0</v>
      </c>
      <c r="D34" s="70">
        <v>5250</v>
      </c>
    </row>
    <row r="35" spans="1:4">
      <c r="A35" s="76" t="s">
        <v>93</v>
      </c>
      <c r="B35" s="72">
        <v>0</v>
      </c>
      <c r="C35" s="73">
        <v>0</v>
      </c>
      <c r="D35" s="70">
        <v>5260</v>
      </c>
    </row>
    <row r="36" spans="1:4">
      <c r="A36" s="76" t="s">
        <v>94</v>
      </c>
      <c r="B36" s="72">
        <v>0</v>
      </c>
      <c r="C36" s="73">
        <v>0</v>
      </c>
      <c r="D36" s="70">
        <v>5270</v>
      </c>
    </row>
    <row r="37" spans="1:4">
      <c r="A37" s="76" t="s">
        <v>95</v>
      </c>
      <c r="B37" s="72">
        <v>0</v>
      </c>
      <c r="C37" s="73">
        <v>0</v>
      </c>
      <c r="D37" s="70">
        <v>5280</v>
      </c>
    </row>
    <row r="38" spans="1:4">
      <c r="A38" s="76" t="s">
        <v>96</v>
      </c>
      <c r="B38" s="72">
        <v>0</v>
      </c>
      <c r="C38" s="73">
        <v>0</v>
      </c>
      <c r="D38" s="70">
        <v>5290</v>
      </c>
    </row>
    <row r="39" spans="1:4">
      <c r="A39" s="67" t="s">
        <v>97</v>
      </c>
      <c r="B39" s="68">
        <f>SUM(B40:B42)</f>
        <v>0</v>
      </c>
      <c r="C39" s="69">
        <f>SUM(C40:C42)</f>
        <v>0</v>
      </c>
      <c r="D39" s="70" t="s">
        <v>63</v>
      </c>
    </row>
    <row r="40" spans="1:4">
      <c r="A40" s="76" t="s">
        <v>98</v>
      </c>
      <c r="B40" s="86">
        <v>0</v>
      </c>
      <c r="C40" s="87">
        <v>0</v>
      </c>
      <c r="D40" s="70">
        <v>5310</v>
      </c>
    </row>
    <row r="41" spans="1:4">
      <c r="A41" s="76" t="s">
        <v>45</v>
      </c>
      <c r="B41" s="86">
        <v>0</v>
      </c>
      <c r="C41" s="87">
        <v>0</v>
      </c>
      <c r="D41" s="70">
        <v>5320</v>
      </c>
    </row>
    <row r="42" spans="1:4">
      <c r="A42" s="76" t="s">
        <v>99</v>
      </c>
      <c r="B42" s="86">
        <v>0</v>
      </c>
      <c r="C42" s="87">
        <v>0</v>
      </c>
      <c r="D42" s="70">
        <v>5330</v>
      </c>
    </row>
    <row r="43" spans="1:4">
      <c r="A43" s="67" t="s">
        <v>100</v>
      </c>
      <c r="B43" s="68">
        <f>SUM(B44:B48)</f>
        <v>0</v>
      </c>
      <c r="C43" s="69">
        <f>SUM(C44:C48)</f>
        <v>0</v>
      </c>
      <c r="D43" s="70" t="s">
        <v>63</v>
      </c>
    </row>
    <row r="44" spans="1:4">
      <c r="A44" s="76" t="s">
        <v>101</v>
      </c>
      <c r="B44" s="86">
        <v>0</v>
      </c>
      <c r="C44" s="87">
        <v>0</v>
      </c>
      <c r="D44" s="70">
        <v>5410</v>
      </c>
    </row>
    <row r="45" spans="1:4">
      <c r="A45" s="76" t="s">
        <v>102</v>
      </c>
      <c r="B45" s="86">
        <v>0</v>
      </c>
      <c r="C45" s="87">
        <v>0</v>
      </c>
      <c r="D45" s="70">
        <v>5420</v>
      </c>
    </row>
    <row r="46" spans="1:4">
      <c r="A46" s="76" t="s">
        <v>103</v>
      </c>
      <c r="B46" s="86">
        <v>0</v>
      </c>
      <c r="C46" s="87">
        <v>0</v>
      </c>
      <c r="D46" s="70">
        <v>5430</v>
      </c>
    </row>
    <row r="47" spans="1:4">
      <c r="A47" s="76" t="s">
        <v>104</v>
      </c>
      <c r="B47" s="86">
        <v>0</v>
      </c>
      <c r="C47" s="87">
        <v>0</v>
      </c>
      <c r="D47" s="70">
        <v>5440</v>
      </c>
    </row>
    <row r="48" spans="1:4">
      <c r="A48" s="76" t="s">
        <v>105</v>
      </c>
      <c r="B48" s="86">
        <v>0</v>
      </c>
      <c r="C48" s="87">
        <v>0</v>
      </c>
      <c r="D48" s="70">
        <v>5450</v>
      </c>
    </row>
    <row r="49" spans="1:8">
      <c r="A49" s="67" t="s">
        <v>106</v>
      </c>
      <c r="B49" s="68">
        <f>SUM(B50:B55)</f>
        <v>5398123.6600000001</v>
      </c>
      <c r="C49" s="69">
        <f>SUM(C50:C55)</f>
        <v>224719436.31999999</v>
      </c>
      <c r="D49" s="70" t="s">
        <v>63</v>
      </c>
    </row>
    <row r="50" spans="1:8">
      <c r="A50" s="76" t="s">
        <v>107</v>
      </c>
      <c r="B50" s="72">
        <v>4047698.99</v>
      </c>
      <c r="C50" s="73">
        <v>270947735.00999999</v>
      </c>
      <c r="D50" s="70">
        <v>5510</v>
      </c>
    </row>
    <row r="51" spans="1:8">
      <c r="A51" s="76" t="s">
        <v>108</v>
      </c>
      <c r="B51" s="72">
        <v>0</v>
      </c>
      <c r="C51" s="73">
        <v>0</v>
      </c>
      <c r="D51" s="70">
        <v>5520</v>
      </c>
    </row>
    <row r="52" spans="1:8">
      <c r="A52" s="76" t="s">
        <v>109</v>
      </c>
      <c r="B52" s="72">
        <v>1350331.24</v>
      </c>
      <c r="C52" s="73">
        <v>-46228289.829999998</v>
      </c>
      <c r="D52" s="70">
        <v>5530</v>
      </c>
    </row>
    <row r="53" spans="1:8">
      <c r="A53" s="76" t="s">
        <v>110</v>
      </c>
      <c r="B53" s="72">
        <v>0</v>
      </c>
      <c r="C53" s="73">
        <v>0</v>
      </c>
      <c r="D53" s="70">
        <v>5540</v>
      </c>
    </row>
    <row r="54" spans="1:8">
      <c r="A54" s="76" t="s">
        <v>111</v>
      </c>
      <c r="B54" s="72">
        <v>0</v>
      </c>
      <c r="C54" s="73">
        <v>0</v>
      </c>
      <c r="D54" s="70">
        <v>5550</v>
      </c>
    </row>
    <row r="55" spans="1:8">
      <c r="A55" s="76" t="s">
        <v>112</v>
      </c>
      <c r="B55" s="72">
        <v>93.43</v>
      </c>
      <c r="C55" s="73">
        <v>-8.86</v>
      </c>
      <c r="D55" s="70">
        <v>5590</v>
      </c>
    </row>
    <row r="56" spans="1:8">
      <c r="A56" s="67" t="s">
        <v>113</v>
      </c>
      <c r="B56" s="68">
        <f>SUM(B57)</f>
        <v>0</v>
      </c>
      <c r="C56" s="69">
        <f>SUM(C57)</f>
        <v>0</v>
      </c>
      <c r="D56" s="70" t="s">
        <v>63</v>
      </c>
    </row>
    <row r="57" spans="1:8">
      <c r="A57" s="76" t="s">
        <v>114</v>
      </c>
      <c r="B57" s="86">
        <v>0</v>
      </c>
      <c r="C57" s="87">
        <v>0</v>
      </c>
      <c r="D57" s="70">
        <v>5610</v>
      </c>
    </row>
    <row r="58" spans="1:8">
      <c r="A58" s="77"/>
      <c r="B58" s="78"/>
      <c r="C58" s="79"/>
      <c r="D58" s="70" t="s">
        <v>63</v>
      </c>
    </row>
    <row r="59" spans="1:8">
      <c r="A59" s="80" t="s">
        <v>115</v>
      </c>
      <c r="B59" s="68">
        <f>B25+B29+B39+B49+B56</f>
        <v>2460011908.2799997</v>
      </c>
      <c r="C59" s="69">
        <f>C25+C29+C39+C49+C56</f>
        <v>13892392724.24</v>
      </c>
      <c r="D59" s="70" t="s">
        <v>63</v>
      </c>
    </row>
    <row r="60" spans="1:8">
      <c r="A60" s="77"/>
      <c r="B60" s="68"/>
      <c r="C60" s="81"/>
      <c r="D60" s="70"/>
    </row>
    <row r="61" spans="1:8" s="66" customFormat="1" ht="12.75">
      <c r="A61" s="62" t="s">
        <v>116</v>
      </c>
      <c r="B61" s="68">
        <f>B22-B59</f>
        <v>1196376993.9200006</v>
      </c>
      <c r="C61" s="69">
        <f>C22-C59</f>
        <v>-481003086.97999954</v>
      </c>
      <c r="D61" s="88"/>
      <c r="E61" s="89"/>
    </row>
    <row r="62" spans="1:8" s="66" customFormat="1">
      <c r="A62" s="90"/>
      <c r="B62" s="91"/>
      <c r="C62" s="92"/>
      <c r="D62" s="65"/>
    </row>
    <row r="63" spans="1:8" s="94" customFormat="1">
      <c r="A63" s="93" t="s">
        <v>59</v>
      </c>
      <c r="B63" s="58"/>
      <c r="C63" s="58"/>
      <c r="D63" s="15"/>
      <c r="E63" s="58"/>
      <c r="F63" s="58"/>
      <c r="G63" s="58"/>
      <c r="H63" s="58"/>
    </row>
    <row r="65" spans="2:2">
      <c r="B65" s="95"/>
    </row>
  </sheetData>
  <sheetProtection formatCells="0" formatColumns="0" formatRows="0" autoFilter="0"/>
  <mergeCells count="1">
    <mergeCell ref="A1:C1"/>
  </mergeCells>
  <printOptions horizontalCentered="1"/>
  <pageMargins left="0.59055118110236227" right="0.59055118110236227" top="0.98425196850393704" bottom="0.94488188976377963" header="0.31496062992125984" footer="0.31496062992125984"/>
  <pageSetup firstPageNumber="2" fitToHeight="2" orientation="landscape" useFirstPageNumber="1" r:id="rId1"/>
  <headerFooter>
    <oddFooter>&amp;RPágina No.&amp;P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E61"/>
  <sheetViews>
    <sheetView showGridLines="0" zoomScaleSheetLayoutView="80" workbookViewId="0">
      <selection activeCell="F25" sqref="F25"/>
    </sheetView>
  </sheetViews>
  <sheetFormatPr baseColWidth="10" defaultColWidth="12" defaultRowHeight="11.25"/>
  <cols>
    <col min="1" max="1" width="85" style="57" customWidth="1"/>
    <col min="2" max="2" width="19.5" style="57" customWidth="1"/>
    <col min="3" max="3" width="19.5" style="23" customWidth="1"/>
    <col min="4" max="4" width="13.83203125" style="1" bestFit="1" customWidth="1"/>
    <col min="5" max="5" width="13.1640625" style="1" bestFit="1" customWidth="1"/>
    <col min="6" max="16384" width="12" style="1"/>
  </cols>
  <sheetData>
    <row r="1" spans="1:5" ht="39.950000000000003" customHeight="1">
      <c r="A1" s="358" t="s">
        <v>117</v>
      </c>
      <c r="B1" s="359"/>
      <c r="C1" s="360"/>
    </row>
    <row r="2" spans="1:5" s="100" customFormat="1" ht="15" customHeight="1">
      <c r="A2" s="97"/>
      <c r="B2" s="98" t="s">
        <v>118</v>
      </c>
      <c r="C2" s="99" t="s">
        <v>119</v>
      </c>
    </row>
    <row r="3" spans="1:5" s="100" customFormat="1" ht="6" customHeight="1">
      <c r="A3" s="101"/>
      <c r="B3" s="102"/>
      <c r="C3" s="103"/>
    </row>
    <row r="4" spans="1:5" s="7" customFormat="1" ht="12.75">
      <c r="A4" s="104" t="s">
        <v>1</v>
      </c>
      <c r="B4" s="105">
        <f>B5+B14</f>
        <v>105058826.42</v>
      </c>
      <c r="C4" s="106">
        <f>C5+C14</f>
        <v>1128524633.1300001</v>
      </c>
      <c r="D4" s="107"/>
      <c r="E4" s="107"/>
    </row>
    <row r="5" spans="1:5" ht="12.75" customHeight="1">
      <c r="A5" s="108" t="s">
        <v>3</v>
      </c>
      <c r="B5" s="105">
        <f>SUM(B6:B12)</f>
        <v>79454753.939999998</v>
      </c>
      <c r="C5" s="106">
        <f>SUM(C6:C12)</f>
        <v>1095671036.1200001</v>
      </c>
      <c r="D5" s="107"/>
    </row>
    <row r="6" spans="1:5">
      <c r="A6" s="109" t="s">
        <v>5</v>
      </c>
      <c r="B6" s="110">
        <v>0</v>
      </c>
      <c r="C6" s="111">
        <v>1086809741.6500001</v>
      </c>
      <c r="D6" s="107"/>
    </row>
    <row r="7" spans="1:5">
      <c r="A7" s="109" t="s">
        <v>7</v>
      </c>
      <c r="B7" s="110">
        <v>78104422.700000003</v>
      </c>
      <c r="C7" s="111">
        <v>0</v>
      </c>
      <c r="D7" s="107"/>
    </row>
    <row r="8" spans="1:5">
      <c r="A8" s="109" t="s">
        <v>9</v>
      </c>
      <c r="B8" s="110">
        <v>0</v>
      </c>
      <c r="C8" s="111">
        <v>8861294.4700000007</v>
      </c>
      <c r="D8" s="107"/>
    </row>
    <row r="9" spans="1:5">
      <c r="A9" s="109" t="s">
        <v>11</v>
      </c>
      <c r="B9" s="110">
        <v>1350331.24</v>
      </c>
      <c r="C9" s="111">
        <v>0</v>
      </c>
      <c r="D9" s="107"/>
    </row>
    <row r="10" spans="1:5">
      <c r="A10" s="109" t="s">
        <v>13</v>
      </c>
      <c r="B10" s="110">
        <v>0</v>
      </c>
      <c r="C10" s="111">
        <v>0</v>
      </c>
    </row>
    <row r="11" spans="1:5">
      <c r="A11" s="109" t="s">
        <v>15</v>
      </c>
      <c r="B11" s="110">
        <v>0</v>
      </c>
      <c r="C11" s="111">
        <v>0</v>
      </c>
    </row>
    <row r="12" spans="1:5">
      <c r="A12" s="109" t="s">
        <v>17</v>
      </c>
      <c r="B12" s="110">
        <v>0</v>
      </c>
      <c r="C12" s="111">
        <v>0</v>
      </c>
    </row>
    <row r="13" spans="1:5">
      <c r="A13" s="109"/>
      <c r="B13" s="112"/>
      <c r="C13" s="113"/>
    </row>
    <row r="14" spans="1:5">
      <c r="A14" s="108" t="s">
        <v>22</v>
      </c>
      <c r="B14" s="105">
        <f>SUM(B15:B23)</f>
        <v>25604072.48</v>
      </c>
      <c r="C14" s="106">
        <f>SUM(C15:C23)</f>
        <v>32853597.010000002</v>
      </c>
      <c r="D14" s="107"/>
    </row>
    <row r="15" spans="1:5">
      <c r="A15" s="109" t="s">
        <v>23</v>
      </c>
      <c r="B15" s="110">
        <v>0</v>
      </c>
      <c r="C15" s="111">
        <v>0</v>
      </c>
    </row>
    <row r="16" spans="1:5">
      <c r="A16" s="109" t="s">
        <v>25</v>
      </c>
      <c r="B16" s="110">
        <v>0</v>
      </c>
      <c r="C16" s="111">
        <v>0</v>
      </c>
    </row>
    <row r="17" spans="1:4">
      <c r="A17" s="109" t="s">
        <v>27</v>
      </c>
      <c r="B17" s="110">
        <v>0</v>
      </c>
      <c r="C17" s="111">
        <v>1001630.75</v>
      </c>
      <c r="D17" s="107"/>
    </row>
    <row r="18" spans="1:4">
      <c r="A18" s="109" t="s">
        <v>29</v>
      </c>
      <c r="B18" s="110">
        <v>25604072.48</v>
      </c>
      <c r="C18" s="111">
        <v>0</v>
      </c>
      <c r="D18" s="107"/>
    </row>
    <row r="19" spans="1:4">
      <c r="A19" s="109" t="s">
        <v>31</v>
      </c>
      <c r="B19" s="110">
        <v>0</v>
      </c>
      <c r="C19" s="111">
        <v>0</v>
      </c>
    </row>
    <row r="20" spans="1:4">
      <c r="A20" s="109" t="s">
        <v>33</v>
      </c>
      <c r="B20" s="110">
        <v>0</v>
      </c>
      <c r="C20" s="111">
        <v>31851966.260000002</v>
      </c>
      <c r="D20" s="107"/>
    </row>
    <row r="21" spans="1:4">
      <c r="A21" s="109" t="s">
        <v>35</v>
      </c>
      <c r="B21" s="110">
        <v>0</v>
      </c>
      <c r="C21" s="111">
        <v>0</v>
      </c>
    </row>
    <row r="22" spans="1:4">
      <c r="A22" s="109" t="s">
        <v>37</v>
      </c>
      <c r="B22" s="110">
        <v>0</v>
      </c>
      <c r="C22" s="111">
        <v>0</v>
      </c>
    </row>
    <row r="23" spans="1:4">
      <c r="A23" s="109" t="s">
        <v>38</v>
      </c>
      <c r="B23" s="110">
        <v>0</v>
      </c>
      <c r="C23" s="111">
        <v>0</v>
      </c>
    </row>
    <row r="24" spans="1:4" s="7" customFormat="1">
      <c r="A24" s="114"/>
      <c r="B24" s="115"/>
      <c r="C24" s="116"/>
    </row>
    <row r="25" spans="1:4" s="7" customFormat="1" ht="12.75">
      <c r="A25" s="104" t="s">
        <v>2</v>
      </c>
      <c r="B25" s="117">
        <f>B26+B36</f>
        <v>2814562.22</v>
      </c>
      <c r="C25" s="106">
        <f>C26+C36</f>
        <v>135829167.00999999</v>
      </c>
      <c r="D25" s="107"/>
    </row>
    <row r="26" spans="1:4">
      <c r="A26" s="108" t="s">
        <v>4</v>
      </c>
      <c r="B26" s="105">
        <f>SUM(B27:B34)</f>
        <v>2814562.22</v>
      </c>
      <c r="C26" s="106">
        <f>SUM(C27:C34)</f>
        <v>135829167.00999999</v>
      </c>
      <c r="D26" s="107"/>
    </row>
    <row r="27" spans="1:4">
      <c r="A27" s="109" t="s">
        <v>6</v>
      </c>
      <c r="B27" s="110">
        <v>0</v>
      </c>
      <c r="C27" s="111">
        <v>135829167.00999999</v>
      </c>
      <c r="D27" s="107"/>
    </row>
    <row r="28" spans="1:4">
      <c r="A28" s="109" t="s">
        <v>8</v>
      </c>
      <c r="B28" s="110">
        <v>0</v>
      </c>
      <c r="C28" s="111">
        <v>0</v>
      </c>
    </row>
    <row r="29" spans="1:4">
      <c r="A29" s="109" t="s">
        <v>10</v>
      </c>
      <c r="B29" s="110">
        <v>0</v>
      </c>
      <c r="C29" s="111">
        <v>0</v>
      </c>
    </row>
    <row r="30" spans="1:4">
      <c r="A30" s="109" t="s">
        <v>12</v>
      </c>
      <c r="B30" s="110">
        <v>0</v>
      </c>
      <c r="C30" s="111">
        <v>0</v>
      </c>
    </row>
    <row r="31" spans="1:4">
      <c r="A31" s="109" t="s">
        <v>14</v>
      </c>
      <c r="B31" s="110">
        <v>0</v>
      </c>
      <c r="C31" s="111">
        <v>0</v>
      </c>
    </row>
    <row r="32" spans="1:4">
      <c r="A32" s="109" t="s">
        <v>16</v>
      </c>
      <c r="B32" s="110">
        <v>0</v>
      </c>
      <c r="C32" s="111">
        <v>0</v>
      </c>
    </row>
    <row r="33" spans="1:4">
      <c r="A33" s="109" t="s">
        <v>18</v>
      </c>
      <c r="B33" s="110">
        <v>0</v>
      </c>
      <c r="C33" s="111">
        <v>0</v>
      </c>
    </row>
    <row r="34" spans="1:4">
      <c r="A34" s="109" t="s">
        <v>19</v>
      </c>
      <c r="B34" s="110">
        <v>2814562.22</v>
      </c>
      <c r="C34" s="111">
        <v>0</v>
      </c>
      <c r="D34" s="107"/>
    </row>
    <row r="35" spans="1:4">
      <c r="A35" s="109"/>
      <c r="B35" s="112"/>
      <c r="C35" s="113"/>
    </row>
    <row r="36" spans="1:4">
      <c r="A36" s="108" t="s">
        <v>24</v>
      </c>
      <c r="B36" s="105">
        <v>0</v>
      </c>
      <c r="C36" s="106">
        <v>0</v>
      </c>
    </row>
    <row r="37" spans="1:4">
      <c r="A37" s="109" t="s">
        <v>26</v>
      </c>
      <c r="B37" s="112">
        <v>0</v>
      </c>
      <c r="C37" s="113">
        <v>0</v>
      </c>
    </row>
    <row r="38" spans="1:4">
      <c r="A38" s="109" t="s">
        <v>28</v>
      </c>
      <c r="B38" s="112">
        <v>0</v>
      </c>
      <c r="C38" s="113">
        <v>0</v>
      </c>
    </row>
    <row r="39" spans="1:4">
      <c r="A39" s="109" t="s">
        <v>30</v>
      </c>
      <c r="B39" s="112">
        <v>0</v>
      </c>
      <c r="C39" s="113">
        <v>0</v>
      </c>
    </row>
    <row r="40" spans="1:4">
      <c r="A40" s="109" t="s">
        <v>32</v>
      </c>
      <c r="B40" s="112">
        <v>0</v>
      </c>
      <c r="C40" s="113">
        <v>0</v>
      </c>
    </row>
    <row r="41" spans="1:4">
      <c r="A41" s="109" t="s">
        <v>34</v>
      </c>
      <c r="B41" s="112">
        <v>0</v>
      </c>
      <c r="C41" s="113">
        <v>0</v>
      </c>
    </row>
    <row r="42" spans="1:4">
      <c r="A42" s="109" t="s">
        <v>36</v>
      </c>
      <c r="B42" s="112">
        <v>0</v>
      </c>
      <c r="C42" s="113">
        <v>0</v>
      </c>
    </row>
    <row r="43" spans="1:4">
      <c r="A43" s="109"/>
      <c r="B43" s="112"/>
      <c r="C43" s="113"/>
    </row>
    <row r="44" spans="1:4" s="7" customFormat="1" ht="12.75">
      <c r="A44" s="104" t="s">
        <v>43</v>
      </c>
      <c r="B44" s="117">
        <f>B45+B50+B57</f>
        <v>1697630990.6099999</v>
      </c>
      <c r="C44" s="118">
        <f>C45+C50+C57</f>
        <v>541150579.14999998</v>
      </c>
      <c r="D44" s="107"/>
    </row>
    <row r="45" spans="1:4">
      <c r="A45" s="108" t="s">
        <v>44</v>
      </c>
      <c r="B45" s="105">
        <f>SUM(B46:B48)</f>
        <v>20250909.75</v>
      </c>
      <c r="C45" s="106">
        <f>SUM(C46:C48)</f>
        <v>0</v>
      </c>
      <c r="D45" s="107"/>
    </row>
    <row r="46" spans="1:4">
      <c r="A46" s="109" t="s">
        <v>45</v>
      </c>
      <c r="B46" s="110">
        <v>20250009.75</v>
      </c>
      <c r="C46" s="111">
        <v>0</v>
      </c>
      <c r="D46" s="107"/>
    </row>
    <row r="47" spans="1:4">
      <c r="A47" s="109" t="s">
        <v>46</v>
      </c>
      <c r="B47" s="110">
        <v>900</v>
      </c>
      <c r="C47" s="111">
        <v>0</v>
      </c>
    </row>
    <row r="48" spans="1:4">
      <c r="A48" s="109" t="s">
        <v>47</v>
      </c>
      <c r="B48" s="110">
        <v>0</v>
      </c>
      <c r="C48" s="111">
        <v>0</v>
      </c>
    </row>
    <row r="49" spans="1:4">
      <c r="A49" s="109"/>
      <c r="B49" s="112"/>
      <c r="C49" s="113"/>
    </row>
    <row r="50" spans="1:4">
      <c r="A50" s="108" t="s">
        <v>48</v>
      </c>
      <c r="B50" s="105">
        <f>SUM(B51:B55)</f>
        <v>1677380080.8599999</v>
      </c>
      <c r="C50" s="106">
        <f>SUM(C51:C55)</f>
        <v>541150579.14999998</v>
      </c>
      <c r="D50" s="107"/>
    </row>
    <row r="51" spans="1:4">
      <c r="A51" s="109" t="s">
        <v>49</v>
      </c>
      <c r="B51" s="110">
        <v>1677380080.8599999</v>
      </c>
      <c r="C51" s="111">
        <v>0</v>
      </c>
      <c r="D51" s="107"/>
    </row>
    <row r="52" spans="1:4">
      <c r="A52" s="109" t="s">
        <v>50</v>
      </c>
      <c r="B52" s="110">
        <v>0</v>
      </c>
      <c r="C52" s="111">
        <v>541150579.14999998</v>
      </c>
      <c r="D52" s="107"/>
    </row>
    <row r="53" spans="1:4">
      <c r="A53" s="109" t="s">
        <v>51</v>
      </c>
      <c r="B53" s="110">
        <v>0</v>
      </c>
      <c r="C53" s="111">
        <v>0</v>
      </c>
    </row>
    <row r="54" spans="1:4">
      <c r="A54" s="109" t="s">
        <v>52</v>
      </c>
      <c r="B54" s="110">
        <v>0</v>
      </c>
      <c r="C54" s="111">
        <v>0</v>
      </c>
    </row>
    <row r="55" spans="1:4">
      <c r="A55" s="109" t="s">
        <v>53</v>
      </c>
      <c r="B55" s="110">
        <v>0</v>
      </c>
      <c r="C55" s="111">
        <v>0</v>
      </c>
    </row>
    <row r="56" spans="1:4">
      <c r="A56" s="109"/>
      <c r="B56" s="112"/>
      <c r="C56" s="113"/>
    </row>
    <row r="57" spans="1:4">
      <c r="A57" s="108" t="s">
        <v>120</v>
      </c>
      <c r="B57" s="105">
        <f>SUM(B58:B59)</f>
        <v>0</v>
      </c>
      <c r="C57" s="106">
        <f>SUM(C58:C59)</f>
        <v>0</v>
      </c>
    </row>
    <row r="58" spans="1:4">
      <c r="A58" s="109" t="s">
        <v>55</v>
      </c>
      <c r="B58" s="112">
        <v>0</v>
      </c>
      <c r="C58" s="113">
        <v>0</v>
      </c>
    </row>
    <row r="59" spans="1:4">
      <c r="A59" s="119" t="s">
        <v>56</v>
      </c>
      <c r="B59" s="120">
        <v>0</v>
      </c>
      <c r="C59" s="121">
        <v>0</v>
      </c>
    </row>
    <row r="60" spans="1:4" ht="15.75" customHeight="1">
      <c r="A60" s="361" t="s">
        <v>59</v>
      </c>
      <c r="B60" s="361"/>
      <c r="C60" s="361"/>
    </row>
    <row r="61" spans="1:4">
      <c r="A61" s="122"/>
      <c r="B61" s="122"/>
      <c r="C61" s="123"/>
    </row>
  </sheetData>
  <sheetProtection formatRows="0" autoFilter="0"/>
  <mergeCells count="2">
    <mergeCell ref="A1:C1"/>
    <mergeCell ref="A60:C60"/>
  </mergeCells>
  <printOptions horizontalCentered="1"/>
  <pageMargins left="0.55118110236220474" right="0.55118110236220474" top="0.98425196850393704" bottom="0.98425196850393704" header="0" footer="0"/>
  <pageSetup firstPageNumber="4" fitToHeight="2" orientation="landscape" useFirstPageNumber="1" r:id="rId1"/>
  <headerFooter alignWithMargins="0">
    <oddFooter>&amp;RPágina No.&amp;P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M28"/>
  <sheetViews>
    <sheetView showGridLines="0" workbookViewId="0">
      <selection activeCell="G30" sqref="G30"/>
    </sheetView>
  </sheetViews>
  <sheetFormatPr baseColWidth="10" defaultColWidth="12" defaultRowHeight="11.25"/>
  <cols>
    <col min="1" max="1" width="1" style="124" customWidth="1"/>
    <col min="2" max="2" width="57.6640625" style="124" customWidth="1"/>
    <col min="3" max="3" width="17.6640625" style="124" customWidth="1"/>
    <col min="4" max="5" width="19.83203125" style="124" customWidth="1"/>
    <col min="6" max="7" width="17.6640625" style="124" customWidth="1"/>
    <col min="8" max="8" width="17.83203125" style="124" customWidth="1"/>
    <col min="9" max="9" width="15.1640625" style="124" customWidth="1"/>
    <col min="10" max="16384" width="12" style="124"/>
  </cols>
  <sheetData>
    <row r="1" spans="1:13" ht="39.950000000000003" customHeight="1">
      <c r="A1" s="362" t="s">
        <v>121</v>
      </c>
      <c r="B1" s="363"/>
      <c r="C1" s="363"/>
      <c r="D1" s="363"/>
      <c r="E1" s="363"/>
      <c r="F1" s="363"/>
      <c r="G1" s="364"/>
    </row>
    <row r="2" spans="1:13" ht="36">
      <c r="A2" s="125"/>
      <c r="B2" s="126" t="s">
        <v>122</v>
      </c>
      <c r="C2" s="127" t="s">
        <v>123</v>
      </c>
      <c r="D2" s="127" t="s">
        <v>124</v>
      </c>
      <c r="E2" s="127" t="s">
        <v>125</v>
      </c>
      <c r="F2" s="127" t="s">
        <v>126</v>
      </c>
      <c r="G2" s="127" t="s">
        <v>127</v>
      </c>
    </row>
    <row r="3" spans="1:13">
      <c r="A3" s="128"/>
      <c r="B3" s="129"/>
      <c r="C3" s="130"/>
      <c r="D3" s="130"/>
      <c r="E3" s="130"/>
      <c r="F3" s="130"/>
      <c r="G3" s="131"/>
    </row>
    <row r="4" spans="1:13" ht="12.75">
      <c r="A4" s="132" t="s">
        <v>1</v>
      </c>
      <c r="B4" s="133"/>
      <c r="C4" s="134">
        <f>C6+C15</f>
        <v>8703609332.6300011</v>
      </c>
      <c r="D4" s="134">
        <f t="shared" ref="D4:E4" si="0">D6+D15</f>
        <v>11501496140.700003</v>
      </c>
      <c r="E4" s="134">
        <f t="shared" si="0"/>
        <v>10478030333.99</v>
      </c>
      <c r="F4" s="134">
        <f>F6+F15</f>
        <v>9727075139.3400021</v>
      </c>
      <c r="G4" s="135">
        <f>F4-C4</f>
        <v>1023465806.710001</v>
      </c>
      <c r="H4" s="136"/>
      <c r="I4" s="137"/>
      <c r="J4" s="137"/>
      <c r="K4" s="137"/>
      <c r="L4" s="137"/>
      <c r="M4" s="137"/>
    </row>
    <row r="5" spans="1:13">
      <c r="A5" s="138"/>
      <c r="B5" s="133"/>
      <c r="C5" s="139"/>
      <c r="D5" s="139"/>
      <c r="E5" s="139"/>
      <c r="F5" s="139"/>
      <c r="G5" s="140"/>
      <c r="H5" s="136"/>
      <c r="I5" s="137"/>
      <c r="J5" s="137"/>
      <c r="K5" s="137"/>
      <c r="L5" s="137"/>
      <c r="M5" s="137"/>
    </row>
    <row r="6" spans="1:13">
      <c r="A6" s="141">
        <v>1100</v>
      </c>
      <c r="B6" s="142" t="s">
        <v>3</v>
      </c>
      <c r="C6" s="143">
        <f>SUM(C7:C13)</f>
        <v>1317252236.5599999</v>
      </c>
      <c r="D6" s="143">
        <f t="shared" ref="D6:E6" si="1">SUM(D7:D13)</f>
        <v>11443685915.080002</v>
      </c>
      <c r="E6" s="143">
        <f t="shared" si="1"/>
        <v>10427469632.9</v>
      </c>
      <c r="F6" s="143">
        <f>C6+D6-E6</f>
        <v>2333468518.7400017</v>
      </c>
      <c r="G6" s="144">
        <f>F6-C6</f>
        <v>1016216282.1800017</v>
      </c>
      <c r="H6" s="136"/>
      <c r="I6" s="137"/>
      <c r="J6" s="137"/>
      <c r="K6" s="137"/>
      <c r="L6" s="137"/>
      <c r="M6" s="137"/>
    </row>
    <row r="7" spans="1:13">
      <c r="A7" s="141">
        <v>1110</v>
      </c>
      <c r="B7" s="145" t="s">
        <v>5</v>
      </c>
      <c r="C7" s="146">
        <v>884822404.74000001</v>
      </c>
      <c r="D7" s="146">
        <v>7311722057.9700003</v>
      </c>
      <c r="E7" s="146">
        <v>6224912316.3199997</v>
      </c>
      <c r="F7" s="139">
        <f>C7+D7-E7</f>
        <v>1971632146.3900003</v>
      </c>
      <c r="G7" s="140">
        <f>F7-C7</f>
        <v>1086809741.6500003</v>
      </c>
      <c r="H7" s="136"/>
      <c r="I7" s="137"/>
      <c r="J7" s="137"/>
      <c r="K7" s="137"/>
      <c r="L7" s="137"/>
      <c r="M7" s="137"/>
    </row>
    <row r="8" spans="1:13">
      <c r="A8" s="141">
        <v>1120</v>
      </c>
      <c r="B8" s="145" t="s">
        <v>7</v>
      </c>
      <c r="C8" s="146">
        <v>197151645.97</v>
      </c>
      <c r="D8" s="146">
        <v>4088425418.98</v>
      </c>
      <c r="E8" s="146">
        <v>4166529841.6799998</v>
      </c>
      <c r="F8" s="139">
        <f t="shared" ref="F8:F13" si="2">C8+D8-E8</f>
        <v>119047223.26999998</v>
      </c>
      <c r="G8" s="140">
        <f t="shared" ref="G8:G13" si="3">F8-C8</f>
        <v>-78104422.700000018</v>
      </c>
      <c r="H8" s="136"/>
      <c r="I8" s="137"/>
      <c r="J8" s="137"/>
      <c r="K8" s="137"/>
      <c r="L8" s="137"/>
      <c r="M8" s="137"/>
    </row>
    <row r="9" spans="1:13">
      <c r="A9" s="141">
        <v>1130</v>
      </c>
      <c r="B9" s="145" t="s">
        <v>9</v>
      </c>
      <c r="C9" s="146">
        <v>45883814.520000003</v>
      </c>
      <c r="D9" s="146">
        <v>18012640.870000001</v>
      </c>
      <c r="E9" s="146">
        <v>9151346.4000000004</v>
      </c>
      <c r="F9" s="139">
        <f t="shared" si="2"/>
        <v>54745108.990000002</v>
      </c>
      <c r="G9" s="140">
        <f t="shared" si="3"/>
        <v>8861294.4699999988</v>
      </c>
      <c r="H9" s="136"/>
      <c r="I9" s="137"/>
      <c r="J9" s="137"/>
      <c r="K9" s="137"/>
      <c r="L9" s="137"/>
      <c r="M9" s="137"/>
    </row>
    <row r="10" spans="1:13">
      <c r="A10" s="141">
        <v>1140</v>
      </c>
      <c r="B10" s="145" t="s">
        <v>11</v>
      </c>
      <c r="C10" s="146">
        <v>179760371.33000001</v>
      </c>
      <c r="D10" s="146">
        <v>25525797.260000002</v>
      </c>
      <c r="E10" s="146">
        <v>26876128.5</v>
      </c>
      <c r="F10" s="139">
        <f t="shared" si="2"/>
        <v>178410040.09</v>
      </c>
      <c r="G10" s="140">
        <f t="shared" si="3"/>
        <v>-1350331.2400000095</v>
      </c>
      <c r="H10" s="136"/>
      <c r="I10" s="137"/>
      <c r="J10" s="137"/>
      <c r="K10" s="137"/>
      <c r="L10" s="137"/>
      <c r="M10" s="137"/>
    </row>
    <row r="11" spans="1:13">
      <c r="A11" s="141">
        <v>1150</v>
      </c>
      <c r="B11" s="145" t="s">
        <v>13</v>
      </c>
      <c r="C11" s="146">
        <v>0</v>
      </c>
      <c r="D11" s="146">
        <v>0</v>
      </c>
      <c r="E11" s="146">
        <v>0</v>
      </c>
      <c r="F11" s="139">
        <f t="shared" si="2"/>
        <v>0</v>
      </c>
      <c r="G11" s="140">
        <f t="shared" si="3"/>
        <v>0</v>
      </c>
      <c r="H11" s="136"/>
      <c r="I11" s="137"/>
      <c r="J11" s="137"/>
      <c r="K11" s="137"/>
      <c r="L11" s="137"/>
      <c r="M11" s="137"/>
    </row>
    <row r="12" spans="1:13">
      <c r="A12" s="141">
        <v>1160</v>
      </c>
      <c r="B12" s="145" t="s">
        <v>15</v>
      </c>
      <c r="C12" s="146">
        <v>0</v>
      </c>
      <c r="D12" s="146">
        <v>0</v>
      </c>
      <c r="E12" s="146">
        <v>0</v>
      </c>
      <c r="F12" s="139">
        <f t="shared" si="2"/>
        <v>0</v>
      </c>
      <c r="G12" s="140">
        <f t="shared" si="3"/>
        <v>0</v>
      </c>
      <c r="H12" s="136"/>
      <c r="I12" s="137"/>
      <c r="J12" s="137"/>
      <c r="K12" s="137"/>
      <c r="L12" s="137"/>
      <c r="M12" s="137"/>
    </row>
    <row r="13" spans="1:13">
      <c r="A13" s="141">
        <v>1190</v>
      </c>
      <c r="B13" s="145" t="s">
        <v>17</v>
      </c>
      <c r="C13" s="146">
        <v>9634000</v>
      </c>
      <c r="D13" s="146">
        <v>0</v>
      </c>
      <c r="E13" s="146">
        <v>0</v>
      </c>
      <c r="F13" s="139">
        <f t="shared" si="2"/>
        <v>9634000</v>
      </c>
      <c r="G13" s="140">
        <f t="shared" si="3"/>
        <v>0</v>
      </c>
      <c r="H13" s="136"/>
      <c r="I13" s="137"/>
      <c r="J13" s="137"/>
      <c r="K13" s="137"/>
      <c r="L13" s="137"/>
      <c r="M13" s="137"/>
    </row>
    <row r="14" spans="1:13">
      <c r="A14" s="141"/>
      <c r="B14" s="145"/>
      <c r="C14" s="143"/>
      <c r="D14" s="143"/>
      <c r="E14" s="143"/>
      <c r="F14" s="143"/>
      <c r="G14" s="144"/>
      <c r="H14" s="136"/>
      <c r="I14" s="137"/>
      <c r="J14" s="137"/>
      <c r="K14" s="137"/>
      <c r="L14" s="137"/>
      <c r="M14" s="137"/>
    </row>
    <row r="15" spans="1:13">
      <c r="A15" s="141">
        <v>1200</v>
      </c>
      <c r="B15" s="142" t="s">
        <v>22</v>
      </c>
      <c r="C15" s="143">
        <f>SUM(C16:C24)</f>
        <v>7386357096.0700006</v>
      </c>
      <c r="D15" s="143">
        <f t="shared" ref="D15:E15" si="4">SUM(D16:D24)</f>
        <v>57810225.620000005</v>
      </c>
      <c r="E15" s="143">
        <f t="shared" si="4"/>
        <v>50560701.090000004</v>
      </c>
      <c r="F15" s="143">
        <f>C15+D15-E15</f>
        <v>7393606620.6000004</v>
      </c>
      <c r="G15" s="144">
        <f>F15-C15</f>
        <v>7249524.529999733</v>
      </c>
      <c r="H15" s="136"/>
      <c r="I15" s="137"/>
      <c r="J15" s="137"/>
      <c r="K15" s="137"/>
      <c r="L15" s="137"/>
      <c r="M15" s="137"/>
    </row>
    <row r="16" spans="1:13">
      <c r="A16" s="141">
        <v>1210</v>
      </c>
      <c r="B16" s="145" t="s">
        <v>23</v>
      </c>
      <c r="C16" s="146">
        <v>0</v>
      </c>
      <c r="D16" s="146">
        <v>0</v>
      </c>
      <c r="E16" s="146">
        <v>0</v>
      </c>
      <c r="F16" s="139">
        <f t="shared" ref="F16:F24" si="5">C16+D16-E16</f>
        <v>0</v>
      </c>
      <c r="G16" s="140">
        <f t="shared" ref="G16:G24" si="6">F16-C16</f>
        <v>0</v>
      </c>
      <c r="H16" s="136"/>
      <c r="I16" s="137"/>
      <c r="J16" s="137"/>
      <c r="K16" s="137"/>
      <c r="L16" s="137"/>
      <c r="M16" s="137"/>
    </row>
    <row r="17" spans="1:13">
      <c r="A17" s="141">
        <v>1220</v>
      </c>
      <c r="B17" s="145" t="s">
        <v>25</v>
      </c>
      <c r="C17" s="147">
        <v>0</v>
      </c>
      <c r="D17" s="147">
        <v>0</v>
      </c>
      <c r="E17" s="147">
        <v>0</v>
      </c>
      <c r="F17" s="139">
        <f t="shared" si="5"/>
        <v>0</v>
      </c>
      <c r="G17" s="140">
        <f t="shared" si="6"/>
        <v>0</v>
      </c>
      <c r="H17" s="136"/>
      <c r="I17" s="137"/>
      <c r="J17" s="137"/>
      <c r="K17" s="137"/>
      <c r="L17" s="137"/>
      <c r="M17" s="137"/>
    </row>
    <row r="18" spans="1:13">
      <c r="A18" s="141">
        <v>1230</v>
      </c>
      <c r="B18" s="145" t="s">
        <v>27</v>
      </c>
      <c r="C18" s="147">
        <v>5789813004.0200005</v>
      </c>
      <c r="D18" s="147">
        <v>15662666.59</v>
      </c>
      <c r="E18" s="147">
        <v>14661035.84</v>
      </c>
      <c r="F18" s="139">
        <f t="shared" si="5"/>
        <v>5790814634.7700005</v>
      </c>
      <c r="G18" s="140">
        <f t="shared" si="6"/>
        <v>1001630.75</v>
      </c>
      <c r="H18" s="136"/>
      <c r="I18" s="137"/>
      <c r="J18" s="137"/>
      <c r="K18" s="137"/>
      <c r="L18" s="137"/>
      <c r="M18" s="137"/>
    </row>
    <row r="19" spans="1:13">
      <c r="A19" s="141">
        <v>1240</v>
      </c>
      <c r="B19" s="145" t="s">
        <v>29</v>
      </c>
      <c r="C19" s="146">
        <v>4201829980</v>
      </c>
      <c r="D19" s="146">
        <v>10295592.77</v>
      </c>
      <c r="E19" s="146">
        <v>35899665.25</v>
      </c>
      <c r="F19" s="139">
        <f t="shared" si="5"/>
        <v>4176225907.52</v>
      </c>
      <c r="G19" s="140">
        <f t="shared" si="6"/>
        <v>-25604072.480000019</v>
      </c>
      <c r="H19" s="136"/>
      <c r="I19" s="137"/>
      <c r="J19" s="137"/>
      <c r="K19" s="137"/>
      <c r="L19" s="137"/>
      <c r="M19" s="137"/>
    </row>
    <row r="20" spans="1:13">
      <c r="A20" s="141">
        <v>1250</v>
      </c>
      <c r="B20" s="145" t="s">
        <v>31</v>
      </c>
      <c r="C20" s="146">
        <v>0</v>
      </c>
      <c r="D20" s="146">
        <v>0</v>
      </c>
      <c r="E20" s="146">
        <v>0</v>
      </c>
      <c r="F20" s="139">
        <f t="shared" si="5"/>
        <v>0</v>
      </c>
      <c r="G20" s="140">
        <f t="shared" si="6"/>
        <v>0</v>
      </c>
      <c r="H20" s="136"/>
      <c r="I20" s="137"/>
      <c r="J20" s="137"/>
      <c r="K20" s="137"/>
      <c r="L20" s="137"/>
      <c r="M20" s="137"/>
    </row>
    <row r="21" spans="1:13">
      <c r="A21" s="141">
        <v>1260</v>
      </c>
      <c r="B21" s="145" t="s">
        <v>33</v>
      </c>
      <c r="C21" s="146">
        <v>-2605285887.9499998</v>
      </c>
      <c r="D21" s="146">
        <v>31851966.260000002</v>
      </c>
      <c r="E21" s="146">
        <v>0</v>
      </c>
      <c r="F21" s="139">
        <f t="shared" si="5"/>
        <v>-2573433921.6899996</v>
      </c>
      <c r="G21" s="140">
        <f t="shared" si="6"/>
        <v>31851966.260000229</v>
      </c>
      <c r="H21" s="136"/>
      <c r="I21" s="137"/>
      <c r="J21" s="137"/>
      <c r="K21" s="137"/>
      <c r="L21" s="137"/>
      <c r="M21" s="137"/>
    </row>
    <row r="22" spans="1:13">
      <c r="A22" s="141">
        <v>1270</v>
      </c>
      <c r="B22" s="145" t="s">
        <v>35</v>
      </c>
      <c r="C22" s="146">
        <v>0</v>
      </c>
      <c r="D22" s="146">
        <v>0</v>
      </c>
      <c r="E22" s="146">
        <v>0</v>
      </c>
      <c r="F22" s="139">
        <f t="shared" si="5"/>
        <v>0</v>
      </c>
      <c r="G22" s="140">
        <f t="shared" si="6"/>
        <v>0</v>
      </c>
      <c r="H22" s="136"/>
      <c r="I22" s="137"/>
      <c r="J22" s="137"/>
      <c r="K22" s="137"/>
      <c r="L22" s="137"/>
      <c r="M22" s="137"/>
    </row>
    <row r="23" spans="1:13">
      <c r="A23" s="141">
        <v>1280</v>
      </c>
      <c r="B23" s="145" t="s">
        <v>37</v>
      </c>
      <c r="C23" s="146">
        <v>0</v>
      </c>
      <c r="D23" s="146">
        <v>0</v>
      </c>
      <c r="E23" s="146">
        <v>0</v>
      </c>
      <c r="F23" s="139">
        <f t="shared" si="5"/>
        <v>0</v>
      </c>
      <c r="G23" s="140">
        <f t="shared" si="6"/>
        <v>0</v>
      </c>
      <c r="H23" s="136"/>
      <c r="I23" s="137"/>
      <c r="J23" s="137"/>
      <c r="K23" s="137"/>
      <c r="L23" s="137"/>
      <c r="M23" s="137"/>
    </row>
    <row r="24" spans="1:13">
      <c r="A24" s="141">
        <v>1290</v>
      </c>
      <c r="B24" s="145" t="s">
        <v>38</v>
      </c>
      <c r="C24" s="146">
        <v>0</v>
      </c>
      <c r="D24" s="146">
        <v>0</v>
      </c>
      <c r="E24" s="146">
        <v>0</v>
      </c>
      <c r="F24" s="139">
        <f t="shared" si="5"/>
        <v>0</v>
      </c>
      <c r="G24" s="140">
        <f t="shared" si="6"/>
        <v>0</v>
      </c>
      <c r="I24" s="137"/>
      <c r="J24" s="137"/>
      <c r="K24" s="137"/>
      <c r="L24" s="137"/>
      <c r="M24" s="137"/>
    </row>
    <row r="25" spans="1:13">
      <c r="A25" s="148"/>
      <c r="B25" s="149"/>
      <c r="C25" s="149"/>
      <c r="D25" s="149"/>
      <c r="E25" s="149"/>
      <c r="F25" s="149"/>
      <c r="G25" s="150"/>
    </row>
    <row r="26" spans="1:13">
      <c r="A26" s="151"/>
      <c r="B26" s="365" t="s">
        <v>59</v>
      </c>
      <c r="C26" s="365"/>
      <c r="D26" s="365"/>
      <c r="E26" s="365"/>
      <c r="F26" s="365"/>
      <c r="G26" s="365"/>
    </row>
    <row r="27" spans="1:13">
      <c r="A27" s="151"/>
      <c r="B27" s="151"/>
      <c r="C27" s="151"/>
      <c r="D27" s="151"/>
      <c r="E27" s="151"/>
      <c r="F27" s="151"/>
      <c r="G27" s="151"/>
    </row>
    <row r="28" spans="1:13">
      <c r="A28" s="151"/>
      <c r="B28" s="151"/>
      <c r="C28" s="151"/>
      <c r="D28" s="151"/>
      <c r="E28" s="151"/>
      <c r="F28" s="151"/>
      <c r="G28" s="151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51181102362204722" right="0.51181102362204722" top="0.74803149606299213" bottom="0.74803149606299213" header="0.31496062992125984" footer="0.31496062992125984"/>
  <pageSetup firstPageNumber="6" orientation="landscape" useFirstPageNumber="1" r:id="rId1"/>
  <headerFooter>
    <oddFooter>&amp;RPágina No.&amp;P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F36"/>
  <sheetViews>
    <sheetView showGridLines="0" workbookViewId="0">
      <selection activeCell="E3" sqref="E3"/>
    </sheetView>
  </sheetViews>
  <sheetFormatPr baseColWidth="10" defaultRowHeight="11.25"/>
  <cols>
    <col min="1" max="1" width="2.83203125" style="58" customWidth="1"/>
    <col min="2" max="2" width="35.83203125" style="49" customWidth="1"/>
    <col min="3" max="3" width="23.83203125" style="146" customWidth="1"/>
    <col min="4" max="6" width="18.83203125" style="146" customWidth="1"/>
    <col min="7" max="7" width="2.1640625" style="152" customWidth="1"/>
    <col min="8" max="16384" width="12" style="152"/>
  </cols>
  <sheetData>
    <row r="1" spans="1:6" ht="39.950000000000003" customHeight="1">
      <c r="A1" s="366" t="s">
        <v>128</v>
      </c>
      <c r="B1" s="367"/>
      <c r="C1" s="367"/>
      <c r="D1" s="367"/>
      <c r="E1" s="367"/>
      <c r="F1" s="368"/>
    </row>
    <row r="2" spans="1:6" ht="35.1" customHeight="1">
      <c r="A2" s="125"/>
      <c r="B2" s="153" t="s">
        <v>129</v>
      </c>
      <c r="C2" s="154" t="s">
        <v>130</v>
      </c>
      <c r="D2" s="154" t="s">
        <v>131</v>
      </c>
      <c r="E2" s="154" t="s">
        <v>132</v>
      </c>
      <c r="F2" s="154" t="s">
        <v>133</v>
      </c>
    </row>
    <row r="3" spans="1:6" s="160" customFormat="1" ht="11.25" customHeight="1">
      <c r="A3" s="155" t="s">
        <v>134</v>
      </c>
      <c r="B3" s="156"/>
      <c r="C3" s="157"/>
      <c r="D3" s="157"/>
      <c r="E3" s="158">
        <v>0</v>
      </c>
      <c r="F3" s="159">
        <v>0</v>
      </c>
    </row>
    <row r="4" spans="1:6" ht="11.25" customHeight="1">
      <c r="A4" s="141"/>
      <c r="B4" s="161" t="s">
        <v>135</v>
      </c>
      <c r="C4" s="162"/>
      <c r="D4" s="162"/>
      <c r="E4" s="139"/>
      <c r="F4" s="140"/>
    </row>
    <row r="5" spans="1:6" ht="11.25" customHeight="1">
      <c r="A5" s="138" t="s">
        <v>136</v>
      </c>
      <c r="B5" s="133"/>
      <c r="C5" s="163"/>
      <c r="D5" s="163"/>
      <c r="E5" s="143">
        <v>0</v>
      </c>
      <c r="F5" s="144">
        <v>0</v>
      </c>
    </row>
    <row r="6" spans="1:6" ht="11.25" customHeight="1">
      <c r="A6" s="141"/>
      <c r="B6" s="164" t="s">
        <v>137</v>
      </c>
      <c r="C6" s="165"/>
      <c r="D6" s="165"/>
      <c r="E6" s="139">
        <v>0</v>
      </c>
      <c r="F6" s="140">
        <v>0</v>
      </c>
    </row>
    <row r="7" spans="1:6" ht="11.25" customHeight="1">
      <c r="A7" s="141"/>
      <c r="B7" s="164" t="s">
        <v>138</v>
      </c>
      <c r="C7" s="165"/>
      <c r="D7" s="165"/>
      <c r="E7" s="139">
        <v>0</v>
      </c>
      <c r="F7" s="140">
        <v>0</v>
      </c>
    </row>
    <row r="8" spans="1:6" ht="11.25" customHeight="1">
      <c r="A8" s="141"/>
      <c r="B8" s="164" t="s">
        <v>139</v>
      </c>
      <c r="C8" s="165"/>
      <c r="D8" s="165"/>
      <c r="E8" s="139">
        <v>0</v>
      </c>
      <c r="F8" s="140">
        <v>0</v>
      </c>
    </row>
    <row r="9" spans="1:6" ht="11.25" customHeight="1">
      <c r="A9" s="141"/>
      <c r="B9" s="164"/>
      <c r="C9" s="165"/>
      <c r="D9" s="165"/>
      <c r="E9" s="139"/>
      <c r="F9" s="140"/>
    </row>
    <row r="10" spans="1:6" ht="11.25" customHeight="1">
      <c r="A10" s="138" t="s">
        <v>140</v>
      </c>
      <c r="B10" s="133"/>
      <c r="C10" s="166"/>
      <c r="D10" s="166"/>
      <c r="E10" s="143">
        <v>0</v>
      </c>
      <c r="F10" s="144">
        <v>0</v>
      </c>
    </row>
    <row r="11" spans="1:6" ht="11.25" customHeight="1">
      <c r="A11" s="167"/>
      <c r="B11" s="164" t="s">
        <v>141</v>
      </c>
      <c r="C11" s="165"/>
      <c r="D11" s="165"/>
      <c r="E11" s="139">
        <v>0</v>
      </c>
      <c r="F11" s="140">
        <v>0</v>
      </c>
    </row>
    <row r="12" spans="1:6" ht="11.25" customHeight="1">
      <c r="A12" s="167"/>
      <c r="B12" s="164" t="s">
        <v>142</v>
      </c>
      <c r="C12" s="165"/>
      <c r="D12" s="165"/>
      <c r="E12" s="139">
        <v>0</v>
      </c>
      <c r="F12" s="140">
        <v>0</v>
      </c>
    </row>
    <row r="13" spans="1:6" ht="11.25" customHeight="1">
      <c r="A13" s="167"/>
      <c r="B13" s="164" t="s">
        <v>138</v>
      </c>
      <c r="C13" s="165"/>
      <c r="D13" s="165"/>
      <c r="E13" s="139">
        <v>0</v>
      </c>
      <c r="F13" s="140">
        <v>0</v>
      </c>
    </row>
    <row r="14" spans="1:6" ht="11.25" customHeight="1">
      <c r="A14" s="167"/>
      <c r="B14" s="164" t="s">
        <v>139</v>
      </c>
      <c r="C14" s="165"/>
      <c r="D14" s="165"/>
      <c r="E14" s="139">
        <v>0</v>
      </c>
      <c r="F14" s="140">
        <v>0</v>
      </c>
    </row>
    <row r="15" spans="1:6" ht="11.25" customHeight="1">
      <c r="A15" s="167"/>
      <c r="B15" s="164"/>
      <c r="C15" s="165"/>
      <c r="D15" s="165"/>
      <c r="E15" s="139"/>
      <c r="F15" s="140"/>
    </row>
    <row r="16" spans="1:6" ht="11.25" customHeight="1">
      <c r="A16" s="167"/>
      <c r="B16" s="168" t="s">
        <v>143</v>
      </c>
      <c r="C16" s="166"/>
      <c r="D16" s="166"/>
      <c r="E16" s="143">
        <v>0</v>
      </c>
      <c r="F16" s="144">
        <v>0</v>
      </c>
    </row>
    <row r="17" spans="1:6" ht="11.25" customHeight="1">
      <c r="A17" s="141"/>
      <c r="B17" s="161" t="s">
        <v>144</v>
      </c>
      <c r="C17" s="165"/>
      <c r="D17" s="165"/>
      <c r="E17" s="139"/>
      <c r="F17" s="140"/>
    </row>
    <row r="18" spans="1:6" ht="11.25" customHeight="1">
      <c r="A18" s="138" t="s">
        <v>136</v>
      </c>
      <c r="B18" s="133"/>
      <c r="C18" s="165"/>
      <c r="D18" s="165"/>
      <c r="E18" s="143">
        <v>0</v>
      </c>
      <c r="F18" s="144">
        <v>0</v>
      </c>
    </row>
    <row r="19" spans="1:6" ht="11.25" customHeight="1">
      <c r="A19" s="141"/>
      <c r="B19" s="164" t="s">
        <v>137</v>
      </c>
      <c r="C19" s="165"/>
      <c r="D19" s="165"/>
      <c r="E19" s="139">
        <v>0</v>
      </c>
      <c r="F19" s="140">
        <v>0</v>
      </c>
    </row>
    <row r="20" spans="1:6" ht="11.25" customHeight="1">
      <c r="A20" s="141"/>
      <c r="B20" s="164" t="s">
        <v>138</v>
      </c>
      <c r="C20" s="165"/>
      <c r="D20" s="165"/>
      <c r="E20" s="139">
        <v>0</v>
      </c>
      <c r="F20" s="140">
        <v>0</v>
      </c>
    </row>
    <row r="21" spans="1:6" ht="11.25" customHeight="1">
      <c r="A21" s="141"/>
      <c r="B21" s="164" t="s">
        <v>139</v>
      </c>
      <c r="C21" s="165"/>
      <c r="D21" s="165"/>
      <c r="E21" s="139">
        <v>0</v>
      </c>
      <c r="F21" s="140">
        <v>0</v>
      </c>
    </row>
    <row r="22" spans="1:6" ht="11.25" customHeight="1">
      <c r="A22" s="141"/>
      <c r="B22" s="164"/>
      <c r="C22" s="165"/>
      <c r="D22" s="165"/>
      <c r="E22" s="139"/>
      <c r="F22" s="140"/>
    </row>
    <row r="23" spans="1:6" ht="11.25" customHeight="1">
      <c r="A23" s="138" t="s">
        <v>140</v>
      </c>
      <c r="B23" s="133"/>
      <c r="C23" s="163"/>
      <c r="D23" s="163"/>
      <c r="E23" s="143">
        <v>0</v>
      </c>
      <c r="F23" s="144">
        <v>0</v>
      </c>
    </row>
    <row r="24" spans="1:6" ht="11.25" customHeight="1">
      <c r="A24" s="167"/>
      <c r="B24" s="164" t="s">
        <v>141</v>
      </c>
      <c r="C24" s="162"/>
      <c r="D24" s="162"/>
      <c r="E24" s="139">
        <v>0</v>
      </c>
      <c r="F24" s="140">
        <v>0</v>
      </c>
    </row>
    <row r="25" spans="1:6" ht="11.25" customHeight="1">
      <c r="A25" s="167"/>
      <c r="B25" s="164" t="s">
        <v>142</v>
      </c>
      <c r="C25" s="162"/>
      <c r="D25" s="162"/>
      <c r="E25" s="139">
        <v>0</v>
      </c>
      <c r="F25" s="140">
        <v>0</v>
      </c>
    </row>
    <row r="26" spans="1:6" ht="11.25" customHeight="1">
      <c r="A26" s="167"/>
      <c r="B26" s="164" t="s">
        <v>138</v>
      </c>
      <c r="C26" s="162"/>
      <c r="D26" s="162"/>
      <c r="E26" s="139">
        <v>0</v>
      </c>
      <c r="F26" s="140">
        <v>0</v>
      </c>
    </row>
    <row r="27" spans="1:6" ht="11.25" customHeight="1">
      <c r="A27" s="167"/>
      <c r="B27" s="164" t="s">
        <v>139</v>
      </c>
      <c r="C27" s="162"/>
      <c r="D27" s="162"/>
      <c r="E27" s="139">
        <v>0</v>
      </c>
      <c r="F27" s="140">
        <v>0</v>
      </c>
    </row>
    <row r="28" spans="1:6" ht="11.25" customHeight="1">
      <c r="A28" s="167"/>
      <c r="B28" s="164"/>
      <c r="C28" s="162"/>
      <c r="D28" s="162"/>
      <c r="E28" s="139"/>
      <c r="F28" s="140"/>
    </row>
    <row r="29" spans="1:6" ht="11.25" customHeight="1">
      <c r="A29" s="167"/>
      <c r="B29" s="168" t="s">
        <v>145</v>
      </c>
      <c r="C29" s="163"/>
      <c r="D29" s="163"/>
      <c r="E29" s="143">
        <v>0</v>
      </c>
      <c r="F29" s="144">
        <v>0</v>
      </c>
    </row>
    <row r="30" spans="1:6" ht="11.25" customHeight="1">
      <c r="A30" s="167"/>
      <c r="B30" s="168"/>
      <c r="C30" s="163"/>
      <c r="D30" s="163"/>
      <c r="E30" s="143"/>
      <c r="F30" s="144"/>
    </row>
    <row r="31" spans="1:6" ht="11.25" customHeight="1">
      <c r="A31" s="169" t="s">
        <v>146</v>
      </c>
      <c r="B31" s="170"/>
      <c r="C31" s="163"/>
      <c r="D31" s="163"/>
      <c r="E31" s="143">
        <v>503040545</v>
      </c>
      <c r="F31" s="144">
        <v>370025940</v>
      </c>
    </row>
    <row r="32" spans="1:6" ht="11.25" customHeight="1">
      <c r="A32" s="169"/>
      <c r="B32" s="170"/>
      <c r="C32" s="163"/>
      <c r="D32" s="163"/>
      <c r="E32" s="143"/>
      <c r="F32" s="144"/>
    </row>
    <row r="33" spans="1:6" ht="11.25" customHeight="1">
      <c r="A33" s="141"/>
      <c r="B33" s="133" t="s">
        <v>147</v>
      </c>
      <c r="C33" s="163"/>
      <c r="D33" s="163"/>
      <c r="E33" s="143">
        <f>E31</f>
        <v>503040545</v>
      </c>
      <c r="F33" s="144">
        <f>F31</f>
        <v>370025940</v>
      </c>
    </row>
    <row r="34" spans="1:6">
      <c r="A34" s="171"/>
      <c r="B34" s="172"/>
      <c r="C34" s="173"/>
      <c r="D34" s="173"/>
      <c r="E34" s="173"/>
      <c r="F34" s="174"/>
    </row>
    <row r="35" spans="1:6">
      <c r="A35" s="369" t="s">
        <v>59</v>
      </c>
      <c r="B35" s="369"/>
      <c r="C35" s="369"/>
      <c r="D35" s="369"/>
      <c r="E35" s="369"/>
      <c r="F35" s="369"/>
    </row>
    <row r="36" spans="1:6">
      <c r="A36" s="15"/>
      <c r="B36" s="175"/>
      <c r="C36" s="162"/>
      <c r="D36" s="162"/>
      <c r="E36" s="162"/>
      <c r="F36" s="162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51181102362204722" right="0.51181102362204722" top="0.74803149606299213" bottom="0.74803149606299213" header="0.31496062992125984" footer="0.31496062992125984"/>
  <pageSetup firstPageNumber="7" fitToHeight="10" orientation="landscape" useFirstPageNumber="1" r:id="rId1"/>
  <headerFooter>
    <oddFooter>&amp;RPágina No.&amp;P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F41"/>
  <sheetViews>
    <sheetView showGridLines="0" workbookViewId="0">
      <selection sqref="A1:F1"/>
    </sheetView>
  </sheetViews>
  <sheetFormatPr baseColWidth="10" defaultColWidth="12" defaultRowHeight="11.25"/>
  <cols>
    <col min="1" max="1" width="68.83203125" style="49" customWidth="1"/>
    <col min="2" max="4" width="18.5" style="50" customWidth="1"/>
    <col min="5" max="5" width="22.83203125" style="50" customWidth="1"/>
    <col min="6" max="6" width="18.33203125" style="50" customWidth="1"/>
    <col min="7" max="16384" width="12" style="58"/>
  </cols>
  <sheetData>
    <row r="1" spans="1:6" ht="45.75" customHeight="1">
      <c r="A1" s="366" t="s">
        <v>148</v>
      </c>
      <c r="B1" s="367"/>
      <c r="C1" s="367"/>
      <c r="D1" s="367"/>
      <c r="E1" s="367"/>
      <c r="F1" s="368"/>
    </row>
    <row r="2" spans="1:6" s="49" customFormat="1" ht="68.25" customHeight="1">
      <c r="A2" s="176" t="s">
        <v>122</v>
      </c>
      <c r="B2" s="177" t="s">
        <v>149</v>
      </c>
      <c r="C2" s="177" t="s">
        <v>150</v>
      </c>
      <c r="D2" s="177" t="s">
        <v>151</v>
      </c>
      <c r="E2" s="177" t="s">
        <v>54</v>
      </c>
      <c r="F2" s="177" t="s">
        <v>152</v>
      </c>
    </row>
    <row r="3" spans="1:6" s="49" customFormat="1" ht="9" customHeight="1">
      <c r="A3" s="178"/>
      <c r="B3" s="179"/>
      <c r="C3" s="179"/>
      <c r="D3" s="179"/>
      <c r="E3" s="179"/>
      <c r="F3" s="180"/>
    </row>
    <row r="4" spans="1:6">
      <c r="A4" s="181" t="s">
        <v>153</v>
      </c>
      <c r="B4" s="182">
        <f>SUM(B5:B7)</f>
        <v>7621602619.2900009</v>
      </c>
      <c r="C4" s="183"/>
      <c r="D4" s="183"/>
      <c r="E4" s="183"/>
      <c r="F4" s="184">
        <f>SUM(F5:F7)</f>
        <v>7621602619.2900009</v>
      </c>
    </row>
    <row r="5" spans="1:6">
      <c r="A5" s="185" t="s">
        <v>45</v>
      </c>
      <c r="B5" s="72">
        <v>7584596409.7700005</v>
      </c>
      <c r="C5" s="186"/>
      <c r="D5" s="186"/>
      <c r="E5" s="186"/>
      <c r="F5" s="87">
        <f>B5</f>
        <v>7584596409.7700005</v>
      </c>
    </row>
    <row r="6" spans="1:6">
      <c r="A6" s="185" t="s">
        <v>46</v>
      </c>
      <c r="B6" s="72">
        <v>27896609.420000002</v>
      </c>
      <c r="C6" s="186"/>
      <c r="D6" s="186"/>
      <c r="E6" s="186"/>
      <c r="F6" s="87">
        <f t="shared" ref="F6:F7" si="0">B6</f>
        <v>27896609.420000002</v>
      </c>
    </row>
    <row r="7" spans="1:6">
      <c r="A7" s="185" t="s">
        <v>47</v>
      </c>
      <c r="B7" s="72">
        <v>9109600.0999999996</v>
      </c>
      <c r="C7" s="186"/>
      <c r="D7" s="186"/>
      <c r="E7" s="186"/>
      <c r="F7" s="87">
        <f t="shared" si="0"/>
        <v>9109600.0999999996</v>
      </c>
    </row>
    <row r="8" spans="1:6" ht="9" customHeight="1">
      <c r="A8" s="185"/>
      <c r="B8" s="86"/>
      <c r="C8" s="86"/>
      <c r="D8" s="86"/>
      <c r="E8" s="86"/>
      <c r="F8" s="87"/>
    </row>
    <row r="9" spans="1:6">
      <c r="A9" s="181" t="s">
        <v>154</v>
      </c>
      <c r="B9" s="183"/>
      <c r="C9" s="182">
        <f>SUM(C11:C14)</f>
        <v>1059969255.51</v>
      </c>
      <c r="D9" s="182">
        <f>SUM(D10)</f>
        <v>-481003086.94</v>
      </c>
      <c r="E9" s="183"/>
      <c r="F9" s="184">
        <f>SUM(F10:F14)</f>
        <v>578966168.56999993</v>
      </c>
    </row>
    <row r="10" spans="1:6">
      <c r="A10" s="185" t="s">
        <v>116</v>
      </c>
      <c r="B10" s="186"/>
      <c r="C10" s="186"/>
      <c r="D10" s="72">
        <v>-481003086.94</v>
      </c>
      <c r="E10" s="186"/>
      <c r="F10" s="87">
        <f>D10</f>
        <v>-481003086.94</v>
      </c>
    </row>
    <row r="11" spans="1:6">
      <c r="A11" s="185" t="s">
        <v>50</v>
      </c>
      <c r="B11" s="186"/>
      <c r="C11" s="72">
        <v>1059969255.51</v>
      </c>
      <c r="D11" s="187"/>
      <c r="E11" s="186"/>
      <c r="F11" s="87">
        <f>C11</f>
        <v>1059969255.51</v>
      </c>
    </row>
    <row r="12" spans="1:6">
      <c r="A12" s="185" t="s">
        <v>155</v>
      </c>
      <c r="B12" s="186"/>
      <c r="C12" s="72">
        <v>0</v>
      </c>
      <c r="D12" s="187"/>
      <c r="E12" s="186"/>
      <c r="F12" s="87">
        <f t="shared" ref="F12:F14" si="1">C12</f>
        <v>0</v>
      </c>
    </row>
    <row r="13" spans="1:6">
      <c r="A13" s="185" t="s">
        <v>52</v>
      </c>
      <c r="B13" s="186"/>
      <c r="C13" s="72">
        <v>0</v>
      </c>
      <c r="D13" s="186"/>
      <c r="E13" s="186"/>
      <c r="F13" s="87">
        <f t="shared" si="1"/>
        <v>0</v>
      </c>
    </row>
    <row r="14" spans="1:6">
      <c r="A14" s="185" t="s">
        <v>53</v>
      </c>
      <c r="B14" s="186"/>
      <c r="C14" s="72">
        <v>0</v>
      </c>
      <c r="D14" s="186"/>
      <c r="E14" s="186"/>
      <c r="F14" s="87">
        <f t="shared" si="1"/>
        <v>0</v>
      </c>
    </row>
    <row r="15" spans="1:6" ht="9" customHeight="1">
      <c r="A15" s="185"/>
      <c r="B15" s="86"/>
      <c r="C15" s="86"/>
      <c r="D15" s="86"/>
      <c r="E15" s="86"/>
      <c r="F15" s="87"/>
    </row>
    <row r="16" spans="1:6" ht="22.5">
      <c r="A16" s="181" t="s">
        <v>156</v>
      </c>
      <c r="B16" s="183"/>
      <c r="C16" s="183"/>
      <c r="D16" s="183"/>
      <c r="E16" s="182">
        <f>SUM(E17:E18)</f>
        <v>0</v>
      </c>
      <c r="F16" s="184">
        <f>SUM(F17:F18)</f>
        <v>0</v>
      </c>
    </row>
    <row r="17" spans="1:6">
      <c r="A17" s="185" t="s">
        <v>55</v>
      </c>
      <c r="B17" s="186"/>
      <c r="C17" s="186"/>
      <c r="D17" s="186"/>
      <c r="E17" s="188">
        <v>0</v>
      </c>
      <c r="F17" s="87">
        <v>0</v>
      </c>
    </row>
    <row r="18" spans="1:6">
      <c r="A18" s="185" t="s">
        <v>56</v>
      </c>
      <c r="B18" s="186"/>
      <c r="C18" s="186"/>
      <c r="D18" s="186"/>
      <c r="E18" s="188">
        <v>0</v>
      </c>
      <c r="F18" s="87">
        <v>0</v>
      </c>
    </row>
    <row r="19" spans="1:6" ht="9" customHeight="1">
      <c r="A19" s="185"/>
      <c r="B19" s="86"/>
      <c r="C19" s="86"/>
      <c r="D19" s="86"/>
      <c r="E19" s="86"/>
      <c r="F19" s="87"/>
    </row>
    <row r="20" spans="1:6" ht="12.75">
      <c r="A20" s="189" t="s">
        <v>157</v>
      </c>
      <c r="B20" s="182">
        <f>B4</f>
        <v>7621602619.2900009</v>
      </c>
      <c r="C20" s="182">
        <f>C9</f>
        <v>1059969255.51</v>
      </c>
      <c r="D20" s="182">
        <f>D9</f>
        <v>-481003086.94</v>
      </c>
      <c r="E20" s="182">
        <f>E16</f>
        <v>0</v>
      </c>
      <c r="F20" s="184">
        <f>F4+F9+F16</f>
        <v>8200568787.8600006</v>
      </c>
    </row>
    <row r="21" spans="1:6" ht="9" customHeight="1">
      <c r="A21" s="181"/>
      <c r="B21" s="182"/>
      <c r="C21" s="182"/>
      <c r="D21" s="182"/>
      <c r="E21" s="182"/>
      <c r="F21" s="184"/>
    </row>
    <row r="22" spans="1:6">
      <c r="A22" s="181" t="s">
        <v>158</v>
      </c>
      <c r="B22" s="182">
        <f>SUM(B23:B25)</f>
        <v>20250909.75</v>
      </c>
      <c r="C22" s="186"/>
      <c r="D22" s="186"/>
      <c r="E22" s="183"/>
      <c r="F22" s="184">
        <f>SUM(F23:F25)</f>
        <v>20250909.75</v>
      </c>
    </row>
    <row r="23" spans="1:6">
      <c r="A23" s="187" t="s">
        <v>45</v>
      </c>
      <c r="B23" s="72">
        <v>20250009.75</v>
      </c>
      <c r="C23" s="186"/>
      <c r="D23" s="186"/>
      <c r="E23" s="186"/>
      <c r="F23" s="87">
        <f>B23</f>
        <v>20250009.75</v>
      </c>
    </row>
    <row r="24" spans="1:6">
      <c r="A24" s="187" t="s">
        <v>46</v>
      </c>
      <c r="B24" s="72">
        <v>900</v>
      </c>
      <c r="C24" s="186"/>
      <c r="D24" s="186"/>
      <c r="E24" s="186"/>
      <c r="F24" s="87">
        <f t="shared" ref="F24:F25" si="2">B24</f>
        <v>900</v>
      </c>
    </row>
    <row r="25" spans="1:6">
      <c r="A25" s="187" t="s">
        <v>47</v>
      </c>
      <c r="B25" s="72">
        <v>0</v>
      </c>
      <c r="C25" s="186"/>
      <c r="D25" s="186"/>
      <c r="E25" s="186"/>
      <c r="F25" s="87">
        <f t="shared" si="2"/>
        <v>0</v>
      </c>
    </row>
    <row r="26" spans="1:6" ht="9" customHeight="1">
      <c r="A26" s="185"/>
      <c r="B26" s="86"/>
      <c r="C26" s="86"/>
      <c r="D26" s="86"/>
      <c r="E26" s="86"/>
      <c r="F26" s="87"/>
    </row>
    <row r="27" spans="1:6">
      <c r="A27" s="181" t="s">
        <v>159</v>
      </c>
      <c r="B27" s="183"/>
      <c r="C27" s="182">
        <f>SUM(C29)</f>
        <v>-541150579.14999998</v>
      </c>
      <c r="D27" s="182">
        <f>SUM(D28:D32)</f>
        <v>1677380080.8600001</v>
      </c>
      <c r="E27" s="183"/>
      <c r="F27" s="184">
        <f>SUM(F28:F32)</f>
        <v>1136229501.71</v>
      </c>
    </row>
    <row r="28" spans="1:6">
      <c r="A28" s="185" t="s">
        <v>116</v>
      </c>
      <c r="B28" s="186"/>
      <c r="C28" s="186"/>
      <c r="D28" s="72">
        <v>1196376993.9200001</v>
      </c>
      <c r="E28" s="72"/>
      <c r="F28" s="87">
        <f>D28</f>
        <v>1196376993.9200001</v>
      </c>
    </row>
    <row r="29" spans="1:6">
      <c r="A29" s="185" t="s">
        <v>50</v>
      </c>
      <c r="B29" s="186"/>
      <c r="C29" s="72">
        <v>-541150579.14999998</v>
      </c>
      <c r="D29" s="72">
        <v>481003086.94</v>
      </c>
      <c r="E29" s="186"/>
      <c r="F29" s="87">
        <f>C29+D29</f>
        <v>-60147492.209999979</v>
      </c>
    </row>
    <row r="30" spans="1:6">
      <c r="A30" s="185" t="s">
        <v>155</v>
      </c>
      <c r="B30" s="186"/>
      <c r="C30" s="187"/>
      <c r="D30" s="72">
        <v>0</v>
      </c>
      <c r="E30" s="190"/>
      <c r="F30" s="87">
        <f t="shared" ref="F30:F32" si="3">C30+D30</f>
        <v>0</v>
      </c>
    </row>
    <row r="31" spans="1:6">
      <c r="A31" s="185" t="s">
        <v>52</v>
      </c>
      <c r="B31" s="186"/>
      <c r="C31" s="187"/>
      <c r="D31" s="72">
        <v>0</v>
      </c>
      <c r="E31" s="190"/>
      <c r="F31" s="87">
        <f t="shared" si="3"/>
        <v>0</v>
      </c>
    </row>
    <row r="32" spans="1:6">
      <c r="A32" s="185" t="s">
        <v>53</v>
      </c>
      <c r="B32" s="186"/>
      <c r="C32" s="190"/>
      <c r="D32" s="72">
        <v>0</v>
      </c>
      <c r="E32" s="190"/>
      <c r="F32" s="87">
        <f t="shared" si="3"/>
        <v>0</v>
      </c>
    </row>
    <row r="33" spans="1:6" ht="9" customHeight="1">
      <c r="A33" s="185"/>
      <c r="B33" s="86"/>
      <c r="C33" s="191"/>
      <c r="D33" s="191"/>
      <c r="E33" s="191"/>
      <c r="F33" s="87"/>
    </row>
    <row r="34" spans="1:6" ht="22.5">
      <c r="A34" s="192" t="s">
        <v>160</v>
      </c>
      <c r="B34" s="183"/>
      <c r="C34" s="183"/>
      <c r="D34" s="183"/>
      <c r="E34" s="182">
        <f>SUM(E35:E36)</f>
        <v>0</v>
      </c>
      <c r="F34" s="184">
        <f>SUM(F35:F36)</f>
        <v>0</v>
      </c>
    </row>
    <row r="35" spans="1:6">
      <c r="A35" s="185" t="s">
        <v>55</v>
      </c>
      <c r="B35" s="186"/>
      <c r="C35" s="186"/>
      <c r="D35" s="186"/>
      <c r="E35" s="86">
        <v>0</v>
      </c>
      <c r="F35" s="87">
        <f>E35</f>
        <v>0</v>
      </c>
    </row>
    <row r="36" spans="1:6">
      <c r="A36" s="185" t="s">
        <v>56</v>
      </c>
      <c r="B36" s="186"/>
      <c r="C36" s="186"/>
      <c r="D36" s="186"/>
      <c r="E36" s="86">
        <v>0</v>
      </c>
      <c r="F36" s="87">
        <f>E36</f>
        <v>0</v>
      </c>
    </row>
    <row r="37" spans="1:6" ht="9" customHeight="1">
      <c r="A37" s="185"/>
      <c r="B37" s="86"/>
      <c r="C37" s="191"/>
      <c r="D37" s="191"/>
      <c r="E37" s="86"/>
      <c r="F37" s="87"/>
    </row>
    <row r="38" spans="1:6" ht="20.100000000000001" customHeight="1">
      <c r="A38" s="193" t="s">
        <v>161</v>
      </c>
      <c r="B38" s="194">
        <f>B20+B22</f>
        <v>7641853529.0400009</v>
      </c>
      <c r="C38" s="194">
        <f>C20+C27</f>
        <v>518818676.36000001</v>
      </c>
      <c r="D38" s="194">
        <f>D20+D27</f>
        <v>1196376993.9200001</v>
      </c>
      <c r="E38" s="194">
        <f>E20+E34</f>
        <v>0</v>
      </c>
      <c r="F38" s="195">
        <f>F20+F22+F27+F34</f>
        <v>9357049199.3199997</v>
      </c>
    </row>
    <row r="39" spans="1:6">
      <c r="A39" s="196" t="s">
        <v>59</v>
      </c>
      <c r="B39" s="197"/>
      <c r="C39" s="197"/>
      <c r="D39" s="197"/>
      <c r="E39" s="197"/>
      <c r="F39" s="197"/>
    </row>
    <row r="40" spans="1:6">
      <c r="A40" s="198"/>
      <c r="B40" s="199"/>
      <c r="C40" s="197"/>
      <c r="D40" s="197"/>
      <c r="E40" s="197"/>
      <c r="F40" s="197"/>
    </row>
    <row r="41" spans="1:6" s="50" customFormat="1">
      <c r="A41" s="30"/>
      <c r="B41" s="200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93" firstPageNumber="8" orientation="landscape" useFirstPageNumber="1" r:id="rId1"/>
  <headerFooter>
    <oddFooter>&amp;RPágina No.&amp;P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XFD1048565"/>
  <sheetViews>
    <sheetView showGridLines="0" topLeftCell="A23" workbookViewId="0">
      <selection activeCell="G111" sqref="G111"/>
    </sheetView>
  </sheetViews>
  <sheetFormatPr baseColWidth="10" defaultColWidth="12" defaultRowHeight="11.25"/>
  <cols>
    <col min="1" max="2" width="1.83203125" style="152" customWidth="1"/>
    <col min="3" max="3" width="95.83203125" style="152" customWidth="1"/>
    <col min="4" max="5" width="19" style="152" customWidth="1"/>
    <col min="6" max="6" width="14.5" style="152" customWidth="1"/>
    <col min="7" max="8" width="12" style="152"/>
    <col min="9" max="9" width="14" style="152" bestFit="1" customWidth="1"/>
    <col min="10" max="10" width="12" style="152"/>
    <col min="11" max="11" width="14" style="152" bestFit="1" customWidth="1"/>
    <col min="12" max="16384" width="12" style="152"/>
  </cols>
  <sheetData>
    <row r="1" spans="1:5" ht="39.950000000000003" customHeight="1">
      <c r="A1" s="370" t="s">
        <v>162</v>
      </c>
      <c r="B1" s="371"/>
      <c r="C1" s="371"/>
      <c r="D1" s="371"/>
      <c r="E1" s="372"/>
    </row>
    <row r="2" spans="1:5" ht="15" customHeight="1">
      <c r="A2" s="373" t="s">
        <v>122</v>
      </c>
      <c r="B2" s="374"/>
      <c r="C2" s="374"/>
      <c r="D2" s="201">
        <v>2021</v>
      </c>
      <c r="E2" s="202">
        <v>2020</v>
      </c>
    </row>
    <row r="3" spans="1:5" ht="12.75">
      <c r="A3" s="203" t="s">
        <v>163</v>
      </c>
      <c r="B3" s="204"/>
      <c r="C3" s="156"/>
      <c r="D3" s="205"/>
      <c r="E3" s="206"/>
    </row>
    <row r="4" spans="1:5" ht="12">
      <c r="A4" s="207"/>
      <c r="B4" s="208" t="s">
        <v>164</v>
      </c>
      <c r="C4" s="209"/>
      <c r="D4" s="143">
        <f>SUM(D5:D14)</f>
        <v>3656388902.2000003</v>
      </c>
      <c r="E4" s="144">
        <f>SUM(E5:E14)</f>
        <v>13411389637.26</v>
      </c>
    </row>
    <row r="5" spans="1:5">
      <c r="A5" s="210">
        <v>4110</v>
      </c>
      <c r="B5" s="211"/>
      <c r="C5" s="145" t="s">
        <v>64</v>
      </c>
      <c r="D5" s="212">
        <v>0</v>
      </c>
      <c r="E5" s="213">
        <v>0</v>
      </c>
    </row>
    <row r="6" spans="1:5">
      <c r="A6" s="210">
        <v>4120</v>
      </c>
      <c r="B6" s="211"/>
      <c r="C6" s="145" t="s">
        <v>65</v>
      </c>
      <c r="D6" s="212">
        <v>0</v>
      </c>
      <c r="E6" s="213">
        <v>0</v>
      </c>
    </row>
    <row r="7" spans="1:5">
      <c r="A7" s="210">
        <v>4130</v>
      </c>
      <c r="B7" s="211"/>
      <c r="C7" s="145" t="s">
        <v>66</v>
      </c>
      <c r="D7" s="212">
        <v>0</v>
      </c>
      <c r="E7" s="213">
        <v>0</v>
      </c>
    </row>
    <row r="8" spans="1:5">
      <c r="A8" s="210">
        <v>4140</v>
      </c>
      <c r="B8" s="211"/>
      <c r="C8" s="145" t="s">
        <v>67</v>
      </c>
      <c r="D8" s="212">
        <v>0</v>
      </c>
      <c r="E8" s="213">
        <v>0</v>
      </c>
    </row>
    <row r="9" spans="1:5">
      <c r="A9" s="210">
        <v>4150</v>
      </c>
      <c r="B9" s="211"/>
      <c r="C9" s="145" t="s">
        <v>68</v>
      </c>
      <c r="D9" s="212">
        <v>0</v>
      </c>
      <c r="E9" s="213">
        <v>0</v>
      </c>
    </row>
    <row r="10" spans="1:5">
      <c r="A10" s="210">
        <v>4160</v>
      </c>
      <c r="B10" s="211"/>
      <c r="C10" s="145" t="s">
        <v>69</v>
      </c>
      <c r="D10" s="212">
        <v>0</v>
      </c>
      <c r="E10" s="213">
        <v>0</v>
      </c>
    </row>
    <row r="11" spans="1:5">
      <c r="A11" s="210">
        <v>4170</v>
      </c>
      <c r="B11" s="211"/>
      <c r="C11" s="145" t="s">
        <v>70</v>
      </c>
      <c r="D11" s="212">
        <v>6887557.1699999999</v>
      </c>
      <c r="E11" s="213">
        <v>46134271.020000003</v>
      </c>
    </row>
    <row r="12" spans="1:5" ht="22.5">
      <c r="A12" s="210">
        <v>4210</v>
      </c>
      <c r="B12" s="211"/>
      <c r="C12" s="145" t="s">
        <v>165</v>
      </c>
      <c r="D12" s="212">
        <v>2022664253.21</v>
      </c>
      <c r="E12" s="213">
        <v>8143351645.1700001</v>
      </c>
    </row>
    <row r="13" spans="1:5">
      <c r="A13" s="210">
        <v>4220</v>
      </c>
      <c r="B13" s="211"/>
      <c r="C13" s="145" t="s">
        <v>166</v>
      </c>
      <c r="D13" s="212">
        <v>1626144433.02</v>
      </c>
      <c r="E13" s="213">
        <v>5205381916.8999996</v>
      </c>
    </row>
    <row r="14" spans="1:5">
      <c r="A14" s="210">
        <v>4300</v>
      </c>
      <c r="B14" s="211"/>
      <c r="C14" s="145" t="s">
        <v>167</v>
      </c>
      <c r="D14" s="212">
        <v>692658.8</v>
      </c>
      <c r="E14" s="213">
        <v>16521804.17</v>
      </c>
    </row>
    <row r="15" spans="1:5" ht="12">
      <c r="A15" s="210" t="s">
        <v>168</v>
      </c>
      <c r="B15" s="208" t="s">
        <v>119</v>
      </c>
      <c r="C15" s="209"/>
      <c r="D15" s="143">
        <f>SUM(D16:D31)</f>
        <v>2454613784.6199999</v>
      </c>
      <c r="E15" s="144">
        <f>SUM(E16:E31)</f>
        <v>13667673287.92</v>
      </c>
    </row>
    <row r="16" spans="1:5">
      <c r="A16" s="210">
        <v>5110</v>
      </c>
      <c r="B16" s="211"/>
      <c r="C16" s="145" t="s">
        <v>84</v>
      </c>
      <c r="D16" s="212">
        <v>1830267328.28</v>
      </c>
      <c r="E16" s="213">
        <v>8058847861.0200005</v>
      </c>
    </row>
    <row r="17" spans="1:5">
      <c r="A17" s="210">
        <v>5120</v>
      </c>
      <c r="B17" s="211"/>
      <c r="C17" s="145" t="s">
        <v>85</v>
      </c>
      <c r="D17" s="212">
        <v>251871212.40000001</v>
      </c>
      <c r="E17" s="213">
        <v>2623892419.1500001</v>
      </c>
    </row>
    <row r="18" spans="1:5">
      <c r="A18" s="210">
        <v>5130</v>
      </c>
      <c r="B18" s="211"/>
      <c r="C18" s="145" t="s">
        <v>86</v>
      </c>
      <c r="D18" s="212">
        <v>372475243.94</v>
      </c>
      <c r="E18" s="213">
        <v>2979025559.75</v>
      </c>
    </row>
    <row r="19" spans="1:5">
      <c r="A19" s="210">
        <v>5210</v>
      </c>
      <c r="B19" s="211"/>
      <c r="C19" s="145" t="s">
        <v>88</v>
      </c>
      <c r="D19" s="212">
        <v>0</v>
      </c>
      <c r="E19" s="213">
        <v>0</v>
      </c>
    </row>
    <row r="20" spans="1:5">
      <c r="A20" s="210">
        <v>5220</v>
      </c>
      <c r="B20" s="211"/>
      <c r="C20" s="145" t="s">
        <v>169</v>
      </c>
      <c r="D20" s="212">
        <v>0</v>
      </c>
      <c r="E20" s="213">
        <v>0</v>
      </c>
    </row>
    <row r="21" spans="1:5">
      <c r="A21" s="210">
        <v>5230</v>
      </c>
      <c r="B21" s="211"/>
      <c r="C21" s="145" t="s">
        <v>170</v>
      </c>
      <c r="D21" s="212">
        <v>0</v>
      </c>
      <c r="E21" s="213">
        <v>5881000</v>
      </c>
    </row>
    <row r="22" spans="1:5">
      <c r="A22" s="210">
        <v>5240</v>
      </c>
      <c r="B22" s="211"/>
      <c r="C22" s="145" t="s">
        <v>91</v>
      </c>
      <c r="D22" s="212">
        <v>0</v>
      </c>
      <c r="E22" s="213">
        <v>26448</v>
      </c>
    </row>
    <row r="23" spans="1:5">
      <c r="A23" s="210">
        <v>5250</v>
      </c>
      <c r="B23" s="211"/>
      <c r="C23" s="145" t="s">
        <v>92</v>
      </c>
      <c r="D23" s="212">
        <v>0</v>
      </c>
      <c r="E23" s="213">
        <v>0</v>
      </c>
    </row>
    <row r="24" spans="1:5">
      <c r="A24" s="210">
        <v>5260</v>
      </c>
      <c r="B24" s="211"/>
      <c r="C24" s="145" t="s">
        <v>93</v>
      </c>
      <c r="D24" s="212">
        <v>0</v>
      </c>
      <c r="E24" s="213">
        <v>0</v>
      </c>
    </row>
    <row r="25" spans="1:5">
      <c r="A25" s="210">
        <v>5270</v>
      </c>
      <c r="B25" s="211"/>
      <c r="C25" s="145" t="s">
        <v>94</v>
      </c>
      <c r="D25" s="212">
        <v>0</v>
      </c>
      <c r="E25" s="213">
        <v>0</v>
      </c>
    </row>
    <row r="26" spans="1:5">
      <c r="A26" s="210">
        <v>5280</v>
      </c>
      <c r="B26" s="211"/>
      <c r="C26" s="145" t="s">
        <v>95</v>
      </c>
      <c r="D26" s="212">
        <v>0</v>
      </c>
      <c r="E26" s="213">
        <v>0</v>
      </c>
    </row>
    <row r="27" spans="1:5">
      <c r="A27" s="210">
        <v>5290</v>
      </c>
      <c r="B27" s="211"/>
      <c r="C27" s="145" t="s">
        <v>96</v>
      </c>
      <c r="D27" s="212">
        <v>0</v>
      </c>
      <c r="E27" s="213">
        <v>0</v>
      </c>
    </row>
    <row r="28" spans="1:5">
      <c r="A28" s="210">
        <v>5310</v>
      </c>
      <c r="B28" s="211"/>
      <c r="C28" s="145" t="s">
        <v>171</v>
      </c>
      <c r="D28" s="212">
        <v>0</v>
      </c>
      <c r="E28" s="213">
        <v>0</v>
      </c>
    </row>
    <row r="29" spans="1:5">
      <c r="A29" s="210">
        <v>5320</v>
      </c>
      <c r="B29" s="211"/>
      <c r="C29" s="145" t="s">
        <v>45</v>
      </c>
      <c r="D29" s="212">
        <v>0</v>
      </c>
      <c r="E29" s="213">
        <v>0</v>
      </c>
    </row>
    <row r="30" spans="1:5">
      <c r="A30" s="210">
        <v>5330</v>
      </c>
      <c r="B30" s="211"/>
      <c r="C30" s="145" t="s">
        <v>99</v>
      </c>
      <c r="D30" s="212">
        <v>0</v>
      </c>
      <c r="E30" s="213">
        <v>0</v>
      </c>
    </row>
    <row r="31" spans="1:5">
      <c r="A31" s="210" t="s">
        <v>63</v>
      </c>
      <c r="B31" s="211"/>
      <c r="C31" s="145" t="s">
        <v>172</v>
      </c>
      <c r="D31" s="212">
        <v>0</v>
      </c>
      <c r="E31" s="213">
        <v>0</v>
      </c>
    </row>
    <row r="32" spans="1:5" ht="12">
      <c r="A32" s="214" t="s">
        <v>173</v>
      </c>
      <c r="B32" s="211"/>
      <c r="C32" s="133"/>
      <c r="D32" s="143">
        <f>D4-D15</f>
        <v>1201775117.5800004</v>
      </c>
      <c r="E32" s="144">
        <f>E4-E15</f>
        <v>-256283650.65999985</v>
      </c>
    </row>
    <row r="33" spans="1:7 16384:16384">
      <c r="A33" s="138"/>
      <c r="B33" s="211"/>
      <c r="C33" s="133"/>
      <c r="D33" s="143"/>
      <c r="E33" s="144"/>
    </row>
    <row r="34" spans="1:7 16384:16384" ht="12.75">
      <c r="A34" s="215" t="s">
        <v>174</v>
      </c>
      <c r="B34" s="211"/>
      <c r="C34" s="170"/>
      <c r="D34" s="139"/>
      <c r="E34" s="140"/>
    </row>
    <row r="35" spans="1:7 16384:16384" ht="12">
      <c r="A35" s="207"/>
      <c r="B35" s="208" t="s">
        <v>164</v>
      </c>
      <c r="C35" s="209"/>
      <c r="D35" s="143">
        <f>SUM(D36:D38)</f>
        <v>45854982.230000004</v>
      </c>
      <c r="E35" s="144">
        <f>SUM(E36:E38)</f>
        <v>402585597.89999998</v>
      </c>
      <c r="G35" s="72"/>
    </row>
    <row r="36" spans="1:7 16384:16384">
      <c r="A36" s="216">
        <v>3110</v>
      </c>
      <c r="B36" s="211"/>
      <c r="C36" s="145" t="s">
        <v>27</v>
      </c>
      <c r="D36" s="212">
        <v>0</v>
      </c>
      <c r="E36" s="213">
        <v>0</v>
      </c>
    </row>
    <row r="37" spans="1:7 16384:16384">
      <c r="A37" s="216" t="s">
        <v>175</v>
      </c>
      <c r="B37" s="211"/>
      <c r="C37" s="145" t="s">
        <v>29</v>
      </c>
      <c r="D37" s="212">
        <v>25604072.48</v>
      </c>
      <c r="E37" s="213">
        <v>0</v>
      </c>
    </row>
    <row r="38" spans="1:7 16384:16384">
      <c r="A38" s="216">
        <v>3000</v>
      </c>
      <c r="B38" s="211"/>
      <c r="C38" s="145" t="s">
        <v>176</v>
      </c>
      <c r="D38" s="212">
        <v>20250909.75</v>
      </c>
      <c r="E38" s="213">
        <v>402585597.89999998</v>
      </c>
    </row>
    <row r="39" spans="1:7 16384:16384" ht="12">
      <c r="A39" s="207"/>
      <c r="B39" s="208" t="s">
        <v>119</v>
      </c>
      <c r="C39" s="209"/>
      <c r="D39" s="143">
        <f>SUM(D40:D42)</f>
        <v>1001630.75</v>
      </c>
      <c r="E39" s="144">
        <f>SUM(E40:E42)</f>
        <v>577176321.99000001</v>
      </c>
    </row>
    <row r="40" spans="1:7 16384:16384">
      <c r="A40" s="210">
        <v>1230</v>
      </c>
      <c r="B40" s="211"/>
      <c r="C40" s="145" t="s">
        <v>27</v>
      </c>
      <c r="D40" s="212">
        <v>1001630.75</v>
      </c>
      <c r="E40" s="213">
        <v>105244292.88</v>
      </c>
    </row>
    <row r="41" spans="1:7 16384:16384">
      <c r="A41" s="210">
        <v>1240</v>
      </c>
      <c r="B41" s="211"/>
      <c r="C41" s="145" t="s">
        <v>29</v>
      </c>
      <c r="D41" s="212">
        <v>0</v>
      </c>
      <c r="E41" s="213">
        <v>471932029.11000001</v>
      </c>
    </row>
    <row r="42" spans="1:7 16384:16384">
      <c r="A42" s="207"/>
      <c r="B42" s="211"/>
      <c r="C42" s="145" t="s">
        <v>177</v>
      </c>
      <c r="D42" s="212">
        <v>0</v>
      </c>
      <c r="E42" s="213">
        <v>0</v>
      </c>
    </row>
    <row r="43" spans="1:7 16384:16384" ht="12">
      <c r="A43" s="214" t="s">
        <v>178</v>
      </c>
      <c r="B43" s="211"/>
      <c r="C43" s="133"/>
      <c r="D43" s="143">
        <f>D35-D39</f>
        <v>44853351.480000004</v>
      </c>
      <c r="E43" s="144">
        <f>E35-E39</f>
        <v>-174590724.09000003</v>
      </c>
      <c r="XFD43" s="143"/>
    </row>
    <row r="44" spans="1:7 16384:16384">
      <c r="A44" s="138"/>
      <c r="B44" s="211"/>
      <c r="C44" s="133"/>
      <c r="D44" s="143"/>
      <c r="E44" s="140"/>
    </row>
    <row r="45" spans="1:7 16384:16384" ht="12.75">
      <c r="A45" s="215" t="s">
        <v>179</v>
      </c>
      <c r="B45" s="211"/>
      <c r="C45" s="170"/>
      <c r="D45" s="139"/>
      <c r="E45" s="217"/>
    </row>
    <row r="46" spans="1:7 16384:16384" ht="12">
      <c r="A46" s="207"/>
      <c r="B46" s="208" t="s">
        <v>164</v>
      </c>
      <c r="C46" s="209"/>
      <c r="D46" s="143">
        <f>D47+D50</f>
        <v>16723700.289999999</v>
      </c>
      <c r="E46" s="144">
        <f>E47+E50</f>
        <v>-34445564.049999997</v>
      </c>
      <c r="G46" s="72"/>
    </row>
    <row r="47" spans="1:7 16384:16384">
      <c r="A47" s="207"/>
      <c r="B47" s="211"/>
      <c r="C47" s="145" t="s">
        <v>180</v>
      </c>
      <c r="D47" s="139">
        <f>SUM(D48:D49)</f>
        <v>0</v>
      </c>
      <c r="E47" s="140">
        <f>SUM(E48:E49)</f>
        <v>0</v>
      </c>
    </row>
    <row r="48" spans="1:7 16384:16384">
      <c r="A48" s="210">
        <v>2233</v>
      </c>
      <c r="B48" s="211"/>
      <c r="C48" s="218" t="s">
        <v>181</v>
      </c>
      <c r="D48" s="212">
        <v>0</v>
      </c>
      <c r="E48" s="213">
        <v>0</v>
      </c>
    </row>
    <row r="49" spans="1:7">
      <c r="A49" s="210">
        <v>2234</v>
      </c>
      <c r="B49" s="211"/>
      <c r="C49" s="218" t="s">
        <v>182</v>
      </c>
      <c r="D49" s="212">
        <v>0</v>
      </c>
      <c r="E49" s="213">
        <v>0</v>
      </c>
    </row>
    <row r="50" spans="1:7">
      <c r="A50" s="207"/>
      <c r="B50" s="211"/>
      <c r="C50" s="145" t="s">
        <v>183</v>
      </c>
      <c r="D50" s="212">
        <v>16723700.289999999</v>
      </c>
      <c r="E50" s="213">
        <v>-34445564.049999997</v>
      </c>
    </row>
    <row r="51" spans="1:7" ht="12">
      <c r="A51" s="207"/>
      <c r="B51" s="208" t="s">
        <v>119</v>
      </c>
      <c r="C51" s="209"/>
      <c r="D51" s="143">
        <f>D52+D55</f>
        <v>176542427.74000001</v>
      </c>
      <c r="E51" s="144">
        <f>E52+E55</f>
        <v>72359656.180000007</v>
      </c>
    </row>
    <row r="52" spans="1:7">
      <c r="A52" s="207"/>
      <c r="B52" s="211"/>
      <c r="C52" s="145" t="s">
        <v>184</v>
      </c>
      <c r="D52" s="139">
        <f>SUM(D53:D54)</f>
        <v>0</v>
      </c>
      <c r="E52" s="140">
        <f>SUM(E53:E54)</f>
        <v>0</v>
      </c>
    </row>
    <row r="53" spans="1:7">
      <c r="A53" s="207"/>
      <c r="B53" s="211"/>
      <c r="C53" s="218" t="s">
        <v>181</v>
      </c>
      <c r="D53" s="212">
        <v>0</v>
      </c>
      <c r="E53" s="213">
        <v>0</v>
      </c>
    </row>
    <row r="54" spans="1:7">
      <c r="A54" s="207"/>
      <c r="B54" s="211"/>
      <c r="C54" s="218" t="s">
        <v>182</v>
      </c>
      <c r="D54" s="212">
        <v>0</v>
      </c>
      <c r="E54" s="213">
        <v>0</v>
      </c>
    </row>
    <row r="55" spans="1:7">
      <c r="A55" s="216">
        <v>1000</v>
      </c>
      <c r="B55" s="211"/>
      <c r="C55" s="145" t="s">
        <v>185</v>
      </c>
      <c r="D55" s="212">
        <v>176542427.74000001</v>
      </c>
      <c r="E55" s="213">
        <v>72359656.180000007</v>
      </c>
    </row>
    <row r="56" spans="1:7" ht="12">
      <c r="A56" s="214" t="s">
        <v>186</v>
      </c>
      <c r="B56" s="211"/>
      <c r="C56" s="133"/>
      <c r="D56" s="143">
        <f>D46-D51</f>
        <v>-159818727.45000002</v>
      </c>
      <c r="E56" s="144">
        <f>E46-E51</f>
        <v>-106805220.23</v>
      </c>
      <c r="F56" s="187"/>
      <c r="G56" s="72"/>
    </row>
    <row r="57" spans="1:7">
      <c r="A57" s="138"/>
      <c r="B57" s="211"/>
      <c r="C57" s="133"/>
      <c r="D57" s="143"/>
      <c r="E57" s="144"/>
    </row>
    <row r="58" spans="1:7" ht="12.75">
      <c r="A58" s="132" t="s">
        <v>187</v>
      </c>
      <c r="B58" s="211"/>
      <c r="C58" s="133"/>
      <c r="D58" s="143">
        <f>D32+D43+D56</f>
        <v>1086809741.6100004</v>
      </c>
      <c r="E58" s="144">
        <f>E32+E43+E56</f>
        <v>-537679594.9799999</v>
      </c>
      <c r="G58" s="72"/>
    </row>
    <row r="59" spans="1:7">
      <c r="A59" s="138"/>
      <c r="B59" s="211"/>
      <c r="C59" s="133"/>
      <c r="D59" s="143"/>
      <c r="E59" s="144"/>
    </row>
    <row r="60" spans="1:7" ht="12.75">
      <c r="A60" s="132" t="s">
        <v>188</v>
      </c>
      <c r="B60" s="211"/>
      <c r="C60" s="133"/>
      <c r="D60" s="219">
        <v>884822404.74000001</v>
      </c>
      <c r="E60" s="220">
        <v>1422501999.76</v>
      </c>
    </row>
    <row r="61" spans="1:7" ht="12.75">
      <c r="A61" s="132" t="s">
        <v>189</v>
      </c>
      <c r="B61" s="211"/>
      <c r="C61" s="133"/>
      <c r="D61" s="219">
        <v>1971632146.3900001</v>
      </c>
      <c r="E61" s="220">
        <v>884822404.74000001</v>
      </c>
    </row>
    <row r="62" spans="1:7">
      <c r="A62" s="221"/>
      <c r="B62" s="222"/>
      <c r="C62" s="172"/>
      <c r="D62" s="223"/>
      <c r="E62" s="224"/>
    </row>
    <row r="63" spans="1:7">
      <c r="A63" s="211"/>
      <c r="B63" s="196" t="s">
        <v>59</v>
      </c>
      <c r="C63" s="211"/>
      <c r="D63" s="211"/>
      <c r="E63" s="225"/>
    </row>
    <row r="64" spans="1:7">
      <c r="A64" s="211"/>
      <c r="B64" s="211"/>
      <c r="C64" s="211"/>
      <c r="D64" s="225"/>
      <c r="E64" s="226"/>
    </row>
    <row r="1048565" spans="5:5" ht="12.75">
      <c r="E1048565" s="96"/>
    </row>
  </sheetData>
  <sheetProtection formatCells="0" formatColumns="0" formatRows="0" autoFilter="0"/>
  <mergeCells count="2">
    <mergeCell ref="A1:E1"/>
    <mergeCell ref="A2:C2"/>
  </mergeCells>
  <printOptions horizontalCentered="1"/>
  <pageMargins left="0.51181102362204722" right="0.51181102362204722" top="0.74803149606299213" bottom="0.74803149606299213" header="0.31496062992125984" footer="0.31496062992125984"/>
  <pageSetup firstPageNumber="9" fitToHeight="2" orientation="landscape" useFirstPageNumber="1" r:id="rId1"/>
  <headerFooter>
    <oddFooter>&amp;RPágina No.&amp;P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B20"/>
  <sheetViews>
    <sheetView tabSelected="1" workbookViewId="0">
      <selection activeCell="A41" sqref="A41"/>
    </sheetView>
  </sheetViews>
  <sheetFormatPr baseColWidth="10" defaultRowHeight="11.25"/>
  <cols>
    <col min="1" max="2" width="71.33203125" style="227" customWidth="1"/>
    <col min="3" max="16384" width="12" style="227"/>
  </cols>
  <sheetData>
    <row r="1" spans="1:2" ht="36.75" customHeight="1">
      <c r="A1" s="366" t="s">
        <v>190</v>
      </c>
      <c r="B1" s="375"/>
    </row>
    <row r="2" spans="1:2" ht="18" customHeight="1">
      <c r="A2" s="176" t="s">
        <v>122</v>
      </c>
      <c r="B2" s="176" t="s">
        <v>191</v>
      </c>
    </row>
    <row r="3" spans="1:2" ht="12.75">
      <c r="A3" s="228" t="s">
        <v>192</v>
      </c>
      <c r="B3" s="229" t="s">
        <v>193</v>
      </c>
    </row>
    <row r="4" spans="1:2" ht="12.75">
      <c r="A4" s="228"/>
      <c r="B4" s="230"/>
    </row>
    <row r="5" spans="1:2" ht="12.75">
      <c r="A5" s="228" t="s">
        <v>194</v>
      </c>
      <c r="B5" s="231" t="s">
        <v>193</v>
      </c>
    </row>
    <row r="6" spans="1:2" ht="12.75">
      <c r="A6" s="228"/>
      <c r="B6" s="230"/>
    </row>
    <row r="7" spans="1:2" ht="12.75">
      <c r="A7" s="228" t="s">
        <v>195</v>
      </c>
      <c r="B7" s="231" t="s">
        <v>193</v>
      </c>
    </row>
    <row r="8" spans="1:2" ht="12.75">
      <c r="A8" s="228"/>
      <c r="B8" s="230"/>
    </row>
    <row r="9" spans="1:2" ht="12.75">
      <c r="A9" s="228" t="s">
        <v>196</v>
      </c>
      <c r="B9" s="231" t="s">
        <v>193</v>
      </c>
    </row>
    <row r="10" spans="1:2" ht="12.75">
      <c r="A10" s="228"/>
      <c r="B10" s="230"/>
    </row>
    <row r="11" spans="1:2" ht="12.75">
      <c r="A11" s="228" t="s">
        <v>197</v>
      </c>
      <c r="B11" s="231" t="s">
        <v>193</v>
      </c>
    </row>
    <row r="12" spans="1:2">
      <c r="A12" s="232"/>
      <c r="B12" s="230"/>
    </row>
    <row r="13" spans="1:2">
      <c r="A13" s="232"/>
      <c r="B13" s="230"/>
    </row>
    <row r="14" spans="1:2">
      <c r="A14" s="232"/>
      <c r="B14" s="230"/>
    </row>
    <row r="15" spans="1:2">
      <c r="A15" s="232"/>
      <c r="B15" s="230"/>
    </row>
    <row r="16" spans="1:2">
      <c r="A16" s="232"/>
      <c r="B16" s="230"/>
    </row>
    <row r="17" spans="1:2">
      <c r="A17" s="232"/>
      <c r="B17" s="230"/>
    </row>
    <row r="18" spans="1:2">
      <c r="A18" s="233"/>
      <c r="B18" s="234"/>
    </row>
    <row r="19" spans="1:2">
      <c r="A19" s="211" t="s">
        <v>198</v>
      </c>
      <c r="B19" s="235"/>
    </row>
    <row r="20" spans="1:2">
      <c r="A20" s="235"/>
      <c r="B20" s="235"/>
    </row>
  </sheetData>
  <mergeCells count="1">
    <mergeCell ref="A1:B1"/>
  </mergeCells>
  <printOptions horizontalCentered="1"/>
  <pageMargins left="0.51181102362204722" right="0.51181102362204722" top="0.74803149606299213" bottom="0.74803149606299213" header="0.31496062992125984" footer="0.31496062992125984"/>
  <pageSetup firstPageNumber="11" orientation="landscape" useFirstPageNumber="1" r:id="rId1"/>
  <headerFooter>
    <oddFooter>&amp;RPágina No.&amp;P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L299"/>
  <sheetViews>
    <sheetView showGridLines="0" topLeftCell="A217" zoomScale="90" zoomScaleNormal="90" workbookViewId="0">
      <selection activeCell="I194" sqref="I194"/>
    </sheetView>
  </sheetViews>
  <sheetFormatPr baseColWidth="10" defaultRowHeight="14.25" customHeight="1"/>
  <cols>
    <col min="1" max="1" width="3.6640625" style="236" customWidth="1"/>
    <col min="2" max="2" width="3" style="236" customWidth="1"/>
    <col min="3" max="3" width="3" style="245" customWidth="1"/>
    <col min="4" max="4" width="4.33203125" style="245" customWidth="1"/>
    <col min="5" max="5" width="15.5" style="245" customWidth="1"/>
    <col min="6" max="6" width="5.83203125" style="245" customWidth="1"/>
    <col min="7" max="7" width="75.5" style="256" customWidth="1"/>
    <col min="8" max="9" width="23.1640625" style="256" customWidth="1"/>
    <col min="10" max="10" width="24.83203125" style="236" customWidth="1"/>
    <col min="11" max="11" width="2.83203125" style="236" customWidth="1"/>
    <col min="12" max="12" width="34" style="236" customWidth="1"/>
    <col min="13" max="16384" width="12" style="236"/>
  </cols>
  <sheetData>
    <row r="1" spans="1:10" ht="14.25" customHeight="1">
      <c r="A1" s="389" t="s">
        <v>199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4.25" customHeight="1">
      <c r="A2" s="389" t="s">
        <v>200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 ht="14.25" customHeight="1">
      <c r="A3" s="389" t="s">
        <v>201</v>
      </c>
      <c r="B3" s="389"/>
      <c r="C3" s="389"/>
      <c r="D3" s="389"/>
      <c r="E3" s="389"/>
      <c r="F3" s="389"/>
      <c r="G3" s="389"/>
      <c r="H3" s="389"/>
      <c r="I3" s="389"/>
      <c r="J3" s="389"/>
    </row>
    <row r="4" spans="1:10" ht="14.25" customHeight="1">
      <c r="A4" s="390" t="s">
        <v>202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4.25" customHeight="1">
      <c r="C5" s="237"/>
      <c r="D5" s="237"/>
      <c r="E5" s="237"/>
      <c r="F5" s="237"/>
      <c r="G5" s="237"/>
      <c r="H5" s="237"/>
      <c r="I5" s="237"/>
      <c r="J5" s="237"/>
    </row>
    <row r="6" spans="1:10" ht="14.25" customHeight="1">
      <c r="A6" s="238" t="s">
        <v>203</v>
      </c>
      <c r="B6" s="239"/>
      <c r="C6" s="240"/>
      <c r="D6" s="240"/>
      <c r="E6" s="241"/>
      <c r="F6" s="241"/>
      <c r="G6" s="241"/>
      <c r="H6" s="241"/>
      <c r="I6" s="241"/>
      <c r="J6" s="239"/>
    </row>
    <row r="7" spans="1:10" ht="14.25" customHeight="1">
      <c r="B7" s="379" t="s">
        <v>204</v>
      </c>
      <c r="C7" s="379"/>
      <c r="D7" s="379"/>
      <c r="E7" s="379"/>
      <c r="F7" s="379"/>
      <c r="G7" s="379"/>
      <c r="H7" s="379"/>
      <c r="I7" s="379"/>
      <c r="J7" s="379"/>
    </row>
    <row r="8" spans="1:10" ht="14.25" customHeight="1">
      <c r="C8" s="381" t="s">
        <v>205</v>
      </c>
      <c r="D8" s="381"/>
      <c r="E8" s="381"/>
      <c r="F8" s="381"/>
      <c r="G8" s="381"/>
      <c r="H8" s="381"/>
      <c r="I8" s="381"/>
      <c r="J8" s="381"/>
    </row>
    <row r="9" spans="1:10" s="242" customFormat="1" ht="14.25" customHeight="1">
      <c r="D9" s="243" t="s">
        <v>206</v>
      </c>
      <c r="E9" s="243"/>
      <c r="F9" s="243"/>
      <c r="G9" s="243"/>
      <c r="H9" s="243"/>
      <c r="I9" s="243"/>
      <c r="J9" s="243"/>
    </row>
    <row r="10" spans="1:10" ht="14.25" customHeight="1">
      <c r="A10" s="244">
        <v>1</v>
      </c>
      <c r="E10" s="246" t="s">
        <v>207</v>
      </c>
      <c r="F10" s="377" t="s">
        <v>208</v>
      </c>
      <c r="G10" s="377"/>
      <c r="H10" s="377"/>
      <c r="I10" s="247" t="s">
        <v>209</v>
      </c>
    </row>
    <row r="11" spans="1:10" ht="14.25" customHeight="1">
      <c r="C11" s="236"/>
      <c r="D11" s="236"/>
      <c r="E11" s="248">
        <v>1111</v>
      </c>
      <c r="F11" s="387" t="s">
        <v>210</v>
      </c>
      <c r="G11" s="387"/>
      <c r="H11" s="387"/>
      <c r="I11" s="249">
        <v>0</v>
      </c>
    </row>
    <row r="12" spans="1:10" ht="14.25" customHeight="1">
      <c r="C12" s="236"/>
      <c r="D12" s="236"/>
      <c r="E12" s="248">
        <v>1112</v>
      </c>
      <c r="F12" s="387" t="s">
        <v>211</v>
      </c>
      <c r="G12" s="387"/>
      <c r="H12" s="387"/>
      <c r="I12" s="249">
        <v>1971632146.3900001</v>
      </c>
    </row>
    <row r="13" spans="1:10" ht="14.25" customHeight="1">
      <c r="C13" s="236"/>
      <c r="D13" s="236"/>
      <c r="E13" s="248">
        <v>1113</v>
      </c>
      <c r="F13" s="387" t="s">
        <v>212</v>
      </c>
      <c r="G13" s="387"/>
      <c r="H13" s="387"/>
      <c r="I13" s="249">
        <v>0</v>
      </c>
    </row>
    <row r="14" spans="1:10" ht="14.25" customHeight="1">
      <c r="C14" s="236"/>
      <c r="D14" s="236"/>
      <c r="E14" s="248">
        <v>1114</v>
      </c>
      <c r="F14" s="387" t="s">
        <v>213</v>
      </c>
      <c r="G14" s="387"/>
      <c r="H14" s="387"/>
      <c r="I14" s="249">
        <v>0</v>
      </c>
    </row>
    <row r="15" spans="1:10" ht="14.25" customHeight="1">
      <c r="C15" s="236"/>
      <c r="D15" s="236"/>
      <c r="E15" s="248">
        <v>1116</v>
      </c>
      <c r="F15" s="387" t="s">
        <v>214</v>
      </c>
      <c r="G15" s="387"/>
      <c r="H15" s="387"/>
      <c r="I15" s="249">
        <v>0</v>
      </c>
    </row>
    <row r="16" spans="1:10" s="250" customFormat="1" ht="14.25" customHeight="1" thickBot="1">
      <c r="C16" s="236"/>
      <c r="D16" s="236"/>
      <c r="E16" s="236"/>
      <c r="F16" s="378" t="s">
        <v>152</v>
      </c>
      <c r="G16" s="378"/>
      <c r="H16" s="378"/>
      <c r="I16" s="251">
        <f>SUM(I11:I15)</f>
        <v>1971632146.3900001</v>
      </c>
    </row>
    <row r="17" spans="1:10" s="250" customFormat="1" ht="14.25" customHeight="1" thickTop="1">
      <c r="C17" s="236"/>
      <c r="D17" s="236"/>
      <c r="E17" s="252"/>
      <c r="F17" s="253"/>
      <c r="G17" s="254"/>
      <c r="H17" s="255"/>
      <c r="I17" s="256"/>
    </row>
    <row r="18" spans="1:10" s="250" customFormat="1" ht="14.25" customHeight="1">
      <c r="A18" s="257">
        <v>2</v>
      </c>
      <c r="D18" s="388" t="s">
        <v>215</v>
      </c>
      <c r="E18" s="388"/>
      <c r="F18" s="388"/>
      <c r="G18" s="388"/>
      <c r="H18" s="388"/>
      <c r="I18" s="388"/>
      <c r="J18" s="388"/>
    </row>
    <row r="19" spans="1:10" ht="14.25" customHeight="1">
      <c r="C19" s="236"/>
      <c r="D19" s="236"/>
      <c r="E19" s="246" t="s">
        <v>207</v>
      </c>
      <c r="F19" s="377" t="s">
        <v>208</v>
      </c>
      <c r="G19" s="377"/>
      <c r="H19" s="377"/>
      <c r="I19" s="247" t="s">
        <v>209</v>
      </c>
    </row>
    <row r="20" spans="1:10" ht="14.25" customHeight="1">
      <c r="C20" s="236"/>
      <c r="D20" s="236"/>
      <c r="E20" s="248">
        <v>1121</v>
      </c>
      <c r="F20" s="387" t="s">
        <v>216</v>
      </c>
      <c r="G20" s="387"/>
      <c r="H20" s="387"/>
      <c r="I20" s="249">
        <v>0</v>
      </c>
    </row>
    <row r="21" spans="1:10" ht="14.25" customHeight="1">
      <c r="C21" s="236"/>
      <c r="D21" s="236"/>
      <c r="E21" s="248">
        <v>1122</v>
      </c>
      <c r="F21" s="387" t="s">
        <v>217</v>
      </c>
      <c r="G21" s="387"/>
      <c r="H21" s="387"/>
      <c r="I21" s="249">
        <v>89653263</v>
      </c>
    </row>
    <row r="22" spans="1:10" ht="14.25" customHeight="1">
      <c r="C22" s="236"/>
      <c r="D22" s="236"/>
      <c r="E22" s="248">
        <v>1123</v>
      </c>
      <c r="F22" s="387" t="s">
        <v>218</v>
      </c>
      <c r="G22" s="387"/>
      <c r="H22" s="387"/>
      <c r="I22" s="249">
        <v>29393960.73</v>
      </c>
    </row>
    <row r="23" spans="1:10" ht="14.25" customHeight="1">
      <c r="C23" s="236"/>
      <c r="D23" s="236"/>
      <c r="E23" s="248">
        <v>1124</v>
      </c>
      <c r="F23" s="387" t="s">
        <v>219</v>
      </c>
      <c r="G23" s="387"/>
      <c r="H23" s="387"/>
      <c r="I23" s="249">
        <v>0</v>
      </c>
    </row>
    <row r="24" spans="1:10" ht="14.25" customHeight="1">
      <c r="C24" s="236"/>
      <c r="D24" s="236"/>
      <c r="E24" s="248">
        <v>1126</v>
      </c>
      <c r="F24" s="387" t="s">
        <v>220</v>
      </c>
      <c r="G24" s="387"/>
      <c r="H24" s="387"/>
      <c r="I24" s="249">
        <v>0</v>
      </c>
    </row>
    <row r="25" spans="1:10" ht="14.25" customHeight="1">
      <c r="C25" s="236"/>
      <c r="D25" s="236"/>
      <c r="E25" s="248">
        <v>1131</v>
      </c>
      <c r="F25" s="387" t="s">
        <v>221</v>
      </c>
      <c r="G25" s="387"/>
      <c r="H25" s="387"/>
      <c r="I25" s="249">
        <v>16076395.09</v>
      </c>
    </row>
    <row r="26" spans="1:10" ht="14.25" customHeight="1">
      <c r="C26" s="236"/>
      <c r="D26" s="236"/>
      <c r="E26" s="248">
        <v>1134</v>
      </c>
      <c r="F26" s="387" t="s">
        <v>222</v>
      </c>
      <c r="G26" s="387"/>
      <c r="H26" s="387"/>
      <c r="I26" s="249">
        <v>38668713.899999999</v>
      </c>
    </row>
    <row r="27" spans="1:10" ht="14.25" customHeight="1">
      <c r="C27" s="236"/>
      <c r="D27" s="236"/>
      <c r="E27" s="248">
        <v>1222</v>
      </c>
      <c r="F27" s="387" t="s">
        <v>223</v>
      </c>
      <c r="G27" s="387"/>
      <c r="H27" s="387"/>
      <c r="I27" s="249">
        <v>0</v>
      </c>
    </row>
    <row r="28" spans="1:10" ht="14.25" customHeight="1">
      <c r="C28" s="236"/>
      <c r="D28" s="236"/>
      <c r="E28" s="248">
        <v>1224</v>
      </c>
      <c r="F28" s="387" t="s">
        <v>224</v>
      </c>
      <c r="G28" s="387"/>
      <c r="H28" s="387"/>
      <c r="I28" s="249">
        <v>0</v>
      </c>
    </row>
    <row r="29" spans="1:10" ht="14.25" customHeight="1" thickBot="1">
      <c r="E29" s="258"/>
      <c r="F29" s="378" t="s">
        <v>152</v>
      </c>
      <c r="G29" s="378"/>
      <c r="H29" s="378"/>
      <c r="I29" s="251">
        <f>SUM(I20:I28)</f>
        <v>173792332.72</v>
      </c>
    </row>
    <row r="30" spans="1:10" ht="14.25" customHeight="1" thickTop="1">
      <c r="E30" s="258"/>
      <c r="F30" s="253"/>
      <c r="G30" s="254"/>
      <c r="I30" s="249"/>
    </row>
    <row r="31" spans="1:10" ht="14.25" customHeight="1">
      <c r="A31" s="244">
        <v>3</v>
      </c>
      <c r="D31" s="388" t="s">
        <v>225</v>
      </c>
      <c r="E31" s="388"/>
      <c r="F31" s="388"/>
      <c r="G31" s="388"/>
      <c r="H31" s="388"/>
      <c r="I31" s="388"/>
      <c r="J31" s="388"/>
    </row>
    <row r="32" spans="1:10" s="242" customFormat="1" ht="14.25" customHeight="1">
      <c r="C32" s="259"/>
      <c r="D32" s="236"/>
      <c r="E32" s="246" t="s">
        <v>207</v>
      </c>
      <c r="F32" s="377" t="s">
        <v>208</v>
      </c>
      <c r="G32" s="377"/>
      <c r="H32" s="377"/>
      <c r="I32" s="246" t="s">
        <v>209</v>
      </c>
      <c r="J32" s="256"/>
    </row>
    <row r="33" spans="1:10" s="242" customFormat="1" ht="14.25" customHeight="1">
      <c r="C33" s="259"/>
      <c r="D33" s="260"/>
      <c r="E33" s="261">
        <v>1141</v>
      </c>
      <c r="F33" s="387" t="s">
        <v>226</v>
      </c>
      <c r="G33" s="387"/>
      <c r="H33" s="387"/>
      <c r="I33" s="249">
        <v>178410040</v>
      </c>
      <c r="J33" s="236"/>
    </row>
    <row r="34" spans="1:10" s="256" customFormat="1" ht="14.25" customHeight="1" thickBot="1">
      <c r="C34" s="262"/>
      <c r="D34" s="260"/>
      <c r="E34" s="245"/>
      <c r="F34" s="378" t="s">
        <v>152</v>
      </c>
      <c r="G34" s="378"/>
      <c r="H34" s="378"/>
      <c r="I34" s="251">
        <f>I33</f>
        <v>178410040</v>
      </c>
      <c r="J34" s="236"/>
    </row>
    <row r="35" spans="1:10" s="256" customFormat="1" ht="14.25" customHeight="1" thickTop="1">
      <c r="C35" s="262"/>
      <c r="D35" s="260"/>
      <c r="E35" s="245"/>
      <c r="F35" s="263"/>
      <c r="G35" s="263"/>
      <c r="H35" s="263"/>
      <c r="I35" s="254"/>
      <c r="J35" s="236"/>
    </row>
    <row r="36" spans="1:10" s="256" customFormat="1" ht="14.25" customHeight="1">
      <c r="C36" s="262"/>
      <c r="D36" s="388" t="s">
        <v>227</v>
      </c>
      <c r="E36" s="388"/>
      <c r="F36" s="388"/>
      <c r="G36" s="388"/>
      <c r="H36" s="388"/>
      <c r="I36" s="388"/>
      <c r="J36" s="388"/>
    </row>
    <row r="37" spans="1:10" s="256" customFormat="1" ht="14.25" customHeight="1">
      <c r="C37" s="262"/>
      <c r="D37" s="236"/>
      <c r="E37" s="246" t="s">
        <v>207</v>
      </c>
      <c r="F37" s="377" t="s">
        <v>208</v>
      </c>
      <c r="G37" s="377"/>
      <c r="H37" s="377"/>
      <c r="I37" s="246" t="s">
        <v>209</v>
      </c>
    </row>
    <row r="38" spans="1:10" s="256" customFormat="1" ht="14.25" customHeight="1">
      <c r="C38" s="262"/>
      <c r="D38" s="260"/>
      <c r="E38" s="261">
        <v>1191</v>
      </c>
      <c r="F38" s="387" t="s">
        <v>228</v>
      </c>
      <c r="G38" s="387"/>
      <c r="H38" s="387"/>
      <c r="I38" s="249">
        <v>9634000</v>
      </c>
      <c r="J38" s="236"/>
    </row>
    <row r="39" spans="1:10" s="256" customFormat="1" ht="14.25" customHeight="1" thickBot="1">
      <c r="C39" s="262"/>
      <c r="D39" s="260"/>
      <c r="E39" s="245"/>
      <c r="F39" s="378" t="s">
        <v>152</v>
      </c>
      <c r="G39" s="378"/>
      <c r="H39" s="378"/>
      <c r="I39" s="251">
        <f>I38</f>
        <v>9634000</v>
      </c>
      <c r="J39" s="236"/>
    </row>
    <row r="40" spans="1:10" s="256" customFormat="1" ht="14.25" customHeight="1" thickTop="1">
      <c r="C40" s="262"/>
      <c r="D40" s="260"/>
      <c r="E40" s="245"/>
      <c r="F40" s="263"/>
      <c r="G40" s="263"/>
      <c r="H40" s="263"/>
      <c r="I40" s="254"/>
      <c r="J40" s="236"/>
    </row>
    <row r="41" spans="1:10" s="256" customFormat="1" ht="14.25" customHeight="1">
      <c r="C41" s="262"/>
      <c r="D41" s="260"/>
      <c r="E41" s="245"/>
      <c r="F41" s="263"/>
      <c r="G41" s="263"/>
      <c r="H41" s="263"/>
      <c r="I41" s="254"/>
      <c r="J41" s="236"/>
    </row>
    <row r="42" spans="1:10" s="256" customFormat="1" ht="14.25" customHeight="1">
      <c r="C42" s="262"/>
      <c r="D42" s="260"/>
      <c r="E42" s="245"/>
      <c r="F42" s="263"/>
      <c r="G42" s="263"/>
      <c r="H42" s="263"/>
      <c r="I42" s="254"/>
      <c r="J42" s="236"/>
    </row>
    <row r="43" spans="1:10" s="256" customFormat="1" ht="14.25" customHeight="1">
      <c r="C43" s="262"/>
      <c r="D43" s="260"/>
      <c r="E43" s="245"/>
      <c r="F43" s="263"/>
      <c r="G43" s="263"/>
      <c r="H43" s="263"/>
      <c r="I43" s="254"/>
      <c r="J43" s="236"/>
    </row>
    <row r="44" spans="1:10" s="256" customFormat="1" ht="14.25" customHeight="1">
      <c r="C44" s="262"/>
      <c r="D44" s="260"/>
      <c r="E44" s="245"/>
      <c r="F44" s="263"/>
      <c r="G44" s="263"/>
      <c r="H44" s="263"/>
      <c r="I44" s="254"/>
      <c r="J44" s="236"/>
    </row>
    <row r="45" spans="1:10" s="256" customFormat="1" ht="14.25" customHeight="1">
      <c r="A45" s="264">
        <v>4</v>
      </c>
      <c r="D45" s="388" t="s">
        <v>229</v>
      </c>
      <c r="E45" s="388"/>
      <c r="F45" s="388"/>
      <c r="G45" s="388"/>
      <c r="H45" s="388"/>
      <c r="I45" s="388"/>
      <c r="J45" s="388"/>
    </row>
    <row r="46" spans="1:10" s="256" customFormat="1" ht="14.25" customHeight="1">
      <c r="C46" s="236"/>
      <c r="D46" s="236"/>
      <c r="E46" s="246" t="s">
        <v>207</v>
      </c>
      <c r="F46" s="377" t="s">
        <v>208</v>
      </c>
      <c r="G46" s="377"/>
      <c r="H46" s="377"/>
      <c r="I46" s="246" t="s">
        <v>209</v>
      </c>
    </row>
    <row r="47" spans="1:10" ht="14.25" customHeight="1">
      <c r="C47" s="260"/>
      <c r="D47" s="260"/>
      <c r="E47" s="248">
        <v>1212</v>
      </c>
      <c r="F47" s="387" t="s">
        <v>230</v>
      </c>
      <c r="G47" s="387"/>
      <c r="H47" s="387"/>
      <c r="I47" s="249">
        <v>0</v>
      </c>
    </row>
    <row r="48" spans="1:10" ht="14.25" customHeight="1">
      <c r="C48" s="260"/>
      <c r="D48" s="260"/>
      <c r="E48" s="248">
        <v>1213</v>
      </c>
      <c r="F48" s="387" t="s">
        <v>231</v>
      </c>
      <c r="G48" s="387"/>
      <c r="H48" s="387"/>
      <c r="I48" s="249">
        <v>0</v>
      </c>
    </row>
    <row r="49" spans="1:12" ht="14.25" customHeight="1">
      <c r="C49" s="260"/>
      <c r="D49" s="260"/>
      <c r="E49" s="248">
        <v>1214</v>
      </c>
      <c r="F49" s="387" t="s">
        <v>232</v>
      </c>
      <c r="G49" s="387"/>
      <c r="H49" s="387"/>
      <c r="I49" s="249">
        <v>0</v>
      </c>
    </row>
    <row r="50" spans="1:12" ht="14.25" customHeight="1" thickBot="1">
      <c r="C50" s="260"/>
      <c r="D50" s="260"/>
      <c r="F50" s="378" t="s">
        <v>152</v>
      </c>
      <c r="G50" s="378"/>
      <c r="H50" s="378"/>
      <c r="I50" s="251">
        <v>0</v>
      </c>
      <c r="L50" s="265"/>
    </row>
    <row r="51" spans="1:12" ht="14.25" customHeight="1" thickTop="1">
      <c r="C51" s="260"/>
      <c r="D51" s="260"/>
      <c r="F51" s="253"/>
      <c r="G51" s="266"/>
      <c r="H51" s="266"/>
      <c r="I51" s="266"/>
    </row>
    <row r="52" spans="1:12" ht="14.25" customHeight="1">
      <c r="A52" s="244">
        <v>5</v>
      </c>
      <c r="D52" s="388" t="s">
        <v>233</v>
      </c>
      <c r="E52" s="388"/>
      <c r="F52" s="388"/>
      <c r="G52" s="388"/>
      <c r="H52" s="388"/>
      <c r="I52" s="388"/>
      <c r="J52" s="388"/>
    </row>
    <row r="53" spans="1:12" ht="14.25" customHeight="1">
      <c r="C53" s="267"/>
      <c r="D53" s="267"/>
      <c r="E53" s="246" t="s">
        <v>207</v>
      </c>
      <c r="F53" s="377" t="s">
        <v>208</v>
      </c>
      <c r="G53" s="377"/>
      <c r="H53" s="377"/>
      <c r="I53" s="246" t="s">
        <v>209</v>
      </c>
    </row>
    <row r="54" spans="1:12" ht="14.25" customHeight="1">
      <c r="C54" s="260"/>
      <c r="D54" s="260"/>
      <c r="E54" s="248">
        <v>1230</v>
      </c>
      <c r="F54" s="387" t="s">
        <v>234</v>
      </c>
      <c r="G54" s="387"/>
      <c r="H54" s="387"/>
      <c r="I54" s="249">
        <v>5790814635</v>
      </c>
    </row>
    <row r="55" spans="1:12" ht="14.25" customHeight="1">
      <c r="C55" s="260"/>
      <c r="D55" s="260"/>
      <c r="E55" s="248">
        <v>1240</v>
      </c>
      <c r="F55" s="387" t="s">
        <v>235</v>
      </c>
      <c r="G55" s="387"/>
      <c r="H55" s="387"/>
      <c r="I55" s="249">
        <v>4176225908</v>
      </c>
    </row>
    <row r="56" spans="1:12" ht="14.25" customHeight="1">
      <c r="C56" s="267"/>
      <c r="D56" s="267"/>
      <c r="E56" s="248">
        <v>1251</v>
      </c>
      <c r="F56" s="387" t="s">
        <v>236</v>
      </c>
      <c r="G56" s="387"/>
      <c r="H56" s="387"/>
      <c r="I56" s="249">
        <v>0</v>
      </c>
    </row>
    <row r="57" spans="1:12" ht="14.25" customHeight="1">
      <c r="C57" s="267"/>
      <c r="D57" s="267"/>
      <c r="E57" s="248">
        <v>1254</v>
      </c>
      <c r="F57" s="387" t="s">
        <v>237</v>
      </c>
      <c r="G57" s="387"/>
      <c r="H57" s="387"/>
      <c r="I57" s="249">
        <v>0</v>
      </c>
    </row>
    <row r="58" spans="1:12" ht="14.25" customHeight="1">
      <c r="C58" s="260"/>
      <c r="D58" s="260"/>
      <c r="E58" s="248">
        <v>1261</v>
      </c>
      <c r="F58" s="387" t="s">
        <v>238</v>
      </c>
      <c r="G58" s="387"/>
      <c r="H58" s="387"/>
      <c r="I58" s="249">
        <v>0</v>
      </c>
    </row>
    <row r="59" spans="1:12" ht="14.25" customHeight="1">
      <c r="C59" s="260"/>
      <c r="D59" s="260"/>
      <c r="E59" s="248">
        <v>1263</v>
      </c>
      <c r="F59" s="387" t="s">
        <v>239</v>
      </c>
      <c r="G59" s="387"/>
      <c r="H59" s="387"/>
      <c r="I59" s="249">
        <v>0</v>
      </c>
    </row>
    <row r="60" spans="1:12" ht="14.25" customHeight="1">
      <c r="C60" s="260"/>
      <c r="D60" s="260"/>
      <c r="E60" s="248">
        <v>1265</v>
      </c>
      <c r="F60" s="387" t="s">
        <v>240</v>
      </c>
      <c r="G60" s="387"/>
      <c r="H60" s="387"/>
      <c r="I60" s="249">
        <v>0</v>
      </c>
    </row>
    <row r="61" spans="1:12" ht="14.25" customHeight="1">
      <c r="C61" s="260"/>
      <c r="D61" s="260"/>
      <c r="E61" s="248">
        <v>1279</v>
      </c>
      <c r="F61" s="268" t="s">
        <v>241</v>
      </c>
      <c r="G61" s="268"/>
      <c r="H61" s="268"/>
      <c r="I61" s="249">
        <v>0</v>
      </c>
    </row>
    <row r="62" spans="1:12" ht="14.25" customHeight="1" thickBot="1">
      <c r="C62" s="236"/>
      <c r="D62" s="236"/>
      <c r="F62" s="378" t="s">
        <v>152</v>
      </c>
      <c r="G62" s="378"/>
      <c r="H62" s="378"/>
      <c r="I62" s="251">
        <f>SUM(I54:I61)</f>
        <v>9967040543</v>
      </c>
    </row>
    <row r="63" spans="1:12" ht="14.25" customHeight="1" thickTop="1">
      <c r="C63" s="236"/>
      <c r="D63" s="236"/>
      <c r="F63" s="253"/>
      <c r="G63" s="269"/>
      <c r="H63" s="269"/>
      <c r="I63" s="269"/>
      <c r="J63" s="270"/>
    </row>
    <row r="64" spans="1:12" ht="14.25" customHeight="1">
      <c r="C64" s="381" t="s">
        <v>242</v>
      </c>
      <c r="D64" s="381"/>
      <c r="E64" s="381"/>
      <c r="F64" s="381"/>
      <c r="G64" s="381"/>
      <c r="H64" s="381"/>
      <c r="I64" s="381"/>
      <c r="J64" s="381"/>
    </row>
    <row r="65" spans="1:10" ht="14.25" customHeight="1">
      <c r="A65" s="244">
        <v>6</v>
      </c>
      <c r="C65" s="236"/>
      <c r="D65" s="271" t="s">
        <v>243</v>
      </c>
      <c r="E65" s="271"/>
      <c r="F65" s="271"/>
      <c r="G65" s="271"/>
      <c r="H65" s="271"/>
      <c r="I65" s="271"/>
      <c r="J65" s="271"/>
    </row>
    <row r="66" spans="1:10" ht="14.25" customHeight="1">
      <c r="E66" s="246" t="s">
        <v>207</v>
      </c>
      <c r="F66" s="377" t="s">
        <v>208</v>
      </c>
      <c r="G66" s="377"/>
      <c r="H66" s="272" t="s">
        <v>244</v>
      </c>
      <c r="I66" s="246" t="s">
        <v>209</v>
      </c>
    </row>
    <row r="67" spans="1:10" ht="14.25" customHeight="1">
      <c r="C67" s="260"/>
      <c r="D67" s="260"/>
      <c r="E67" s="248">
        <v>2111</v>
      </c>
      <c r="F67" s="387" t="s">
        <v>245</v>
      </c>
      <c r="G67" s="387"/>
      <c r="H67" s="387"/>
      <c r="I67" s="249">
        <v>1753228.8</v>
      </c>
    </row>
    <row r="68" spans="1:10" ht="14.25" customHeight="1">
      <c r="C68" s="260"/>
      <c r="D68" s="260"/>
      <c r="E68" s="248">
        <v>2112</v>
      </c>
      <c r="F68" s="387" t="s">
        <v>246</v>
      </c>
      <c r="G68" s="387"/>
      <c r="H68" s="387"/>
      <c r="I68" s="249">
        <v>9197606.3399999999</v>
      </c>
    </row>
    <row r="69" spans="1:10" ht="14.25" customHeight="1">
      <c r="C69" s="260"/>
      <c r="D69" s="260"/>
      <c r="E69" s="248">
        <v>2113</v>
      </c>
      <c r="F69" s="387" t="s">
        <v>247</v>
      </c>
      <c r="G69" s="387"/>
      <c r="H69" s="387"/>
      <c r="I69" s="249">
        <v>678310.82</v>
      </c>
    </row>
    <row r="70" spans="1:10" ht="14.25" customHeight="1">
      <c r="C70" s="260"/>
      <c r="D70" s="260"/>
      <c r="E70" s="248">
        <v>2114</v>
      </c>
      <c r="F70" s="387" t="s">
        <v>248</v>
      </c>
      <c r="G70" s="387"/>
      <c r="H70" s="387"/>
      <c r="I70" s="249">
        <v>61283520.170000002</v>
      </c>
    </row>
    <row r="71" spans="1:10" ht="14.25" customHeight="1">
      <c r="C71" s="260"/>
      <c r="D71" s="260"/>
      <c r="E71" s="248">
        <v>2117</v>
      </c>
      <c r="F71" s="387" t="s">
        <v>249</v>
      </c>
      <c r="G71" s="387"/>
      <c r="H71" s="387"/>
      <c r="I71" s="249">
        <v>125979750.31</v>
      </c>
    </row>
    <row r="72" spans="1:10" ht="14.25" customHeight="1">
      <c r="C72" s="260"/>
      <c r="D72" s="260"/>
      <c r="E72" s="248">
        <v>2119</v>
      </c>
      <c r="F72" s="387" t="s">
        <v>250</v>
      </c>
      <c r="G72" s="387"/>
      <c r="H72" s="387"/>
      <c r="I72" s="249">
        <v>149232353.78</v>
      </c>
    </row>
    <row r="73" spans="1:10" ht="14.25" customHeight="1" thickBot="1">
      <c r="C73" s="260"/>
      <c r="D73" s="260"/>
      <c r="F73" s="378" t="s">
        <v>152</v>
      </c>
      <c r="G73" s="378"/>
      <c r="H73" s="378"/>
      <c r="I73" s="251">
        <f>SUM(I67:I72)</f>
        <v>348124770.22000003</v>
      </c>
    </row>
    <row r="74" spans="1:10" ht="14.25" customHeight="1" thickTop="1">
      <c r="C74" s="260"/>
      <c r="D74" s="260"/>
      <c r="F74" s="263"/>
      <c r="G74" s="263"/>
      <c r="H74" s="263"/>
      <c r="I74" s="254"/>
    </row>
    <row r="75" spans="1:10" ht="14.25" customHeight="1">
      <c r="C75" s="260"/>
      <c r="D75" s="388" t="s">
        <v>251</v>
      </c>
      <c r="E75" s="388"/>
      <c r="F75" s="388"/>
      <c r="G75" s="388"/>
      <c r="H75" s="388"/>
      <c r="I75" s="388"/>
      <c r="J75" s="388"/>
    </row>
    <row r="76" spans="1:10" ht="14.25" customHeight="1">
      <c r="C76" s="260"/>
      <c r="D76" s="236"/>
      <c r="E76" s="246" t="s">
        <v>207</v>
      </c>
      <c r="F76" s="377" t="s">
        <v>208</v>
      </c>
      <c r="G76" s="377"/>
      <c r="H76" s="377"/>
      <c r="I76" s="246" t="s">
        <v>209</v>
      </c>
      <c r="J76" s="256"/>
    </row>
    <row r="77" spans="1:10" ht="14.25" customHeight="1">
      <c r="C77" s="260"/>
      <c r="D77" s="260"/>
      <c r="E77" s="261">
        <v>2199</v>
      </c>
      <c r="F77" s="387" t="s">
        <v>252</v>
      </c>
      <c r="G77" s="387"/>
      <c r="H77" s="387"/>
      <c r="I77" s="249">
        <v>201</v>
      </c>
    </row>
    <row r="78" spans="1:10" ht="14.25" customHeight="1" thickBot="1">
      <c r="C78" s="260"/>
      <c r="D78" s="260"/>
      <c r="F78" s="378" t="s">
        <v>152</v>
      </c>
      <c r="G78" s="378"/>
      <c r="H78" s="378"/>
      <c r="I78" s="251">
        <f>I77</f>
        <v>201</v>
      </c>
    </row>
    <row r="79" spans="1:10" ht="14.25" customHeight="1" thickTop="1">
      <c r="C79" s="260"/>
      <c r="D79" s="260"/>
      <c r="F79" s="263"/>
      <c r="G79" s="263"/>
      <c r="H79" s="263"/>
      <c r="I79" s="254"/>
    </row>
    <row r="80" spans="1:10" ht="14.25" customHeight="1">
      <c r="C80" s="260"/>
      <c r="D80" s="260"/>
      <c r="F80" s="263"/>
      <c r="G80" s="263"/>
      <c r="H80" s="263"/>
      <c r="I80" s="254"/>
    </row>
    <row r="81" spans="1:10" ht="14.25" customHeight="1">
      <c r="C81" s="260"/>
      <c r="D81" s="260"/>
      <c r="F81" s="263"/>
      <c r="G81" s="263"/>
      <c r="H81" s="263"/>
      <c r="I81" s="254"/>
    </row>
    <row r="82" spans="1:10" ht="14.25" customHeight="1">
      <c r="C82" s="260"/>
      <c r="D82" s="260"/>
      <c r="F82" s="263"/>
      <c r="G82" s="263"/>
      <c r="H82" s="263"/>
      <c r="I82" s="254"/>
    </row>
    <row r="83" spans="1:10" ht="14.25" customHeight="1">
      <c r="C83" s="260"/>
      <c r="D83" s="260"/>
      <c r="F83" s="253"/>
      <c r="G83" s="269"/>
    </row>
    <row r="84" spans="1:10" ht="14.25" customHeight="1">
      <c r="B84" s="379" t="s">
        <v>253</v>
      </c>
      <c r="C84" s="379"/>
      <c r="D84" s="379"/>
      <c r="E84" s="379"/>
      <c r="F84" s="379"/>
      <c r="G84" s="379"/>
      <c r="H84" s="379"/>
      <c r="I84" s="379"/>
      <c r="J84" s="379"/>
    </row>
    <row r="85" spans="1:10" ht="14.25" customHeight="1">
      <c r="C85" s="381" t="s">
        <v>254</v>
      </c>
      <c r="D85" s="381"/>
      <c r="E85" s="381"/>
      <c r="F85" s="381"/>
      <c r="G85" s="381"/>
      <c r="H85" s="381"/>
      <c r="I85" s="381"/>
      <c r="J85" s="381"/>
    </row>
    <row r="86" spans="1:10" ht="14.25" customHeight="1">
      <c r="A86" s="244">
        <v>7</v>
      </c>
      <c r="C86" s="236"/>
      <c r="D86" s="271" t="s">
        <v>62</v>
      </c>
      <c r="E86" s="271"/>
      <c r="F86" s="271"/>
      <c r="G86" s="271"/>
      <c r="H86" s="271"/>
      <c r="I86" s="271"/>
      <c r="J86" s="271"/>
    </row>
    <row r="87" spans="1:10" ht="14.25" customHeight="1">
      <c r="C87" s="260"/>
      <c r="D87" s="260"/>
      <c r="E87" s="246" t="s">
        <v>207</v>
      </c>
      <c r="F87" s="377" t="s">
        <v>208</v>
      </c>
      <c r="G87" s="377"/>
      <c r="H87" s="377"/>
      <c r="I87" s="272" t="s">
        <v>244</v>
      </c>
      <c r="J87" s="246" t="s">
        <v>209</v>
      </c>
    </row>
    <row r="88" spans="1:10" ht="14.25" customHeight="1">
      <c r="C88" s="260"/>
      <c r="D88" s="260"/>
      <c r="E88" s="273">
        <v>4110</v>
      </c>
      <c r="F88" s="274" t="s">
        <v>64</v>
      </c>
      <c r="G88" s="274"/>
      <c r="H88" s="274"/>
      <c r="I88" s="275"/>
      <c r="J88" s="276">
        <v>0</v>
      </c>
    </row>
    <row r="89" spans="1:10" ht="14.25" customHeight="1">
      <c r="C89" s="260"/>
      <c r="D89" s="260"/>
      <c r="E89" s="248">
        <v>4111</v>
      </c>
      <c r="F89" s="277" t="s">
        <v>255</v>
      </c>
      <c r="G89" s="277"/>
      <c r="H89" s="277"/>
      <c r="I89" s="278">
        <v>0</v>
      </c>
      <c r="J89" s="275"/>
    </row>
    <row r="90" spans="1:10" s="256" customFormat="1" ht="14.25" customHeight="1">
      <c r="C90" s="260"/>
      <c r="D90" s="260"/>
      <c r="E90" s="248">
        <v>4112</v>
      </c>
      <c r="F90" s="277" t="s">
        <v>256</v>
      </c>
      <c r="G90" s="277"/>
      <c r="H90" s="277"/>
      <c r="I90" s="278">
        <v>0</v>
      </c>
      <c r="J90" s="275"/>
    </row>
    <row r="91" spans="1:10" s="256" customFormat="1" ht="14.25" customHeight="1">
      <c r="C91" s="260"/>
      <c r="D91" s="260"/>
      <c r="E91" s="248">
        <v>4113</v>
      </c>
      <c r="F91" s="277" t="s">
        <v>257</v>
      </c>
      <c r="G91" s="277"/>
      <c r="H91" s="277"/>
      <c r="I91" s="278">
        <v>0</v>
      </c>
      <c r="J91" s="275"/>
    </row>
    <row r="92" spans="1:10" s="256" customFormat="1" ht="14.25" customHeight="1">
      <c r="C92" s="260"/>
      <c r="D92" s="260"/>
      <c r="E92" s="248">
        <v>4115</v>
      </c>
      <c r="F92" s="277" t="s">
        <v>258</v>
      </c>
      <c r="G92" s="277"/>
      <c r="H92" s="277"/>
      <c r="I92" s="278">
        <v>0</v>
      </c>
      <c r="J92" s="275"/>
    </row>
    <row r="93" spans="1:10" s="256" customFormat="1" ht="14.25" customHeight="1">
      <c r="C93" s="260"/>
      <c r="D93" s="260"/>
      <c r="E93" s="248">
        <v>4117</v>
      </c>
      <c r="F93" s="277" t="s">
        <v>259</v>
      </c>
      <c r="G93" s="277"/>
      <c r="H93" s="277"/>
      <c r="I93" s="278">
        <v>0</v>
      </c>
      <c r="J93" s="275"/>
    </row>
    <row r="94" spans="1:10" s="256" customFormat="1" ht="14.25" customHeight="1">
      <c r="C94" s="260"/>
      <c r="D94" s="260"/>
      <c r="E94" s="273">
        <v>4140</v>
      </c>
      <c r="F94" s="274" t="s">
        <v>67</v>
      </c>
      <c r="G94" s="279"/>
      <c r="H94" s="279"/>
      <c r="J94" s="276">
        <v>0</v>
      </c>
    </row>
    <row r="95" spans="1:10" s="256" customFormat="1" ht="14.25" customHeight="1">
      <c r="C95" s="260"/>
      <c r="D95" s="260"/>
      <c r="E95" s="248">
        <v>4141</v>
      </c>
      <c r="F95" s="277" t="s">
        <v>260</v>
      </c>
      <c r="G95" s="277"/>
      <c r="H95" s="277"/>
      <c r="I95" s="278">
        <v>0</v>
      </c>
      <c r="J95" s="275"/>
    </row>
    <row r="96" spans="1:10" s="256" customFormat="1" ht="14.25" customHeight="1">
      <c r="C96" s="260"/>
      <c r="D96" s="260"/>
      <c r="E96" s="248">
        <v>4143</v>
      </c>
      <c r="F96" s="277" t="s">
        <v>261</v>
      </c>
      <c r="G96" s="277"/>
      <c r="H96" s="277"/>
      <c r="I96" s="278">
        <v>0</v>
      </c>
      <c r="J96" s="275"/>
    </row>
    <row r="97" spans="1:10" s="256" customFormat="1" ht="14.25" customHeight="1">
      <c r="C97" s="260"/>
      <c r="D97" s="260"/>
      <c r="E97" s="248">
        <v>4144</v>
      </c>
      <c r="F97" s="277" t="s">
        <v>259</v>
      </c>
      <c r="G97" s="277"/>
      <c r="H97" s="277"/>
      <c r="I97" s="278">
        <v>0</v>
      </c>
      <c r="J97" s="275"/>
    </row>
    <row r="98" spans="1:10" s="256" customFormat="1" ht="14.25" customHeight="1">
      <c r="C98" s="260"/>
      <c r="D98" s="260"/>
      <c r="E98" s="273">
        <v>4150</v>
      </c>
      <c r="F98" s="274" t="s">
        <v>68</v>
      </c>
      <c r="G98" s="279"/>
      <c r="H98" s="279"/>
      <c r="I98" s="278"/>
      <c r="J98" s="276">
        <v>0</v>
      </c>
    </row>
    <row r="99" spans="1:10" s="256" customFormat="1" ht="14.25" customHeight="1">
      <c r="C99" s="260"/>
      <c r="D99" s="260"/>
      <c r="E99" s="280">
        <v>4151</v>
      </c>
      <c r="F99" s="277" t="s">
        <v>262</v>
      </c>
      <c r="G99" s="277"/>
      <c r="H99" s="277"/>
      <c r="I99" s="278">
        <v>0</v>
      </c>
      <c r="J99" s="276"/>
    </row>
    <row r="100" spans="1:10" s="256" customFormat="1" ht="14.25" customHeight="1">
      <c r="C100" s="260"/>
      <c r="D100" s="260"/>
      <c r="E100" s="273">
        <v>4160</v>
      </c>
      <c r="F100" s="274" t="s">
        <v>69</v>
      </c>
      <c r="G100" s="279"/>
      <c r="H100" s="279"/>
      <c r="I100" s="278"/>
      <c r="J100" s="276">
        <v>0</v>
      </c>
    </row>
    <row r="101" spans="1:10" s="256" customFormat="1" ht="14.25" customHeight="1">
      <c r="C101" s="260"/>
      <c r="D101" s="260"/>
      <c r="E101" s="248">
        <v>4162</v>
      </c>
      <c r="F101" s="277" t="s">
        <v>263</v>
      </c>
      <c r="G101" s="279"/>
      <c r="H101" s="279"/>
      <c r="I101" s="278">
        <v>0</v>
      </c>
      <c r="J101" s="275"/>
    </row>
    <row r="102" spans="1:10" s="256" customFormat="1" ht="14.25" customHeight="1">
      <c r="C102" s="260"/>
      <c r="D102" s="260"/>
      <c r="E102" s="248">
        <v>4168</v>
      </c>
      <c r="F102" s="277" t="s">
        <v>259</v>
      </c>
      <c r="G102" s="279"/>
      <c r="H102" s="279"/>
      <c r="I102" s="278">
        <v>0</v>
      </c>
      <c r="J102" s="275"/>
    </row>
    <row r="103" spans="1:10" s="256" customFormat="1" ht="14.25" customHeight="1">
      <c r="C103" s="260"/>
      <c r="D103" s="260"/>
      <c r="E103" s="248">
        <v>4169</v>
      </c>
      <c r="F103" s="277" t="s">
        <v>264</v>
      </c>
      <c r="G103" s="279"/>
      <c r="H103" s="279"/>
      <c r="I103" s="278">
        <v>0</v>
      </c>
      <c r="J103" s="275"/>
    </row>
    <row r="104" spans="1:10" s="256" customFormat="1" ht="14.25" customHeight="1">
      <c r="C104" s="260"/>
      <c r="D104" s="260"/>
      <c r="E104" s="273">
        <v>4170</v>
      </c>
      <c r="F104" s="274" t="s">
        <v>265</v>
      </c>
      <c r="G104" s="279"/>
      <c r="H104" s="279"/>
      <c r="I104" s="278"/>
      <c r="J104" s="276">
        <v>6887557</v>
      </c>
    </row>
    <row r="105" spans="1:10" s="256" customFormat="1" ht="14.25" customHeight="1">
      <c r="C105" s="260"/>
      <c r="D105" s="260"/>
      <c r="E105" s="248">
        <v>4173</v>
      </c>
      <c r="F105" s="277" t="s">
        <v>266</v>
      </c>
      <c r="G105" s="279"/>
      <c r="H105" s="279"/>
      <c r="I105" s="278">
        <v>6887557</v>
      </c>
      <c r="J105" s="275"/>
    </row>
    <row r="106" spans="1:10" s="256" customFormat="1" ht="14.25" customHeight="1" thickBot="1">
      <c r="C106" s="260"/>
      <c r="D106" s="260"/>
      <c r="E106" s="245"/>
      <c r="F106" s="378" t="s">
        <v>152</v>
      </c>
      <c r="G106" s="378"/>
      <c r="H106" s="378"/>
      <c r="I106" s="281">
        <f>SUM(I89:I105)</f>
        <v>6887557</v>
      </c>
      <c r="J106" s="282">
        <f>J104</f>
        <v>6887557</v>
      </c>
    </row>
    <row r="107" spans="1:10" s="256" customFormat="1" ht="6.75" customHeight="1" thickTop="1">
      <c r="C107" s="260"/>
      <c r="D107" s="260"/>
      <c r="E107" s="245"/>
      <c r="F107" s="236"/>
      <c r="G107" s="283"/>
      <c r="H107" s="284"/>
      <c r="I107" s="285"/>
    </row>
    <row r="108" spans="1:10" s="242" customFormat="1" ht="29.25" customHeight="1">
      <c r="A108" s="286">
        <v>8</v>
      </c>
      <c r="D108" s="382" t="s">
        <v>71</v>
      </c>
      <c r="E108" s="382"/>
      <c r="F108" s="382"/>
      <c r="G108" s="382"/>
      <c r="H108" s="382"/>
      <c r="I108" s="382"/>
      <c r="J108" s="382"/>
    </row>
    <row r="109" spans="1:10" s="242" customFormat="1" ht="14.25" customHeight="1">
      <c r="C109" s="287"/>
      <c r="D109" s="287"/>
      <c r="E109" s="288" t="s">
        <v>207</v>
      </c>
      <c r="F109" s="383" t="s">
        <v>208</v>
      </c>
      <c r="G109" s="383"/>
      <c r="H109" s="383"/>
      <c r="I109" s="289" t="s">
        <v>244</v>
      </c>
      <c r="J109" s="288" t="s">
        <v>209</v>
      </c>
    </row>
    <row r="110" spans="1:10" s="242" customFormat="1" ht="33.75" customHeight="1">
      <c r="C110" s="287"/>
      <c r="D110" s="287"/>
      <c r="E110" s="290">
        <v>4210</v>
      </c>
      <c r="F110" s="384" t="s">
        <v>72</v>
      </c>
      <c r="G110" s="384"/>
      <c r="H110" s="384"/>
      <c r="I110" s="278">
        <v>2022664253.21</v>
      </c>
      <c r="J110" s="276">
        <f>SUM(I110:I114)</f>
        <v>4045328506.4200001</v>
      </c>
    </row>
    <row r="111" spans="1:10" s="242" customFormat="1" ht="14.25" customHeight="1">
      <c r="C111" s="287"/>
      <c r="D111" s="287"/>
      <c r="E111" s="291">
        <v>4211</v>
      </c>
      <c r="F111" s="292" t="s">
        <v>98</v>
      </c>
      <c r="G111" s="293"/>
      <c r="H111" s="293"/>
      <c r="I111" s="278">
        <v>0</v>
      </c>
      <c r="J111" s="294"/>
    </row>
    <row r="112" spans="1:10" s="242" customFormat="1" ht="14.25" customHeight="1">
      <c r="C112" s="287"/>
      <c r="D112" s="287"/>
      <c r="E112" s="291">
        <v>4212</v>
      </c>
      <c r="F112" s="292" t="s">
        <v>45</v>
      </c>
      <c r="G112" s="293"/>
      <c r="H112" s="293"/>
      <c r="I112" s="353">
        <v>960514077.60000002</v>
      </c>
      <c r="J112" s="294"/>
    </row>
    <row r="113" spans="1:10" s="242" customFormat="1" ht="14.25" customHeight="1">
      <c r="C113" s="287"/>
      <c r="D113" s="287"/>
      <c r="E113" s="291">
        <v>4213</v>
      </c>
      <c r="F113" s="292" t="s">
        <v>99</v>
      </c>
      <c r="G113" s="293"/>
      <c r="H113" s="293"/>
      <c r="I113" s="353">
        <v>1062150175.61</v>
      </c>
      <c r="J113" s="294"/>
    </row>
    <row r="114" spans="1:10" s="242" customFormat="1" ht="14.25" customHeight="1">
      <c r="C114" s="287"/>
      <c r="D114" s="287"/>
      <c r="E114" s="291">
        <v>4214</v>
      </c>
      <c r="F114" s="292" t="s">
        <v>267</v>
      </c>
      <c r="G114" s="293"/>
      <c r="H114" s="293"/>
      <c r="I114" s="278">
        <v>0</v>
      </c>
      <c r="J114" s="294"/>
    </row>
    <row r="115" spans="1:10" s="242" customFormat="1" ht="14.25" customHeight="1">
      <c r="C115" s="287"/>
      <c r="D115" s="287"/>
      <c r="E115" s="290">
        <v>4220</v>
      </c>
      <c r="F115" s="295" t="s">
        <v>268</v>
      </c>
      <c r="G115" s="293"/>
      <c r="H115" s="293"/>
      <c r="I115" s="296"/>
      <c r="J115" s="276">
        <f>SUM(I116)</f>
        <v>1626144433.02</v>
      </c>
    </row>
    <row r="116" spans="1:10" s="242" customFormat="1" ht="14.25" customHeight="1">
      <c r="C116" s="297"/>
      <c r="D116" s="297"/>
      <c r="E116" s="291">
        <v>4221</v>
      </c>
      <c r="F116" s="292" t="s">
        <v>269</v>
      </c>
      <c r="G116" s="293"/>
      <c r="H116" s="293"/>
      <c r="I116" s="353">
        <v>1626144433.02</v>
      </c>
      <c r="J116" s="296"/>
    </row>
    <row r="117" spans="1:10" s="242" customFormat="1" ht="14.25" customHeight="1" thickBot="1">
      <c r="C117" s="297"/>
      <c r="D117" s="297"/>
      <c r="E117" s="297"/>
      <c r="F117" s="385" t="s">
        <v>152</v>
      </c>
      <c r="G117" s="385"/>
      <c r="H117" s="385"/>
      <c r="I117" s="298">
        <f>SUM(I111:I116)</f>
        <v>3648808686.23</v>
      </c>
      <c r="J117" s="282">
        <f>SUM(J110:J115)</f>
        <v>5671472939.4400005</v>
      </c>
    </row>
    <row r="118" spans="1:10" ht="14.25" customHeight="1" thickTop="1">
      <c r="F118" s="263"/>
      <c r="G118" s="263"/>
      <c r="H118" s="263"/>
      <c r="I118" s="281"/>
      <c r="J118" s="299"/>
    </row>
    <row r="119" spans="1:10" ht="14.25" customHeight="1">
      <c r="F119" s="263"/>
      <c r="G119" s="263"/>
      <c r="H119" s="263"/>
      <c r="I119" s="281"/>
      <c r="J119" s="299"/>
    </row>
    <row r="120" spans="1:10" ht="29.25" customHeight="1">
      <c r="A120" s="244">
        <v>8</v>
      </c>
      <c r="C120" s="236"/>
      <c r="D120" s="386" t="s">
        <v>74</v>
      </c>
      <c r="E120" s="386"/>
      <c r="F120" s="386"/>
      <c r="G120" s="386"/>
      <c r="H120" s="386"/>
      <c r="I120" s="386"/>
      <c r="J120" s="386"/>
    </row>
    <row r="121" spans="1:10" ht="14.25" customHeight="1">
      <c r="C121" s="260"/>
      <c r="D121" s="260"/>
      <c r="E121" s="246" t="s">
        <v>207</v>
      </c>
      <c r="F121" s="377" t="s">
        <v>208</v>
      </c>
      <c r="G121" s="377"/>
      <c r="H121" s="377"/>
      <c r="I121" s="272" t="s">
        <v>244</v>
      </c>
      <c r="J121" s="246" t="s">
        <v>209</v>
      </c>
    </row>
    <row r="122" spans="1:10" ht="12.75">
      <c r="C122" s="260"/>
      <c r="D122" s="260"/>
      <c r="E122" s="273">
        <v>4390</v>
      </c>
      <c r="F122" s="380" t="s">
        <v>79</v>
      </c>
      <c r="G122" s="380"/>
      <c r="H122" s="380"/>
      <c r="I122" s="278">
        <f>SUM(I123)</f>
        <v>692659</v>
      </c>
      <c r="J122" s="276">
        <f>I122</f>
        <v>692659</v>
      </c>
    </row>
    <row r="123" spans="1:10" ht="14.25" customHeight="1">
      <c r="C123" s="260"/>
      <c r="D123" s="260"/>
      <c r="E123" s="248">
        <v>4399</v>
      </c>
      <c r="F123" s="277" t="s">
        <v>79</v>
      </c>
      <c r="G123" s="279"/>
      <c r="H123" s="279"/>
      <c r="I123" s="278">
        <v>692659</v>
      </c>
      <c r="J123" s="275"/>
    </row>
    <row r="124" spans="1:10" ht="14.25" customHeight="1" thickBot="1">
      <c r="F124" s="378" t="s">
        <v>152</v>
      </c>
      <c r="G124" s="378"/>
      <c r="H124" s="378"/>
      <c r="I124" s="281">
        <f>I123</f>
        <v>692659</v>
      </c>
      <c r="J124" s="282">
        <f>SUM(J122:J123)</f>
        <v>692659</v>
      </c>
    </row>
    <row r="125" spans="1:10" ht="14.25" customHeight="1" thickTop="1"/>
    <row r="126" spans="1:10" ht="14.25" customHeight="1">
      <c r="C126" s="381" t="s">
        <v>270</v>
      </c>
      <c r="D126" s="381"/>
      <c r="E126" s="381"/>
      <c r="F126" s="381"/>
      <c r="G126" s="381"/>
      <c r="H126" s="381"/>
      <c r="I126" s="381"/>
      <c r="J126" s="381"/>
    </row>
    <row r="127" spans="1:10" ht="14.25" customHeight="1">
      <c r="A127" s="244">
        <v>9</v>
      </c>
      <c r="C127" s="236"/>
      <c r="D127" s="271" t="s">
        <v>271</v>
      </c>
      <c r="E127" s="271"/>
      <c r="F127" s="271"/>
      <c r="G127" s="271"/>
      <c r="H127" s="271"/>
      <c r="I127" s="271"/>
      <c r="J127" s="271"/>
    </row>
    <row r="128" spans="1:10" ht="14.25" customHeight="1">
      <c r="C128" s="260"/>
      <c r="D128" s="260"/>
      <c r="E128" s="246" t="s">
        <v>207</v>
      </c>
      <c r="F128" s="377" t="s">
        <v>208</v>
      </c>
      <c r="G128" s="377"/>
      <c r="H128" s="377"/>
      <c r="I128" s="272" t="s">
        <v>244</v>
      </c>
      <c r="J128" s="246" t="s">
        <v>209</v>
      </c>
    </row>
    <row r="129" spans="3:10" ht="14.25" customHeight="1">
      <c r="C129" s="260"/>
      <c r="D129" s="260"/>
      <c r="E129" s="273">
        <v>5100</v>
      </c>
      <c r="F129" s="274" t="s">
        <v>83</v>
      </c>
      <c r="G129" s="279"/>
      <c r="H129" s="279"/>
      <c r="I129" s="275"/>
      <c r="J129" s="276">
        <f>SUM(I130:I132)</f>
        <v>2454613784</v>
      </c>
    </row>
    <row r="130" spans="3:10" ht="14.25" customHeight="1">
      <c r="C130" s="260"/>
      <c r="D130" s="260"/>
      <c r="E130" s="248">
        <v>5110</v>
      </c>
      <c r="F130" s="277" t="s">
        <v>84</v>
      </c>
      <c r="G130" s="279"/>
      <c r="H130" s="279"/>
      <c r="I130" s="278">
        <v>1830267328</v>
      </c>
      <c r="J130" s="300"/>
    </row>
    <row r="131" spans="3:10" ht="14.25" customHeight="1">
      <c r="C131" s="260"/>
      <c r="D131" s="260"/>
      <c r="E131" s="248">
        <v>5120</v>
      </c>
      <c r="F131" s="277" t="s">
        <v>85</v>
      </c>
      <c r="G131" s="279"/>
      <c r="H131" s="279"/>
      <c r="I131" s="278">
        <v>251871212</v>
      </c>
      <c r="J131" s="300"/>
    </row>
    <row r="132" spans="3:10" ht="14.25" customHeight="1">
      <c r="C132" s="260"/>
      <c r="D132" s="260"/>
      <c r="E132" s="248">
        <v>5130</v>
      </c>
      <c r="F132" s="277" t="s">
        <v>86</v>
      </c>
      <c r="G132" s="279"/>
      <c r="H132" s="279"/>
      <c r="I132" s="278">
        <v>372475244</v>
      </c>
      <c r="J132" s="300"/>
    </row>
    <row r="133" spans="3:10" ht="14.25" customHeight="1">
      <c r="C133" s="260"/>
      <c r="D133" s="260"/>
      <c r="E133" s="273">
        <v>5200</v>
      </c>
      <c r="F133" s="274" t="s">
        <v>272</v>
      </c>
      <c r="G133" s="279"/>
      <c r="H133" s="279"/>
      <c r="I133" s="278"/>
      <c r="J133" s="276">
        <v>0</v>
      </c>
    </row>
    <row r="134" spans="3:10" ht="14.25" customHeight="1">
      <c r="C134" s="260"/>
      <c r="D134" s="260"/>
      <c r="E134" s="248">
        <v>5210</v>
      </c>
      <c r="F134" s="277" t="s">
        <v>88</v>
      </c>
      <c r="G134" s="279"/>
      <c r="H134" s="279"/>
      <c r="I134" s="278"/>
      <c r="J134" s="300"/>
    </row>
    <row r="135" spans="3:10" ht="14.25" customHeight="1">
      <c r="C135" s="260"/>
      <c r="D135" s="260"/>
      <c r="E135" s="248">
        <v>5220</v>
      </c>
      <c r="F135" s="277" t="s">
        <v>89</v>
      </c>
      <c r="G135" s="279"/>
      <c r="H135" s="279"/>
      <c r="I135" s="278">
        <v>0</v>
      </c>
      <c r="J135" s="300"/>
    </row>
    <row r="136" spans="3:10" ht="14.25" customHeight="1">
      <c r="C136" s="260"/>
      <c r="D136" s="260"/>
      <c r="E136" s="248">
        <v>5230</v>
      </c>
      <c r="F136" s="277" t="s">
        <v>90</v>
      </c>
      <c r="G136" s="279"/>
      <c r="H136" s="279"/>
      <c r="I136" s="278">
        <v>0</v>
      </c>
      <c r="J136" s="300"/>
    </row>
    <row r="137" spans="3:10" ht="14.25" customHeight="1">
      <c r="C137" s="260"/>
      <c r="D137" s="260"/>
      <c r="E137" s="248">
        <v>5240</v>
      </c>
      <c r="F137" s="277" t="s">
        <v>91</v>
      </c>
      <c r="G137" s="279"/>
      <c r="H137" s="279"/>
      <c r="I137" s="278">
        <v>0</v>
      </c>
      <c r="J137" s="300"/>
    </row>
    <row r="138" spans="3:10" s="256" customFormat="1" ht="14.25" customHeight="1">
      <c r="C138" s="260"/>
      <c r="D138" s="260"/>
      <c r="E138" s="248">
        <v>5250</v>
      </c>
      <c r="F138" s="277" t="s">
        <v>92</v>
      </c>
      <c r="G138" s="279"/>
      <c r="H138" s="279"/>
      <c r="I138" s="278">
        <v>0</v>
      </c>
      <c r="J138" s="300"/>
    </row>
    <row r="139" spans="3:10" s="256" customFormat="1" ht="14.25" customHeight="1">
      <c r="C139" s="260"/>
      <c r="D139" s="260"/>
      <c r="E139" s="273">
        <v>5300</v>
      </c>
      <c r="F139" s="274" t="s">
        <v>273</v>
      </c>
      <c r="G139" s="279"/>
      <c r="H139" s="279"/>
      <c r="I139" s="278"/>
      <c r="J139" s="276">
        <v>0</v>
      </c>
    </row>
    <row r="140" spans="3:10" s="256" customFormat="1" ht="14.25" customHeight="1">
      <c r="C140" s="260"/>
      <c r="D140" s="260"/>
      <c r="E140" s="248">
        <v>5310</v>
      </c>
      <c r="F140" s="277" t="s">
        <v>98</v>
      </c>
      <c r="G140" s="279"/>
      <c r="H140" s="279"/>
      <c r="I140" s="278">
        <v>0</v>
      </c>
      <c r="J140" s="300"/>
    </row>
    <row r="141" spans="3:10" s="256" customFormat="1" ht="14.25" customHeight="1">
      <c r="C141" s="260"/>
      <c r="D141" s="260"/>
      <c r="E141" s="248">
        <v>5320</v>
      </c>
      <c r="F141" s="277" t="s">
        <v>45</v>
      </c>
      <c r="G141" s="279"/>
      <c r="H141" s="279"/>
      <c r="I141" s="278">
        <v>0</v>
      </c>
      <c r="J141" s="300"/>
    </row>
    <row r="142" spans="3:10" s="256" customFormat="1" ht="14.25" customHeight="1">
      <c r="C142" s="260"/>
      <c r="D142" s="260"/>
      <c r="E142" s="273">
        <v>5400</v>
      </c>
      <c r="F142" s="274" t="s">
        <v>274</v>
      </c>
      <c r="G142" s="279"/>
      <c r="H142" s="279"/>
      <c r="I142" s="278"/>
      <c r="J142" s="276">
        <v>0</v>
      </c>
    </row>
    <row r="143" spans="3:10" s="256" customFormat="1" ht="14.25" customHeight="1">
      <c r="C143" s="260"/>
      <c r="D143" s="260"/>
      <c r="E143" s="248">
        <v>5410</v>
      </c>
      <c r="F143" s="277" t="s">
        <v>101</v>
      </c>
      <c r="G143" s="279"/>
      <c r="H143" s="279"/>
      <c r="I143" s="278">
        <v>0</v>
      </c>
      <c r="J143" s="300"/>
    </row>
    <row r="144" spans="3:10" ht="14.25" customHeight="1">
      <c r="C144" s="260"/>
      <c r="D144" s="260"/>
      <c r="E144" s="248">
        <v>5430</v>
      </c>
      <c r="F144" s="277" t="s">
        <v>103</v>
      </c>
      <c r="G144" s="279"/>
      <c r="H144" s="279"/>
      <c r="I144" s="278">
        <v>0</v>
      </c>
      <c r="J144" s="300"/>
    </row>
    <row r="145" spans="1:10" s="256" customFormat="1" ht="14.25" customHeight="1">
      <c r="C145" s="260"/>
      <c r="D145" s="260"/>
      <c r="E145" s="273">
        <v>5500</v>
      </c>
      <c r="F145" s="274" t="s">
        <v>275</v>
      </c>
      <c r="G145" s="279"/>
      <c r="H145" s="279"/>
      <c r="I145" s="301"/>
      <c r="J145" s="276">
        <f>SUM(I146:I148)</f>
        <v>5398123.2300000004</v>
      </c>
    </row>
    <row r="146" spans="1:10" s="256" customFormat="1" ht="14.25" customHeight="1">
      <c r="C146" s="260"/>
      <c r="D146" s="260"/>
      <c r="E146" s="248">
        <v>5510</v>
      </c>
      <c r="F146" s="277" t="s">
        <v>107</v>
      </c>
      <c r="G146" s="279"/>
      <c r="H146" s="279"/>
      <c r="I146" s="278">
        <v>4047698.99</v>
      </c>
      <c r="J146" s="279"/>
    </row>
    <row r="147" spans="1:10" s="256" customFormat="1" ht="14.25" customHeight="1">
      <c r="C147" s="260"/>
      <c r="D147" s="260"/>
      <c r="E147" s="248">
        <v>5530</v>
      </c>
      <c r="F147" s="277" t="s">
        <v>109</v>
      </c>
      <c r="G147" s="279"/>
      <c r="H147" s="279"/>
      <c r="I147" s="278">
        <v>1350331.24</v>
      </c>
      <c r="J147" s="279"/>
    </row>
    <row r="148" spans="1:10" s="256" customFormat="1" ht="14.25" customHeight="1">
      <c r="C148" s="260"/>
      <c r="D148" s="260"/>
      <c r="E148" s="248">
        <v>5590</v>
      </c>
      <c r="F148" s="277" t="s">
        <v>112</v>
      </c>
      <c r="G148" s="279"/>
      <c r="H148" s="279"/>
      <c r="I148" s="278">
        <v>93</v>
      </c>
      <c r="J148" s="276"/>
    </row>
    <row r="149" spans="1:10" s="256" customFormat="1" ht="14.25" customHeight="1" thickBot="1">
      <c r="C149" s="260"/>
      <c r="D149" s="260"/>
      <c r="E149" s="245"/>
      <c r="F149" s="378" t="s">
        <v>152</v>
      </c>
      <c r="G149" s="378"/>
      <c r="H149" s="378"/>
      <c r="I149" s="281">
        <f>SUM(I130:I148)</f>
        <v>2460011907.2299995</v>
      </c>
      <c r="J149" s="282">
        <f>SUM(J129+J133+J139+J142+J145)</f>
        <v>2460011907.23</v>
      </c>
    </row>
    <row r="150" spans="1:10" s="256" customFormat="1" ht="14.25" customHeight="1" thickTop="1">
      <c r="C150" s="260"/>
      <c r="D150" s="260"/>
      <c r="E150" s="245"/>
      <c r="F150" s="263"/>
      <c r="G150" s="263"/>
      <c r="H150" s="263"/>
      <c r="I150" s="281"/>
      <c r="J150" s="299"/>
    </row>
    <row r="151" spans="1:10" ht="14.25" customHeight="1">
      <c r="B151" s="379" t="s">
        <v>276</v>
      </c>
      <c r="C151" s="379"/>
      <c r="D151" s="379"/>
      <c r="E151" s="379"/>
      <c r="F151" s="379"/>
      <c r="G151" s="379"/>
      <c r="H151" s="379"/>
      <c r="I151" s="379"/>
      <c r="J151" s="379"/>
    </row>
    <row r="152" spans="1:10" ht="14.25" customHeight="1">
      <c r="A152" s="244">
        <v>10</v>
      </c>
      <c r="C152" s="236"/>
      <c r="D152" s="271" t="s">
        <v>44</v>
      </c>
      <c r="E152" s="271"/>
      <c r="F152" s="271"/>
      <c r="G152" s="271"/>
      <c r="H152" s="271"/>
      <c r="I152" s="271"/>
      <c r="J152" s="271"/>
    </row>
    <row r="153" spans="1:10" ht="14.25" customHeight="1">
      <c r="C153" s="260"/>
      <c r="D153" s="260"/>
      <c r="E153" s="246" t="s">
        <v>207</v>
      </c>
      <c r="F153" s="377" t="s">
        <v>208</v>
      </c>
      <c r="G153" s="377"/>
      <c r="H153" s="377"/>
      <c r="I153" s="246" t="s">
        <v>209</v>
      </c>
    </row>
    <row r="154" spans="1:10" ht="14.25" customHeight="1">
      <c r="C154" s="260"/>
      <c r="D154" s="260"/>
      <c r="E154" s="248">
        <v>3110</v>
      </c>
      <c r="F154" s="277" t="s">
        <v>45</v>
      </c>
      <c r="G154" s="279"/>
      <c r="H154" s="279"/>
      <c r="I154" s="278">
        <v>7604846420</v>
      </c>
      <c r="J154" s="302"/>
    </row>
    <row r="155" spans="1:10" ht="14.25" customHeight="1">
      <c r="C155" s="260"/>
      <c r="D155" s="260"/>
      <c r="E155" s="248">
        <v>3120</v>
      </c>
      <c r="F155" s="277" t="s">
        <v>46</v>
      </c>
      <c r="G155" s="279"/>
      <c r="H155" s="279"/>
      <c r="I155" s="278">
        <v>27897509</v>
      </c>
      <c r="J155" s="302"/>
    </row>
    <row r="156" spans="1:10" ht="14.25" customHeight="1">
      <c r="C156" s="260"/>
      <c r="D156" s="260"/>
      <c r="E156" s="248">
        <v>3130</v>
      </c>
      <c r="F156" s="277" t="s">
        <v>277</v>
      </c>
      <c r="G156" s="279"/>
      <c r="H156" s="279"/>
      <c r="I156" s="278">
        <v>9109600.0999999996</v>
      </c>
      <c r="J156" s="302"/>
    </row>
    <row r="157" spans="1:10" ht="14.25" customHeight="1">
      <c r="C157" s="260"/>
      <c r="D157" s="260"/>
      <c r="E157" s="248">
        <v>3210</v>
      </c>
      <c r="F157" s="277" t="s">
        <v>278</v>
      </c>
      <c r="G157" s="279"/>
      <c r="H157" s="303"/>
      <c r="I157" s="278">
        <v>1196376994</v>
      </c>
      <c r="J157" s="302"/>
    </row>
    <row r="158" spans="1:10" ht="14.25" customHeight="1">
      <c r="C158" s="260"/>
      <c r="D158" s="260"/>
      <c r="E158" s="248">
        <v>3220</v>
      </c>
      <c r="F158" s="277" t="s">
        <v>50</v>
      </c>
      <c r="G158" s="279"/>
      <c r="H158" s="303"/>
      <c r="I158" s="278">
        <v>518818676</v>
      </c>
      <c r="J158" s="302"/>
    </row>
    <row r="159" spans="1:10" ht="14.25" customHeight="1">
      <c r="C159" s="260"/>
      <c r="D159" s="260"/>
      <c r="E159" s="248">
        <v>3230</v>
      </c>
      <c r="F159" s="277" t="s">
        <v>51</v>
      </c>
      <c r="G159" s="279"/>
      <c r="H159" s="303"/>
      <c r="I159" s="278">
        <v>0</v>
      </c>
      <c r="J159" s="302"/>
    </row>
    <row r="160" spans="1:10" ht="14.25" customHeight="1" thickBot="1">
      <c r="C160" s="260"/>
      <c r="D160" s="260"/>
      <c r="F160" s="378" t="s">
        <v>152</v>
      </c>
      <c r="G160" s="378"/>
      <c r="H160" s="378"/>
      <c r="I160" s="282">
        <f>SUM(I154:I159)</f>
        <v>9357049199.1000004</v>
      </c>
      <c r="J160" s="304"/>
    </row>
    <row r="161" spans="1:12" ht="14.25" customHeight="1" thickTop="1">
      <c r="C161" s="260"/>
      <c r="D161" s="260"/>
      <c r="F161" s="253"/>
      <c r="G161" s="269"/>
      <c r="H161" s="269"/>
      <c r="I161" s="269"/>
    </row>
    <row r="162" spans="1:12" ht="14.25" customHeight="1">
      <c r="B162" s="379" t="s">
        <v>279</v>
      </c>
      <c r="C162" s="379"/>
      <c r="D162" s="379"/>
      <c r="E162" s="379"/>
      <c r="F162" s="379"/>
      <c r="G162" s="379"/>
      <c r="H162" s="379"/>
      <c r="I162" s="379"/>
      <c r="J162" s="379"/>
    </row>
    <row r="163" spans="1:12" ht="14.25" customHeight="1">
      <c r="A163" s="244">
        <v>11</v>
      </c>
      <c r="D163" s="271" t="s">
        <v>280</v>
      </c>
      <c r="E163" s="271"/>
      <c r="F163" s="271"/>
      <c r="G163" s="271"/>
      <c r="H163" s="271"/>
      <c r="I163" s="271"/>
      <c r="J163" s="271"/>
    </row>
    <row r="164" spans="1:12" ht="14.25" customHeight="1">
      <c r="C164" s="305"/>
      <c r="D164" s="305"/>
      <c r="E164" s="246" t="s">
        <v>207</v>
      </c>
      <c r="F164" s="377" t="s">
        <v>208</v>
      </c>
      <c r="G164" s="377"/>
      <c r="H164" s="246" t="s">
        <v>281</v>
      </c>
      <c r="I164" s="246" t="s">
        <v>282</v>
      </c>
      <c r="J164" s="246" t="s">
        <v>283</v>
      </c>
    </row>
    <row r="165" spans="1:12" ht="14.25" customHeight="1">
      <c r="C165" s="260"/>
      <c r="D165" s="260"/>
      <c r="E165" s="306">
        <v>1111</v>
      </c>
      <c r="F165" s="277" t="s">
        <v>210</v>
      </c>
      <c r="G165" s="293"/>
      <c r="H165" s="278">
        <v>0</v>
      </c>
      <c r="I165" s="278">
        <v>0</v>
      </c>
      <c r="J165" s="307">
        <v>0</v>
      </c>
    </row>
    <row r="166" spans="1:12" ht="14.25" customHeight="1">
      <c r="C166" s="260"/>
      <c r="D166" s="260"/>
      <c r="E166" s="306">
        <v>1112</v>
      </c>
      <c r="F166" s="277" t="s">
        <v>211</v>
      </c>
      <c r="G166" s="293"/>
      <c r="H166" s="278">
        <v>884822404.74000001</v>
      </c>
      <c r="I166" s="278">
        <v>1971632146</v>
      </c>
      <c r="J166" s="307">
        <v>-1086809741</v>
      </c>
      <c r="L166" s="281"/>
    </row>
    <row r="167" spans="1:12" ht="14.25" customHeight="1">
      <c r="C167" s="260"/>
      <c r="D167" s="260"/>
      <c r="E167" s="306">
        <v>1113</v>
      </c>
      <c r="F167" s="277" t="s">
        <v>284</v>
      </c>
      <c r="G167" s="293"/>
      <c r="H167" s="278">
        <v>0</v>
      </c>
      <c r="I167" s="278">
        <v>0</v>
      </c>
      <c r="J167" s="307">
        <v>0</v>
      </c>
    </row>
    <row r="168" spans="1:12" ht="14.25" customHeight="1">
      <c r="C168" s="260"/>
      <c r="D168" s="260"/>
      <c r="E168" s="306">
        <v>1114</v>
      </c>
      <c r="F168" s="277" t="s">
        <v>285</v>
      </c>
      <c r="G168" s="293"/>
      <c r="H168" s="278">
        <v>0</v>
      </c>
      <c r="I168" s="278">
        <v>0</v>
      </c>
      <c r="J168" s="307">
        <v>0</v>
      </c>
    </row>
    <row r="169" spans="1:12" ht="14.25" customHeight="1">
      <c r="C169" s="260"/>
      <c r="D169" s="260"/>
      <c r="E169" s="306">
        <v>1116</v>
      </c>
      <c r="F169" s="277" t="s">
        <v>286</v>
      </c>
      <c r="G169" s="293"/>
      <c r="H169" s="278">
        <v>0</v>
      </c>
      <c r="I169" s="278">
        <v>0</v>
      </c>
      <c r="J169" s="307">
        <v>0</v>
      </c>
    </row>
    <row r="170" spans="1:12" ht="14.25" customHeight="1" thickBot="1">
      <c r="C170" s="260"/>
      <c r="D170" s="260"/>
      <c r="F170" s="308" t="s">
        <v>152</v>
      </c>
      <c r="G170" s="309"/>
      <c r="H170" s="282">
        <v>884822404.74000001</v>
      </c>
      <c r="I170" s="282">
        <f>SUM(I165:I169)</f>
        <v>1971632146</v>
      </c>
      <c r="J170" s="282">
        <f>SUM(J165:J169)</f>
        <v>-1086809741</v>
      </c>
    </row>
    <row r="171" spans="1:12" ht="14.25" customHeight="1" thickTop="1">
      <c r="G171" s="310"/>
      <c r="H171" s="310"/>
      <c r="I171" s="310"/>
      <c r="J171" s="242"/>
    </row>
    <row r="172" spans="1:12" ht="14.25" customHeight="1">
      <c r="A172" s="244">
        <v>12</v>
      </c>
      <c r="D172" s="271" t="s">
        <v>287</v>
      </c>
      <c r="E172" s="271"/>
      <c r="F172" s="271"/>
      <c r="G172" s="271"/>
      <c r="H172" s="271"/>
      <c r="I172" s="271"/>
      <c r="J172" s="271"/>
    </row>
    <row r="173" spans="1:12" ht="14.25" customHeight="1">
      <c r="C173" s="305"/>
      <c r="D173" s="305"/>
      <c r="E173" s="246" t="s">
        <v>207</v>
      </c>
      <c r="F173" s="377" t="s">
        <v>208</v>
      </c>
      <c r="G173" s="377"/>
      <c r="H173" s="377"/>
      <c r="I173" s="272" t="s">
        <v>244</v>
      </c>
      <c r="J173" s="246" t="s">
        <v>209</v>
      </c>
    </row>
    <row r="174" spans="1:12" s="262" customFormat="1" ht="14.25" customHeight="1">
      <c r="C174" s="260"/>
      <c r="D174" s="260"/>
      <c r="E174" s="273">
        <v>1230</v>
      </c>
      <c r="F174" s="311" t="s">
        <v>27</v>
      </c>
      <c r="G174" s="274"/>
      <c r="H174" s="274"/>
      <c r="I174" s="274"/>
      <c r="J174" s="276">
        <f>SUM(I175:I178)</f>
        <v>5790814634.7699995</v>
      </c>
    </row>
    <row r="175" spans="1:12" ht="14.25" customHeight="1">
      <c r="C175" s="260"/>
      <c r="D175" s="260"/>
      <c r="E175" s="248">
        <v>1231</v>
      </c>
      <c r="F175" s="268" t="s">
        <v>288</v>
      </c>
      <c r="G175" s="279"/>
      <c r="H175" s="279"/>
      <c r="I175" s="278">
        <v>1062000</v>
      </c>
      <c r="J175" s="277"/>
    </row>
    <row r="176" spans="1:12" ht="14.25" customHeight="1">
      <c r="C176" s="260"/>
      <c r="D176" s="260"/>
      <c r="E176" s="248">
        <v>1233</v>
      </c>
      <c r="F176" s="268" t="s">
        <v>289</v>
      </c>
      <c r="G176" s="279"/>
      <c r="H176" s="279"/>
      <c r="I176" s="278">
        <v>517082568.24000001</v>
      </c>
      <c r="J176" s="277"/>
    </row>
    <row r="177" spans="3:10" ht="14.25" customHeight="1">
      <c r="C177" s="260"/>
      <c r="D177" s="260"/>
      <c r="E177" s="248">
        <v>1235</v>
      </c>
      <c r="F177" s="268" t="s">
        <v>290</v>
      </c>
      <c r="G177" s="279"/>
      <c r="H177" s="279"/>
      <c r="I177" s="278">
        <v>16578046.949999999</v>
      </c>
      <c r="J177" s="277"/>
    </row>
    <row r="178" spans="3:10" ht="14.25" customHeight="1">
      <c r="C178" s="260"/>
      <c r="D178" s="260"/>
      <c r="E178" s="248">
        <v>1236</v>
      </c>
      <c r="F178" s="268" t="s">
        <v>291</v>
      </c>
      <c r="G178" s="279"/>
      <c r="H178" s="279"/>
      <c r="I178" s="278">
        <v>5256092019.5799999</v>
      </c>
      <c r="J178" s="277"/>
    </row>
    <row r="179" spans="3:10" s="262" customFormat="1" ht="14.25" customHeight="1">
      <c r="C179" s="260"/>
      <c r="D179" s="260"/>
      <c r="E179" s="273">
        <v>1240</v>
      </c>
      <c r="F179" s="311" t="s">
        <v>29</v>
      </c>
      <c r="G179" s="274"/>
      <c r="H179" s="274"/>
      <c r="I179" s="274"/>
      <c r="J179" s="276">
        <f>SUM(I180:I186)</f>
        <v>4176225907.5200005</v>
      </c>
    </row>
    <row r="180" spans="3:10" ht="14.25" customHeight="1">
      <c r="C180" s="260"/>
      <c r="D180" s="260"/>
      <c r="E180" s="248">
        <v>1241</v>
      </c>
      <c r="F180" s="268" t="s">
        <v>292</v>
      </c>
      <c r="G180" s="279"/>
      <c r="H180" s="279"/>
      <c r="I180" s="278">
        <v>533215978.75999999</v>
      </c>
      <c r="J180" s="277"/>
    </row>
    <row r="181" spans="3:10" ht="14.25" customHeight="1">
      <c r="C181" s="260"/>
      <c r="D181" s="260"/>
      <c r="E181" s="248">
        <v>1242</v>
      </c>
      <c r="F181" s="268" t="s">
        <v>293</v>
      </c>
      <c r="G181" s="279"/>
      <c r="H181" s="279"/>
      <c r="I181" s="278">
        <v>17507563.079999998</v>
      </c>
      <c r="J181" s="277"/>
    </row>
    <row r="182" spans="3:10" ht="14.25" customHeight="1">
      <c r="C182" s="260"/>
      <c r="D182" s="260"/>
      <c r="E182" s="248">
        <v>1243</v>
      </c>
      <c r="F182" s="268" t="s">
        <v>294</v>
      </c>
      <c r="G182" s="279"/>
      <c r="H182" s="279"/>
      <c r="I182" s="278">
        <v>3090303047.1999998</v>
      </c>
      <c r="J182" s="277"/>
    </row>
    <row r="183" spans="3:10" ht="14.25" customHeight="1">
      <c r="C183" s="260"/>
      <c r="D183" s="260"/>
      <c r="E183" s="248">
        <v>1244</v>
      </c>
      <c r="F183" s="268" t="s">
        <v>295</v>
      </c>
      <c r="G183" s="279"/>
      <c r="H183" s="279"/>
      <c r="I183" s="278">
        <v>316434331.31999999</v>
      </c>
      <c r="J183" s="277"/>
    </row>
    <row r="184" spans="3:10" ht="14.25" customHeight="1">
      <c r="C184" s="260"/>
      <c r="D184" s="260"/>
      <c r="E184" s="248">
        <v>1245</v>
      </c>
      <c r="F184" s="268" t="s">
        <v>296</v>
      </c>
      <c r="G184" s="279"/>
      <c r="H184" s="279"/>
      <c r="I184" s="278">
        <v>1136995.53</v>
      </c>
      <c r="J184" s="277"/>
    </row>
    <row r="185" spans="3:10" ht="14.25" customHeight="1">
      <c r="C185" s="260"/>
      <c r="D185" s="260"/>
      <c r="E185" s="248">
        <v>1246</v>
      </c>
      <c r="F185" s="268" t="s">
        <v>297</v>
      </c>
      <c r="G185" s="279"/>
      <c r="H185" s="279"/>
      <c r="I185" s="278">
        <v>217547138.06999999</v>
      </c>
      <c r="J185" s="277"/>
    </row>
    <row r="186" spans="3:10" ht="14.25" customHeight="1">
      <c r="C186" s="260"/>
      <c r="D186" s="260"/>
      <c r="E186" s="248">
        <v>1247</v>
      </c>
      <c r="F186" s="268" t="s">
        <v>298</v>
      </c>
      <c r="G186" s="279"/>
      <c r="H186" s="279"/>
      <c r="I186" s="278">
        <v>80853.56</v>
      </c>
      <c r="J186" s="277"/>
    </row>
    <row r="187" spans="3:10" ht="14.25" customHeight="1">
      <c r="C187" s="260"/>
      <c r="D187" s="260"/>
      <c r="E187" s="273">
        <v>1250</v>
      </c>
      <c r="F187" s="311" t="s">
        <v>31</v>
      </c>
      <c r="G187" s="279"/>
      <c r="H187" s="279"/>
      <c r="I187" s="279"/>
      <c r="J187" s="276">
        <v>0</v>
      </c>
    </row>
    <row r="188" spans="3:10" ht="14.25" customHeight="1">
      <c r="C188" s="260"/>
      <c r="D188" s="260"/>
      <c r="E188" s="248">
        <v>1251</v>
      </c>
      <c r="F188" s="268" t="s">
        <v>236</v>
      </c>
      <c r="G188" s="279"/>
      <c r="H188" s="279"/>
      <c r="I188" s="278">
        <v>0</v>
      </c>
      <c r="J188" s="277"/>
    </row>
    <row r="189" spans="3:10" ht="14.25" customHeight="1">
      <c r="C189" s="260"/>
      <c r="D189" s="260"/>
      <c r="E189" s="248">
        <v>1254</v>
      </c>
      <c r="F189" s="268" t="s">
        <v>237</v>
      </c>
      <c r="G189" s="279"/>
      <c r="H189" s="279"/>
      <c r="I189" s="278">
        <v>0</v>
      </c>
      <c r="J189" s="277"/>
    </row>
    <row r="190" spans="3:10" ht="14.25" customHeight="1" thickBot="1">
      <c r="C190" s="260"/>
      <c r="D190" s="260"/>
      <c r="F190" s="378" t="s">
        <v>152</v>
      </c>
      <c r="G190" s="378"/>
      <c r="H190" s="378"/>
      <c r="J190" s="282">
        <f>SUM(J174:J187)</f>
        <v>9967040542.2900009</v>
      </c>
    </row>
    <row r="191" spans="3:10" ht="14.25" customHeight="1" thickTop="1"/>
    <row r="192" spans="3:10" ht="14.25" customHeight="1">
      <c r="C192" s="305"/>
      <c r="D192" s="271" t="s">
        <v>299</v>
      </c>
      <c r="E192" s="271"/>
      <c r="F192" s="271"/>
      <c r="G192" s="271"/>
      <c r="H192" s="271"/>
      <c r="I192" s="271"/>
      <c r="J192" s="271"/>
    </row>
    <row r="193" spans="3:10" ht="14.25" customHeight="1">
      <c r="C193" s="305"/>
      <c r="D193" s="305"/>
      <c r="E193" s="246" t="s">
        <v>207</v>
      </c>
      <c r="F193" s="312" t="s">
        <v>208</v>
      </c>
      <c r="G193" s="312"/>
      <c r="H193" s="246" t="s">
        <v>300</v>
      </c>
      <c r="I193" s="246" t="s">
        <v>301</v>
      </c>
      <c r="J193" s="246" t="s">
        <v>283</v>
      </c>
    </row>
    <row r="194" spans="3:10" ht="14.25" customHeight="1">
      <c r="C194" s="260"/>
      <c r="D194" s="260"/>
      <c r="E194" s="313">
        <v>5500</v>
      </c>
      <c r="F194" s="314" t="s">
        <v>302</v>
      </c>
      <c r="G194" s="315"/>
      <c r="H194" s="316">
        <v>224719436.31999999</v>
      </c>
      <c r="I194" s="316">
        <v>5398123.6600000001</v>
      </c>
      <c r="J194" s="316">
        <f>H194-I194</f>
        <v>219321312.66</v>
      </c>
    </row>
    <row r="195" spans="3:10" ht="14.25" customHeight="1">
      <c r="C195" s="260"/>
      <c r="D195" s="260"/>
      <c r="E195" s="317">
        <v>5510</v>
      </c>
      <c r="F195" s="318" t="s">
        <v>303</v>
      </c>
      <c r="G195" s="315"/>
      <c r="H195" s="354">
        <v>270947735.00999999</v>
      </c>
      <c r="I195" s="354">
        <v>4047698.99</v>
      </c>
      <c r="J195" s="319">
        <f>H195-I195</f>
        <v>266900036.01999998</v>
      </c>
    </row>
    <row r="196" spans="3:10" ht="14.25" customHeight="1">
      <c r="C196" s="260"/>
      <c r="D196" s="260"/>
      <c r="E196" s="317">
        <v>5520</v>
      </c>
      <c r="F196" s="318" t="s">
        <v>108</v>
      </c>
      <c r="G196" s="315"/>
      <c r="H196" s="319">
        <v>0</v>
      </c>
      <c r="I196" s="319">
        <v>0</v>
      </c>
      <c r="J196" s="319">
        <v>0</v>
      </c>
    </row>
    <row r="197" spans="3:10" ht="14.25" customHeight="1">
      <c r="C197" s="260"/>
      <c r="D197" s="260"/>
      <c r="E197" s="317">
        <v>5530</v>
      </c>
      <c r="F197" s="318" t="s">
        <v>304</v>
      </c>
      <c r="G197" s="315"/>
      <c r="H197" s="354">
        <v>-46228289.829999998</v>
      </c>
      <c r="I197" s="354">
        <v>1350331.24</v>
      </c>
      <c r="J197" s="319">
        <f>H197-I197</f>
        <v>-47578621.07</v>
      </c>
    </row>
    <row r="198" spans="3:10" ht="14.25" customHeight="1">
      <c r="C198" s="260"/>
      <c r="D198" s="260"/>
      <c r="E198" s="317">
        <v>5540</v>
      </c>
      <c r="F198" s="318" t="s">
        <v>305</v>
      </c>
      <c r="G198" s="315"/>
      <c r="H198" s="319">
        <v>0</v>
      </c>
      <c r="I198" s="319">
        <v>0</v>
      </c>
      <c r="J198" s="319">
        <v>0</v>
      </c>
    </row>
    <row r="199" spans="3:10" ht="14.25" customHeight="1">
      <c r="C199" s="260"/>
      <c r="D199" s="260"/>
      <c r="E199" s="317">
        <v>5550</v>
      </c>
      <c r="F199" s="318" t="s">
        <v>306</v>
      </c>
      <c r="G199" s="315"/>
      <c r="H199" s="319">
        <v>0</v>
      </c>
      <c r="I199" s="319">
        <v>0</v>
      </c>
      <c r="J199" s="319">
        <v>0</v>
      </c>
    </row>
    <row r="200" spans="3:10" ht="14.25" customHeight="1">
      <c r="C200" s="260"/>
      <c r="D200" s="260"/>
      <c r="E200" s="317">
        <v>5590</v>
      </c>
      <c r="F200" s="318" t="s">
        <v>307</v>
      </c>
      <c r="G200" s="315"/>
      <c r="H200" s="354">
        <v>-8.86</v>
      </c>
      <c r="I200" s="354">
        <v>93.43</v>
      </c>
      <c r="J200" s="319">
        <f>H200-I200</f>
        <v>-102.29</v>
      </c>
    </row>
    <row r="201" spans="3:10" ht="14.25" customHeight="1">
      <c r="C201" s="260"/>
      <c r="D201" s="260"/>
      <c r="E201" s="313">
        <v>5600</v>
      </c>
      <c r="F201" s="314" t="s">
        <v>308</v>
      </c>
      <c r="G201" s="315"/>
      <c r="H201" s="316">
        <v>0</v>
      </c>
      <c r="I201" s="316">
        <v>0</v>
      </c>
      <c r="J201" s="316">
        <v>0</v>
      </c>
    </row>
    <row r="202" spans="3:10" ht="14.25" customHeight="1">
      <c r="C202" s="260"/>
      <c r="D202" s="260"/>
      <c r="E202" s="317">
        <v>5610</v>
      </c>
      <c r="F202" s="318" t="s">
        <v>309</v>
      </c>
      <c r="G202" s="315"/>
      <c r="H202" s="319">
        <v>0</v>
      </c>
      <c r="I202" s="319">
        <v>0</v>
      </c>
      <c r="J202" s="319">
        <v>0</v>
      </c>
    </row>
    <row r="203" spans="3:10" ht="14.25" customHeight="1" thickBot="1">
      <c r="C203" s="260"/>
      <c r="D203" s="260"/>
      <c r="F203" s="320" t="s">
        <v>152</v>
      </c>
      <c r="G203" s="320"/>
      <c r="H203" s="282">
        <f>SUM(H194:H202)</f>
        <v>449438872.63999999</v>
      </c>
      <c r="I203" s="282">
        <f>SUM(I194:I202)</f>
        <v>10796247.32</v>
      </c>
      <c r="J203" s="282">
        <f>H203-I203</f>
        <v>438642625.31999999</v>
      </c>
    </row>
    <row r="204" spans="3:10" ht="14.25" customHeight="1" thickTop="1"/>
    <row r="205" spans="3:10" ht="14.25" customHeight="1">
      <c r="C205" s="236"/>
      <c r="D205" s="271" t="s">
        <v>310</v>
      </c>
      <c r="E205" s="271"/>
      <c r="F205" s="271"/>
      <c r="G205" s="271"/>
      <c r="H205" s="271"/>
      <c r="I205" s="271"/>
      <c r="J205" s="271"/>
    </row>
    <row r="206" spans="3:10" s="242" customFormat="1" ht="14.25" customHeight="1">
      <c r="D206" s="309"/>
      <c r="E206" s="309"/>
      <c r="F206" s="309"/>
      <c r="G206" s="309"/>
      <c r="H206" s="309"/>
      <c r="I206" s="309"/>
      <c r="J206" s="309"/>
    </row>
    <row r="207" spans="3:10" s="242" customFormat="1" ht="14.25" customHeight="1">
      <c r="D207" s="309"/>
      <c r="E207" s="309"/>
      <c r="F207" s="309"/>
      <c r="G207" s="309"/>
      <c r="H207" s="309"/>
      <c r="I207" s="309"/>
      <c r="J207" s="309"/>
    </row>
    <row r="208" spans="3:10" ht="14.25" customHeight="1">
      <c r="C208" s="258"/>
      <c r="D208" s="258"/>
      <c r="E208" s="376" t="s">
        <v>311</v>
      </c>
      <c r="F208" s="376"/>
      <c r="G208" s="376"/>
      <c r="H208" s="376"/>
      <c r="I208" s="321" t="s">
        <v>244</v>
      </c>
      <c r="J208" s="321" t="s">
        <v>209</v>
      </c>
    </row>
    <row r="209" spans="3:12" s="242" customFormat="1" ht="14.25" customHeight="1">
      <c r="C209" s="322"/>
      <c r="D209" s="322"/>
      <c r="E209" s="322"/>
      <c r="F209" s="322"/>
      <c r="H209" s="322"/>
      <c r="I209" s="322"/>
      <c r="J209" s="322"/>
    </row>
    <row r="210" spans="3:12" s="242" customFormat="1" ht="14.25" customHeight="1">
      <c r="C210" s="323"/>
      <c r="D210" s="323"/>
      <c r="E210" s="324" t="s">
        <v>312</v>
      </c>
      <c r="F210" s="290"/>
      <c r="G210" s="292"/>
      <c r="H210" s="325"/>
      <c r="I210" s="325"/>
      <c r="J210" s="325">
        <v>3676920704.6900001</v>
      </c>
    </row>
    <row r="211" spans="3:12" s="242" customFormat="1" ht="14.25" customHeight="1">
      <c r="C211" s="297"/>
      <c r="D211" s="297"/>
      <c r="E211" s="324" t="s">
        <v>313</v>
      </c>
      <c r="F211" s="326"/>
      <c r="G211" s="292"/>
      <c r="H211" s="292"/>
      <c r="I211" s="325">
        <f>SUM(I212:I216)</f>
        <v>692658.8</v>
      </c>
      <c r="J211" s="327"/>
    </row>
    <row r="212" spans="3:12" s="242" customFormat="1" ht="14.25" customHeight="1">
      <c r="E212" s="328">
        <v>2.1</v>
      </c>
      <c r="F212" s="292" t="s">
        <v>75</v>
      </c>
      <c r="G212" s="292"/>
      <c r="H212" s="292"/>
      <c r="I212" s="327">
        <v>0</v>
      </c>
      <c r="J212" s="327"/>
    </row>
    <row r="213" spans="3:12" s="242" customFormat="1" ht="14.25" customHeight="1">
      <c r="E213" s="328">
        <v>2.2000000000000002</v>
      </c>
      <c r="F213" s="292" t="s">
        <v>314</v>
      </c>
      <c r="G213" s="292"/>
      <c r="H213" s="292"/>
      <c r="I213" s="327">
        <v>0</v>
      </c>
      <c r="J213" s="327"/>
    </row>
    <row r="214" spans="3:12" s="242" customFormat="1" ht="14.25" customHeight="1">
      <c r="E214" s="328">
        <v>2.2999999999999998</v>
      </c>
      <c r="F214" s="292" t="s">
        <v>77</v>
      </c>
      <c r="G214" s="292"/>
      <c r="H214" s="292"/>
      <c r="I214" s="327">
        <v>0</v>
      </c>
      <c r="J214" s="327"/>
    </row>
    <row r="215" spans="3:12" s="242" customFormat="1" ht="14.25" customHeight="1">
      <c r="E215" s="328">
        <v>2.4</v>
      </c>
      <c r="F215" s="292" t="s">
        <v>78</v>
      </c>
      <c r="G215" s="292"/>
      <c r="H215" s="292"/>
      <c r="I215" s="327">
        <v>0</v>
      </c>
      <c r="J215" s="327"/>
    </row>
    <row r="216" spans="3:12" s="242" customFormat="1" ht="14.25" customHeight="1">
      <c r="E216" s="328">
        <v>2.5</v>
      </c>
      <c r="F216" s="326" t="s">
        <v>79</v>
      </c>
      <c r="G216" s="292"/>
      <c r="H216" s="292"/>
      <c r="I216" s="327">
        <v>692658.8</v>
      </c>
      <c r="J216" s="327"/>
    </row>
    <row r="217" spans="3:12" s="242" customFormat="1" ht="14.25" customHeight="1">
      <c r="E217" s="328">
        <v>2.6</v>
      </c>
      <c r="F217" s="326" t="s">
        <v>315</v>
      </c>
      <c r="G217" s="292"/>
      <c r="H217" s="292"/>
      <c r="I217" s="327">
        <v>0</v>
      </c>
      <c r="J217" s="327"/>
    </row>
    <row r="218" spans="3:12" s="242" customFormat="1" ht="14.25" customHeight="1">
      <c r="C218" s="329"/>
      <c r="D218" s="329"/>
      <c r="E218" s="324" t="s">
        <v>316</v>
      </c>
      <c r="F218" s="291"/>
      <c r="G218" s="292"/>
      <c r="H218" s="327"/>
      <c r="I218" s="325">
        <f>SUM(I221)</f>
        <v>20531802.489999998</v>
      </c>
      <c r="J218" s="327"/>
    </row>
    <row r="219" spans="3:12" s="242" customFormat="1" ht="14.25" customHeight="1">
      <c r="E219" s="291">
        <v>3.1</v>
      </c>
      <c r="F219" s="326" t="s">
        <v>317</v>
      </c>
      <c r="G219" s="292"/>
      <c r="H219" s="292"/>
      <c r="I219" s="327">
        <v>0</v>
      </c>
      <c r="J219" s="327"/>
    </row>
    <row r="220" spans="3:12" s="242" customFormat="1" ht="14.25" customHeight="1">
      <c r="E220" s="291">
        <v>3.2</v>
      </c>
      <c r="F220" s="326" t="s">
        <v>318</v>
      </c>
      <c r="G220" s="292"/>
      <c r="H220" s="292"/>
      <c r="I220" s="327">
        <v>0</v>
      </c>
      <c r="J220" s="327"/>
    </row>
    <row r="221" spans="3:12" s="242" customFormat="1" ht="14.25" customHeight="1">
      <c r="E221" s="291">
        <v>3.3</v>
      </c>
      <c r="F221" s="326" t="s">
        <v>319</v>
      </c>
      <c r="G221" s="292"/>
      <c r="H221" s="292"/>
      <c r="I221" s="327">
        <v>20531802.489999998</v>
      </c>
      <c r="J221" s="327"/>
    </row>
    <row r="222" spans="3:12" s="242" customFormat="1" ht="14.25" customHeight="1">
      <c r="C222" s="330"/>
      <c r="D222" s="330"/>
      <c r="E222" s="324" t="s">
        <v>320</v>
      </c>
      <c r="F222" s="290"/>
      <c r="G222" s="292"/>
      <c r="H222" s="325"/>
      <c r="I222" s="325"/>
      <c r="J222" s="325">
        <v>3657081561</v>
      </c>
      <c r="L222" s="331"/>
    </row>
    <row r="223" spans="3:12" s="242" customFormat="1" ht="14.25" customHeight="1">
      <c r="C223" s="330"/>
      <c r="D223" s="330"/>
      <c r="E223" s="332"/>
      <c r="F223" s="333"/>
      <c r="G223" s="334"/>
      <c r="H223" s="335"/>
      <c r="I223" s="335"/>
      <c r="J223" s="335"/>
      <c r="L223" s="336"/>
    </row>
    <row r="224" spans="3:12" s="242" customFormat="1" ht="14.25" customHeight="1">
      <c r="D224" s="271" t="s">
        <v>321</v>
      </c>
      <c r="E224" s="271"/>
      <c r="F224" s="271"/>
      <c r="G224" s="271"/>
      <c r="H224" s="271"/>
      <c r="I224" s="271"/>
      <c r="J224" s="337"/>
    </row>
    <row r="225" spans="3:12" s="242" customFormat="1" ht="14.25" customHeight="1">
      <c r="C225" s="322"/>
      <c r="D225" s="322"/>
      <c r="E225" s="377" t="s">
        <v>311</v>
      </c>
      <c r="F225" s="377"/>
      <c r="G225" s="377"/>
      <c r="H225" s="377"/>
      <c r="I225" s="321" t="s">
        <v>244</v>
      </c>
      <c r="J225" s="321" t="s">
        <v>209</v>
      </c>
    </row>
    <row r="226" spans="3:12" s="242" customFormat="1" ht="14.25" customHeight="1">
      <c r="E226" s="324" t="s">
        <v>322</v>
      </c>
      <c r="F226" s="292"/>
      <c r="G226" s="292"/>
      <c r="H226" s="338"/>
      <c r="I226" s="339"/>
      <c r="J226" s="325">
        <v>2463449173.0300002</v>
      </c>
    </row>
    <row r="227" spans="3:12" s="242" customFormat="1" ht="14.25" customHeight="1">
      <c r="C227" s="334"/>
      <c r="D227" s="334"/>
      <c r="E227" s="324" t="s">
        <v>323</v>
      </c>
      <c r="F227" s="292"/>
      <c r="G227" s="292"/>
      <c r="H227" s="338"/>
      <c r="I227" s="325">
        <f>SUM(I228:I248)</f>
        <v>11701550.91</v>
      </c>
      <c r="J227" s="340"/>
      <c r="L227" s="341"/>
    </row>
    <row r="228" spans="3:12" s="242" customFormat="1" ht="14.25" customHeight="1">
      <c r="C228" s="334"/>
      <c r="D228" s="334"/>
      <c r="E228" s="342">
        <v>2.1</v>
      </c>
      <c r="F228" s="343" t="s">
        <v>324</v>
      </c>
      <c r="G228" s="343"/>
      <c r="H228" s="343"/>
      <c r="I228" s="327">
        <v>0</v>
      </c>
      <c r="J228" s="344"/>
    </row>
    <row r="229" spans="3:12" s="242" customFormat="1" ht="14.25" customHeight="1">
      <c r="C229" s="334"/>
      <c r="D229" s="334"/>
      <c r="E229" s="342">
        <v>2.2000000000000002</v>
      </c>
      <c r="F229" s="343" t="s">
        <v>85</v>
      </c>
      <c r="G229" s="343"/>
      <c r="H229" s="343"/>
      <c r="I229" s="327">
        <v>0</v>
      </c>
      <c r="J229" s="339"/>
    </row>
    <row r="230" spans="3:12" s="242" customFormat="1" ht="14.25" customHeight="1">
      <c r="C230" s="334"/>
      <c r="D230" s="334"/>
      <c r="E230" s="342">
        <v>2.2999999999999998</v>
      </c>
      <c r="F230" s="343" t="s">
        <v>292</v>
      </c>
      <c r="G230" s="343"/>
      <c r="H230" s="343"/>
      <c r="I230" s="327">
        <v>45588</v>
      </c>
      <c r="J230" s="339"/>
    </row>
    <row r="231" spans="3:12" s="242" customFormat="1" ht="14.25" customHeight="1">
      <c r="C231" s="334"/>
      <c r="D231" s="334"/>
      <c r="E231" s="342">
        <v>2.4</v>
      </c>
      <c r="F231" s="343" t="s">
        <v>293</v>
      </c>
      <c r="G231" s="343"/>
      <c r="H231" s="343"/>
      <c r="I231" s="327">
        <v>0</v>
      </c>
      <c r="J231" s="339"/>
    </row>
    <row r="232" spans="3:12" s="242" customFormat="1" ht="14.25" customHeight="1">
      <c r="C232" s="334"/>
      <c r="D232" s="334"/>
      <c r="E232" s="342">
        <v>2.5</v>
      </c>
      <c r="F232" s="343" t="s">
        <v>294</v>
      </c>
      <c r="G232" s="343"/>
      <c r="H232" s="343"/>
      <c r="I232" s="327">
        <v>0</v>
      </c>
      <c r="J232" s="339"/>
    </row>
    <row r="233" spans="3:12" s="242" customFormat="1" ht="14.25" customHeight="1">
      <c r="C233" s="334"/>
      <c r="D233" s="334"/>
      <c r="E233" s="342">
        <v>2.6</v>
      </c>
      <c r="F233" s="343" t="s">
        <v>295</v>
      </c>
      <c r="G233" s="343"/>
      <c r="H233" s="343"/>
      <c r="I233" s="327">
        <v>0</v>
      </c>
      <c r="J233" s="339"/>
    </row>
    <row r="234" spans="3:12" s="242" customFormat="1" ht="14.25" customHeight="1">
      <c r="C234" s="334"/>
      <c r="D234" s="334"/>
      <c r="E234" s="342">
        <v>2.7</v>
      </c>
      <c r="F234" s="343" t="s">
        <v>296</v>
      </c>
      <c r="G234" s="343"/>
      <c r="H234" s="343"/>
      <c r="I234" s="327">
        <v>0</v>
      </c>
      <c r="J234" s="339"/>
    </row>
    <row r="235" spans="3:12" s="242" customFormat="1" ht="14.25" customHeight="1">
      <c r="C235" s="334"/>
      <c r="D235" s="334"/>
      <c r="E235" s="342">
        <v>2.8</v>
      </c>
      <c r="F235" s="343" t="s">
        <v>297</v>
      </c>
      <c r="G235" s="343"/>
      <c r="H235" s="343"/>
      <c r="I235" s="327">
        <v>828976.89</v>
      </c>
      <c r="J235" s="339"/>
    </row>
    <row r="236" spans="3:12" s="242" customFormat="1" ht="14.25" customHeight="1">
      <c r="C236" s="334"/>
      <c r="D236" s="334"/>
      <c r="E236" s="342">
        <v>2.9</v>
      </c>
      <c r="F236" s="343" t="s">
        <v>325</v>
      </c>
      <c r="G236" s="343"/>
      <c r="H236" s="343"/>
      <c r="I236" s="327">
        <v>0</v>
      </c>
      <c r="J236" s="339"/>
    </row>
    <row r="237" spans="3:12" s="242" customFormat="1" ht="14.25" customHeight="1">
      <c r="C237" s="334"/>
      <c r="D237" s="334"/>
      <c r="E237" s="342" t="s">
        <v>326</v>
      </c>
      <c r="F237" s="343" t="s">
        <v>327</v>
      </c>
      <c r="G237" s="343"/>
      <c r="H237" s="343"/>
      <c r="I237" s="327">
        <v>0</v>
      </c>
      <c r="J237" s="339"/>
    </row>
    <row r="238" spans="3:12" s="242" customFormat="1" ht="14.25" customHeight="1">
      <c r="C238" s="334"/>
      <c r="D238" s="334"/>
      <c r="E238" s="342" t="s">
        <v>328</v>
      </c>
      <c r="F238" s="343" t="s">
        <v>31</v>
      </c>
      <c r="G238" s="343"/>
      <c r="H238" s="343"/>
      <c r="I238" s="327">
        <v>0</v>
      </c>
      <c r="J238" s="339"/>
    </row>
    <row r="239" spans="3:12" s="242" customFormat="1" ht="14.25" customHeight="1">
      <c r="C239" s="334"/>
      <c r="D239" s="334"/>
      <c r="E239" s="342" t="s">
        <v>329</v>
      </c>
      <c r="F239" s="343" t="s">
        <v>330</v>
      </c>
      <c r="G239" s="343"/>
      <c r="H239" s="343"/>
      <c r="I239" s="327">
        <v>0</v>
      </c>
      <c r="J239" s="339"/>
    </row>
    <row r="240" spans="3:12" s="242" customFormat="1" ht="14.25" customHeight="1">
      <c r="C240" s="334"/>
      <c r="D240" s="334"/>
      <c r="E240" s="342" t="s">
        <v>331</v>
      </c>
      <c r="F240" s="343" t="s">
        <v>332</v>
      </c>
      <c r="G240" s="343"/>
      <c r="H240" s="343"/>
      <c r="I240" s="327">
        <v>10826986.02</v>
      </c>
      <c r="J240" s="339"/>
    </row>
    <row r="241" spans="3:10" s="242" customFormat="1" ht="14.25" customHeight="1">
      <c r="C241" s="334"/>
      <c r="D241" s="334"/>
      <c r="E241" s="342" t="s">
        <v>333</v>
      </c>
      <c r="F241" s="343" t="s">
        <v>334</v>
      </c>
      <c r="G241" s="343"/>
      <c r="H241" s="343"/>
      <c r="I241" s="327">
        <v>0</v>
      </c>
      <c r="J241" s="339"/>
    </row>
    <row r="242" spans="3:10" s="242" customFormat="1" ht="14.25" customHeight="1">
      <c r="C242" s="334"/>
      <c r="D242" s="334"/>
      <c r="E242" s="342" t="s">
        <v>335</v>
      </c>
      <c r="F242" s="343" t="s">
        <v>336</v>
      </c>
      <c r="G242" s="343"/>
      <c r="H242" s="343"/>
      <c r="I242" s="327">
        <v>0</v>
      </c>
      <c r="J242" s="339"/>
    </row>
    <row r="243" spans="3:10" s="242" customFormat="1" ht="14.25" customHeight="1">
      <c r="C243" s="334"/>
      <c r="D243" s="334"/>
      <c r="E243" s="342" t="s">
        <v>337</v>
      </c>
      <c r="F243" s="343" t="s">
        <v>338</v>
      </c>
      <c r="G243" s="343"/>
      <c r="H243" s="343"/>
      <c r="I243" s="327">
        <v>0</v>
      </c>
      <c r="J243" s="339"/>
    </row>
    <row r="244" spans="3:10" s="242" customFormat="1" ht="14.25" customHeight="1">
      <c r="C244" s="334"/>
      <c r="D244" s="334"/>
      <c r="E244" s="342" t="s">
        <v>339</v>
      </c>
      <c r="F244" s="343" t="s">
        <v>340</v>
      </c>
      <c r="G244" s="343"/>
      <c r="H244" s="343"/>
      <c r="I244" s="327">
        <v>0</v>
      </c>
      <c r="J244" s="339"/>
    </row>
    <row r="245" spans="3:10" s="242" customFormat="1" ht="14.25" customHeight="1">
      <c r="C245" s="334"/>
      <c r="D245" s="334"/>
      <c r="E245" s="342" t="s">
        <v>341</v>
      </c>
      <c r="F245" s="343" t="s">
        <v>342</v>
      </c>
      <c r="G245" s="343"/>
      <c r="H245" s="343"/>
      <c r="I245" s="327">
        <v>0</v>
      </c>
      <c r="J245" s="339"/>
    </row>
    <row r="246" spans="3:10" s="242" customFormat="1" ht="14.25" customHeight="1">
      <c r="C246" s="334"/>
      <c r="D246" s="334"/>
      <c r="E246" s="342" t="s">
        <v>343</v>
      </c>
      <c r="F246" s="343" t="s">
        <v>344</v>
      </c>
      <c r="G246" s="343"/>
      <c r="H246" s="343"/>
      <c r="I246" s="327">
        <v>0</v>
      </c>
      <c r="J246" s="339"/>
    </row>
    <row r="247" spans="3:10" s="242" customFormat="1" ht="14.25" customHeight="1">
      <c r="C247" s="334"/>
      <c r="D247" s="334"/>
      <c r="E247" s="342" t="s">
        <v>345</v>
      </c>
      <c r="F247" s="343" t="s">
        <v>346</v>
      </c>
      <c r="G247" s="343"/>
      <c r="H247" s="343"/>
      <c r="I247" s="327">
        <v>0</v>
      </c>
      <c r="J247" s="339"/>
    </row>
    <row r="248" spans="3:10" s="242" customFormat="1" ht="14.25" customHeight="1">
      <c r="C248" s="334"/>
      <c r="D248" s="334"/>
      <c r="E248" s="342" t="s">
        <v>347</v>
      </c>
      <c r="F248" s="343" t="s">
        <v>348</v>
      </c>
      <c r="G248" s="343"/>
      <c r="H248" s="343"/>
      <c r="I248" s="327">
        <v>0</v>
      </c>
      <c r="J248" s="339"/>
    </row>
    <row r="249" spans="3:10" s="242" customFormat="1" ht="14.25" customHeight="1">
      <c r="E249" s="345" t="s">
        <v>349</v>
      </c>
      <c r="F249" s="292"/>
      <c r="G249" s="292"/>
      <c r="H249" s="327"/>
      <c r="I249" s="325">
        <f>SUM(I250:I256)</f>
        <v>5398123.6600000001</v>
      </c>
      <c r="J249" s="339"/>
    </row>
    <row r="250" spans="3:10" s="242" customFormat="1" ht="14.25" customHeight="1">
      <c r="E250" s="346">
        <v>3.1</v>
      </c>
      <c r="F250" s="343" t="s">
        <v>107</v>
      </c>
      <c r="G250" s="292"/>
      <c r="H250" s="292"/>
      <c r="I250" s="327">
        <v>4047698.99</v>
      </c>
      <c r="J250" s="339"/>
    </row>
    <row r="251" spans="3:10" s="242" customFormat="1" ht="14.25" customHeight="1">
      <c r="E251" s="346">
        <v>3.2</v>
      </c>
      <c r="F251" s="343" t="s">
        <v>108</v>
      </c>
      <c r="G251" s="292"/>
      <c r="H251" s="292"/>
      <c r="I251" s="327">
        <v>0</v>
      </c>
      <c r="J251" s="339"/>
    </row>
    <row r="252" spans="3:10" s="242" customFormat="1" ht="14.25" customHeight="1">
      <c r="E252" s="346">
        <v>3.3</v>
      </c>
      <c r="F252" s="343" t="s">
        <v>109</v>
      </c>
      <c r="G252" s="292"/>
      <c r="H252" s="292"/>
      <c r="I252" s="327">
        <v>1350331.24</v>
      </c>
      <c r="J252" s="339"/>
    </row>
    <row r="253" spans="3:10" s="242" customFormat="1" ht="14.25" customHeight="1">
      <c r="E253" s="346">
        <v>3.4</v>
      </c>
      <c r="F253" s="343" t="s">
        <v>350</v>
      </c>
      <c r="G253" s="292"/>
      <c r="H253" s="292"/>
      <c r="I253" s="327">
        <v>0</v>
      </c>
      <c r="J253" s="339"/>
    </row>
    <row r="254" spans="3:10" s="242" customFormat="1" ht="14.25" customHeight="1">
      <c r="E254" s="346">
        <v>3.5</v>
      </c>
      <c r="F254" s="343" t="s">
        <v>351</v>
      </c>
      <c r="G254" s="292"/>
      <c r="H254" s="292"/>
      <c r="I254" s="327">
        <v>0</v>
      </c>
      <c r="J254" s="339"/>
    </row>
    <row r="255" spans="3:10" s="242" customFormat="1" ht="14.25" customHeight="1">
      <c r="E255" s="346">
        <v>3.6</v>
      </c>
      <c r="F255" s="343" t="s">
        <v>112</v>
      </c>
      <c r="G255" s="292"/>
      <c r="H255" s="292"/>
      <c r="I255" s="327">
        <v>93.43</v>
      </c>
      <c r="J255" s="339"/>
    </row>
    <row r="256" spans="3:10" s="242" customFormat="1" ht="14.25" customHeight="1">
      <c r="E256" s="346">
        <v>3.7</v>
      </c>
      <c r="F256" s="343" t="s">
        <v>352</v>
      </c>
      <c r="G256" s="292"/>
      <c r="H256" s="292"/>
      <c r="I256" s="327">
        <v>0</v>
      </c>
      <c r="J256" s="340"/>
    </row>
    <row r="257" spans="5:12" s="242" customFormat="1" ht="14.25" customHeight="1">
      <c r="E257" s="347" t="s">
        <v>353</v>
      </c>
      <c r="F257" s="292"/>
      <c r="G257" s="292"/>
      <c r="H257" s="338"/>
      <c r="I257" s="339"/>
      <c r="J257" s="325">
        <v>2457145745.7800002</v>
      </c>
      <c r="L257" s="298"/>
    </row>
    <row r="258" spans="5:12" s="242" customFormat="1" ht="14.25" customHeight="1">
      <c r="E258" s="348"/>
      <c r="F258" s="334"/>
      <c r="G258" s="334"/>
      <c r="H258" s="349"/>
      <c r="I258" s="350"/>
      <c r="J258" s="335"/>
      <c r="L258" s="298"/>
    </row>
    <row r="259" spans="5:12" s="242" customFormat="1" ht="14.25" customHeight="1">
      <c r="E259" s="348"/>
      <c r="F259" s="334"/>
      <c r="G259" s="334"/>
      <c r="H259" s="349"/>
      <c r="I259" s="350"/>
      <c r="J259" s="335"/>
      <c r="L259" s="298"/>
    </row>
    <row r="260" spans="5:12" s="242" customFormat="1" ht="14.25" customHeight="1">
      <c r="E260" s="348"/>
      <c r="F260" s="334"/>
      <c r="G260" s="334"/>
      <c r="H260" s="349"/>
      <c r="I260" s="350"/>
      <c r="J260" s="335"/>
      <c r="L260" s="298"/>
    </row>
    <row r="261" spans="5:12" s="242" customFormat="1" ht="14.25" customHeight="1">
      <c r="E261" s="348"/>
      <c r="F261" s="334"/>
      <c r="G261" s="334"/>
      <c r="H261" s="349"/>
      <c r="I261" s="350"/>
      <c r="J261" s="335"/>
      <c r="L261" s="298"/>
    </row>
    <row r="262" spans="5:12" s="242" customFormat="1" ht="14.25" customHeight="1">
      <c r="E262" s="348"/>
      <c r="F262" s="334"/>
      <c r="G262" s="334"/>
      <c r="H262" s="349"/>
      <c r="I262" s="350"/>
      <c r="J262" s="335"/>
      <c r="L262" s="298"/>
    </row>
    <row r="263" spans="5:12" s="242" customFormat="1" ht="14.25" customHeight="1">
      <c r="E263" s="348"/>
      <c r="F263" s="334"/>
      <c r="G263" s="334"/>
      <c r="H263" s="349"/>
      <c r="I263" s="350"/>
      <c r="J263" s="335"/>
      <c r="L263" s="298"/>
    </row>
    <row r="264" spans="5:12" s="242" customFormat="1" ht="14.25" customHeight="1">
      <c r="E264" s="348"/>
      <c r="F264" s="334"/>
      <c r="G264" s="334"/>
      <c r="H264" s="349"/>
      <c r="I264" s="350"/>
      <c r="J264" s="335"/>
      <c r="L264" s="298"/>
    </row>
    <row r="265" spans="5:12" s="242" customFormat="1" ht="14.25" customHeight="1">
      <c r="E265" s="348"/>
      <c r="F265" s="334"/>
      <c r="G265" s="334"/>
      <c r="H265" s="349"/>
      <c r="I265" s="350"/>
      <c r="J265" s="335"/>
      <c r="L265" s="298"/>
    </row>
    <row r="266" spans="5:12" s="242" customFormat="1" ht="14.25" customHeight="1">
      <c r="E266" s="348"/>
      <c r="F266" s="334"/>
      <c r="G266" s="334"/>
      <c r="H266" s="349"/>
      <c r="I266" s="350"/>
      <c r="J266" s="335"/>
      <c r="L266" s="298"/>
    </row>
    <row r="267" spans="5:12" s="242" customFormat="1" ht="14.25" customHeight="1">
      <c r="E267" s="348"/>
      <c r="F267" s="334"/>
      <c r="G267" s="334"/>
      <c r="H267" s="349"/>
      <c r="I267" s="350"/>
      <c r="J267" s="335"/>
      <c r="L267" s="298"/>
    </row>
    <row r="268" spans="5:12" s="242" customFormat="1" ht="14.25" customHeight="1">
      <c r="E268" s="348"/>
      <c r="F268" s="334"/>
      <c r="G268" s="334"/>
      <c r="H268" s="349"/>
      <c r="I268" s="350"/>
      <c r="J268" s="335"/>
      <c r="L268" s="298"/>
    </row>
    <row r="269" spans="5:12" s="242" customFormat="1" ht="14.25" customHeight="1">
      <c r="E269" s="348"/>
      <c r="F269" s="334"/>
      <c r="G269" s="334"/>
      <c r="H269" s="349"/>
      <c r="I269" s="350"/>
      <c r="J269" s="335"/>
      <c r="L269" s="298"/>
    </row>
    <row r="270" spans="5:12" s="242" customFormat="1" ht="14.25" customHeight="1">
      <c r="E270" s="348"/>
      <c r="F270" s="334"/>
      <c r="G270" s="334"/>
      <c r="H270" s="349"/>
      <c r="I270" s="350"/>
      <c r="J270" s="335"/>
      <c r="L270" s="298"/>
    </row>
    <row r="271" spans="5:12" s="242" customFormat="1" ht="14.25" customHeight="1">
      <c r="E271" s="348"/>
      <c r="F271" s="334"/>
      <c r="G271" s="334"/>
      <c r="H271" s="349"/>
      <c r="I271" s="350"/>
      <c r="J271" s="335"/>
      <c r="L271" s="298"/>
    </row>
    <row r="272" spans="5:12" s="242" customFormat="1" ht="14.25" customHeight="1">
      <c r="E272" s="348"/>
      <c r="F272" s="334"/>
      <c r="G272" s="334"/>
      <c r="H272" s="349"/>
      <c r="I272" s="350"/>
      <c r="J272" s="335"/>
      <c r="L272" s="298"/>
    </row>
    <row r="273" spans="2:12" s="242" customFormat="1" ht="14.25" customHeight="1">
      <c r="E273" s="348"/>
      <c r="F273" s="334"/>
      <c r="G273" s="334"/>
      <c r="H273" s="349"/>
      <c r="I273" s="350"/>
      <c r="J273" s="335"/>
      <c r="L273" s="298"/>
    </row>
    <row r="274" spans="2:12" s="242" customFormat="1" ht="14.25" customHeight="1">
      <c r="E274" s="348"/>
      <c r="F274" s="334"/>
      <c r="G274" s="334"/>
      <c r="H274" s="349"/>
      <c r="I274" s="350"/>
      <c r="J274" s="335"/>
      <c r="L274" s="298"/>
    </row>
    <row r="275" spans="2:12" s="242" customFormat="1" ht="14.25" customHeight="1">
      <c r="E275" s="348"/>
      <c r="F275" s="334"/>
      <c r="G275" s="334"/>
      <c r="H275" s="349"/>
      <c r="I275" s="350"/>
      <c r="J275" s="335"/>
      <c r="L275" s="298"/>
    </row>
    <row r="276" spans="2:12" s="242" customFormat="1" ht="14.25" customHeight="1">
      <c r="E276" s="348"/>
      <c r="F276" s="334"/>
      <c r="G276" s="334"/>
      <c r="H276" s="349"/>
      <c r="I276" s="350"/>
      <c r="J276" s="335"/>
      <c r="L276" s="298"/>
    </row>
    <row r="277" spans="2:12" s="242" customFormat="1" ht="14.25" customHeight="1">
      <c r="E277" s="348"/>
      <c r="F277" s="334"/>
      <c r="G277" s="334"/>
      <c r="H277" s="349"/>
      <c r="I277" s="350"/>
      <c r="J277" s="335"/>
      <c r="L277" s="298"/>
    </row>
    <row r="278" spans="2:12" s="242" customFormat="1" ht="14.25" customHeight="1">
      <c r="E278" s="348"/>
      <c r="F278" s="334"/>
      <c r="G278" s="334"/>
      <c r="H278" s="349"/>
      <c r="I278" s="350"/>
      <c r="J278" s="335"/>
      <c r="L278" s="336"/>
    </row>
    <row r="279" spans="2:12" ht="14.25" customHeight="1">
      <c r="B279" s="238" t="s">
        <v>354</v>
      </c>
      <c r="C279" s="239"/>
      <c r="D279" s="239"/>
      <c r="E279" s="239"/>
      <c r="F279" s="239"/>
      <c r="G279" s="239"/>
      <c r="H279" s="239"/>
      <c r="I279" s="239"/>
      <c r="J279" s="351"/>
    </row>
    <row r="280" spans="2:12" ht="14.25" customHeight="1">
      <c r="C280" s="260"/>
      <c r="D280" s="271" t="s">
        <v>355</v>
      </c>
      <c r="E280" s="271"/>
      <c r="G280" s="271"/>
      <c r="H280" s="271"/>
      <c r="I280" s="271"/>
      <c r="J280" s="271"/>
    </row>
    <row r="281" spans="2:12" ht="14.25" customHeight="1">
      <c r="C281" s="260"/>
      <c r="D281" s="309"/>
      <c r="E281" s="309"/>
      <c r="F281" s="309"/>
      <c r="G281" s="309"/>
      <c r="H281" s="309"/>
      <c r="I281" s="309"/>
      <c r="J281" s="309"/>
    </row>
    <row r="282" spans="2:12" ht="14.25" customHeight="1">
      <c r="C282" s="260"/>
      <c r="D282" s="260"/>
      <c r="E282" s="246" t="s">
        <v>207</v>
      </c>
      <c r="F282" s="377" t="s">
        <v>208</v>
      </c>
      <c r="G282" s="377"/>
      <c r="H282" s="246" t="s">
        <v>300</v>
      </c>
      <c r="I282" s="246" t="s">
        <v>301</v>
      </c>
      <c r="J282" s="246" t="s">
        <v>283</v>
      </c>
    </row>
    <row r="283" spans="2:12" ht="14.25" customHeight="1">
      <c r="C283" s="260"/>
      <c r="D283" s="260"/>
      <c r="E283" s="288">
        <v>8110</v>
      </c>
      <c r="F283" s="333"/>
      <c r="G283" s="332" t="s">
        <v>356</v>
      </c>
      <c r="H283" s="288">
        <v>0</v>
      </c>
      <c r="I283" s="288">
        <v>0</v>
      </c>
      <c r="J283" s="288">
        <v>0</v>
      </c>
    </row>
    <row r="284" spans="2:12" ht="14.25" customHeight="1">
      <c r="C284" s="260"/>
      <c r="D284" s="260"/>
      <c r="E284" s="288">
        <v>8120</v>
      </c>
      <c r="F284" s="333"/>
      <c r="G284" s="332" t="s">
        <v>357</v>
      </c>
      <c r="H284" s="288">
        <v>0</v>
      </c>
      <c r="I284" s="288">
        <v>0</v>
      </c>
      <c r="J284" s="288">
        <v>0</v>
      </c>
    </row>
    <row r="285" spans="2:12" ht="14.25" customHeight="1">
      <c r="C285" s="260"/>
      <c r="D285" s="260"/>
      <c r="E285" s="288">
        <v>8130</v>
      </c>
      <c r="F285" s="333"/>
      <c r="G285" s="332" t="s">
        <v>358</v>
      </c>
      <c r="H285" s="288">
        <v>0</v>
      </c>
      <c r="I285" s="288">
        <v>0</v>
      </c>
      <c r="J285" s="288">
        <v>0</v>
      </c>
    </row>
    <row r="286" spans="2:12" ht="14.25" customHeight="1">
      <c r="C286" s="260"/>
      <c r="D286" s="260"/>
      <c r="E286" s="288">
        <v>8140</v>
      </c>
      <c r="F286" s="333"/>
      <c r="G286" s="332" t="s">
        <v>359</v>
      </c>
      <c r="H286" s="288">
        <v>0</v>
      </c>
      <c r="I286" s="288">
        <v>0</v>
      </c>
      <c r="J286" s="288">
        <v>0</v>
      </c>
    </row>
    <row r="287" spans="2:12" ht="14.25" customHeight="1">
      <c r="C287" s="260"/>
      <c r="D287" s="260"/>
      <c r="E287" s="288">
        <v>8150</v>
      </c>
      <c r="F287" s="333"/>
      <c r="G287" s="332" t="s">
        <v>360</v>
      </c>
      <c r="H287" s="288">
        <v>0</v>
      </c>
      <c r="I287" s="288">
        <v>0</v>
      </c>
      <c r="J287" s="288">
        <v>0</v>
      </c>
    </row>
    <row r="288" spans="2:12" ht="14.25" customHeight="1">
      <c r="C288" s="260"/>
      <c r="D288" s="260"/>
      <c r="E288" s="288">
        <v>8210</v>
      </c>
      <c r="F288" s="333"/>
      <c r="G288" s="332" t="s">
        <v>361</v>
      </c>
      <c r="H288" s="288">
        <v>0</v>
      </c>
      <c r="I288" s="288">
        <v>0</v>
      </c>
      <c r="J288" s="288">
        <v>0</v>
      </c>
    </row>
    <row r="289" spans="2:10" ht="14.25" customHeight="1">
      <c r="C289" s="260"/>
      <c r="D289" s="260"/>
      <c r="E289" s="288">
        <v>8220</v>
      </c>
      <c r="F289" s="333"/>
      <c r="G289" s="332" t="s">
        <v>362</v>
      </c>
      <c r="H289" s="288">
        <v>0</v>
      </c>
      <c r="I289" s="288">
        <v>0</v>
      </c>
      <c r="J289" s="288">
        <v>0</v>
      </c>
    </row>
    <row r="290" spans="2:10" ht="14.25" customHeight="1">
      <c r="C290" s="260"/>
      <c r="D290" s="260"/>
      <c r="E290" s="288">
        <v>8230</v>
      </c>
      <c r="F290" s="333"/>
      <c r="G290" s="332" t="s">
        <v>363</v>
      </c>
      <c r="H290" s="288">
        <v>0</v>
      </c>
      <c r="I290" s="288">
        <v>0</v>
      </c>
      <c r="J290" s="288">
        <v>0</v>
      </c>
    </row>
    <row r="291" spans="2:10" ht="14.25" customHeight="1">
      <c r="C291" s="260"/>
      <c r="D291" s="260"/>
      <c r="E291" s="288">
        <v>8240</v>
      </c>
      <c r="F291" s="333"/>
      <c r="G291" s="332" t="s">
        <v>364</v>
      </c>
      <c r="H291" s="288">
        <v>0</v>
      </c>
      <c r="I291" s="288">
        <v>0</v>
      </c>
      <c r="J291" s="288">
        <v>0</v>
      </c>
    </row>
    <row r="292" spans="2:10" ht="14.25" customHeight="1">
      <c r="C292" s="260"/>
      <c r="D292" s="260"/>
      <c r="E292" s="288">
        <v>8250</v>
      </c>
      <c r="F292" s="333"/>
      <c r="G292" s="332" t="s">
        <v>365</v>
      </c>
      <c r="H292" s="288">
        <v>0</v>
      </c>
      <c r="I292" s="288">
        <v>0</v>
      </c>
      <c r="J292" s="288">
        <v>0</v>
      </c>
    </row>
    <row r="293" spans="2:10" ht="14.25" customHeight="1">
      <c r="C293" s="260"/>
      <c r="D293" s="260"/>
      <c r="E293" s="288">
        <v>8260</v>
      </c>
      <c r="F293" s="333"/>
      <c r="G293" s="332" t="s">
        <v>366</v>
      </c>
      <c r="H293" s="288">
        <v>0</v>
      </c>
      <c r="I293" s="288">
        <v>0</v>
      </c>
      <c r="J293" s="288">
        <v>0</v>
      </c>
    </row>
    <row r="294" spans="2:10" ht="14.25" customHeight="1">
      <c r="C294" s="260"/>
      <c r="D294" s="260"/>
      <c r="E294" s="288">
        <v>8270</v>
      </c>
      <c r="F294" s="333"/>
      <c r="G294" s="332" t="s">
        <v>367</v>
      </c>
      <c r="H294" s="288">
        <v>0</v>
      </c>
      <c r="I294" s="288">
        <v>0</v>
      </c>
      <c r="J294" s="288">
        <v>0</v>
      </c>
    </row>
    <row r="295" spans="2:10" ht="14.25" customHeight="1" thickBot="1">
      <c r="F295" s="308" t="s">
        <v>152</v>
      </c>
      <c r="G295" s="308"/>
      <c r="H295" s="282">
        <v>0</v>
      </c>
      <c r="I295" s="282">
        <v>-9.5367431640625E-7</v>
      </c>
      <c r="J295" s="282">
        <v>-9.5367431640625E-7</v>
      </c>
    </row>
    <row r="296" spans="2:10" ht="14.25" customHeight="1" thickTop="1">
      <c r="F296" s="308"/>
      <c r="G296" s="308"/>
      <c r="H296" s="299"/>
      <c r="I296" s="299"/>
      <c r="J296" s="299"/>
    </row>
    <row r="297" spans="2:10" ht="14.25" customHeight="1">
      <c r="B297" s="352" t="s">
        <v>368</v>
      </c>
      <c r="F297" s="253"/>
      <c r="G297" s="269"/>
      <c r="H297" s="269"/>
      <c r="I297" s="269"/>
    </row>
    <row r="298" spans="2:10" ht="14.25" customHeight="1">
      <c r="B298" s="352"/>
      <c r="F298" s="253"/>
      <c r="G298" s="269"/>
      <c r="H298" s="269"/>
      <c r="I298" s="269"/>
    </row>
    <row r="299" spans="2:10" ht="14.25" customHeight="1">
      <c r="B299" s="352"/>
      <c r="F299" s="253"/>
      <c r="G299" s="269"/>
      <c r="H299" s="269"/>
      <c r="I299" s="269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E208:H208"/>
    <mergeCell ref="E225:H225"/>
    <mergeCell ref="F282:G282"/>
    <mergeCell ref="F153:H153"/>
    <mergeCell ref="F160:H160"/>
    <mergeCell ref="B162:J162"/>
    <mergeCell ref="F164:G164"/>
    <mergeCell ref="F173:H173"/>
    <mergeCell ref="F190:H190"/>
  </mergeCells>
  <dataValidations disablePrompts="1" count="1">
    <dataValidation allowBlank="1" showInputMessage="1" showErrorMessage="1" prompt="Diferencia entre el saldo final y el inicial presentados." sqref="J282:J294 J193 J173 J164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2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EA</vt:lpstr>
      <vt:lpstr>ECSF</vt:lpstr>
      <vt:lpstr>EAA</vt:lpstr>
      <vt:lpstr>EADOP</vt:lpstr>
      <vt:lpstr>EVHP</vt:lpstr>
      <vt:lpstr>EFE</vt:lpstr>
      <vt:lpstr>IPC</vt:lpstr>
      <vt:lpstr>Notas PE</vt:lpstr>
      <vt:lpstr>EA!Área_de_impresión</vt:lpstr>
      <vt:lpstr>EFE!Área_de_impresión</vt:lpstr>
      <vt:lpstr>ESF!Área_de_impresión</vt:lpstr>
      <vt:lpstr>IPC!Área_de_impresión</vt:lpstr>
      <vt:lpstr>'Notas PE'!Área_de_impresión</vt:lpstr>
      <vt:lpstr>EA!Títulos_a_imprimir</vt:lpstr>
      <vt:lpstr>ECSF!Títulos_a_imprimir</vt:lpstr>
      <vt:lpstr>EFE!Títulos_a_imprimir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2021-05-03T15:43:12Z</cp:lastPrinted>
  <dcterms:created xsi:type="dcterms:W3CDTF">2021-05-03T15:27:50Z</dcterms:created>
  <dcterms:modified xsi:type="dcterms:W3CDTF">2021-05-03T23:22:56Z</dcterms:modified>
</cp:coreProperties>
</file>