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G155" i="1"/>
  <c r="D155" i="1"/>
  <c r="D154" i="1"/>
  <c r="G154" i="1" s="1"/>
  <c r="D153" i="1"/>
  <c r="G153" i="1" s="1"/>
  <c r="G152" i="1"/>
  <c r="D152" i="1"/>
  <c r="D151" i="1"/>
  <c r="F150" i="1"/>
  <c r="E150" i="1"/>
  <c r="C150" i="1"/>
  <c r="B150" i="1"/>
  <c r="G149" i="1"/>
  <c r="D149" i="1"/>
  <c r="D148" i="1"/>
  <c r="G148" i="1" s="1"/>
  <c r="D147" i="1"/>
  <c r="G147" i="1" s="1"/>
  <c r="F146" i="1"/>
  <c r="E146" i="1"/>
  <c r="D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D140" i="1"/>
  <c r="G140" i="1" s="1"/>
  <c r="D139" i="1"/>
  <c r="G139" i="1" s="1"/>
  <c r="D138" i="1"/>
  <c r="D137" i="1" s="1"/>
  <c r="F137" i="1"/>
  <c r="E137" i="1"/>
  <c r="C137" i="1"/>
  <c r="B137" i="1"/>
  <c r="D136" i="1"/>
  <c r="G136" i="1" s="1"/>
  <c r="D135" i="1"/>
  <c r="G135" i="1" s="1"/>
  <c r="G134" i="1"/>
  <c r="D134" i="1"/>
  <c r="F133" i="1"/>
  <c r="E133" i="1"/>
  <c r="C133" i="1"/>
  <c r="B133" i="1"/>
  <c r="D132" i="1"/>
  <c r="G132" i="1" s="1"/>
  <c r="G131" i="1"/>
  <c r="D131" i="1"/>
  <c r="D130" i="1"/>
  <c r="G130" i="1" s="1"/>
  <c r="D129" i="1"/>
  <c r="G129" i="1" s="1"/>
  <c r="D128" i="1"/>
  <c r="G128" i="1" s="1"/>
  <c r="G127" i="1"/>
  <c r="D127" i="1"/>
  <c r="D126" i="1"/>
  <c r="G126" i="1" s="1"/>
  <c r="D125" i="1"/>
  <c r="G125" i="1" s="1"/>
  <c r="D124" i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G117" i="1"/>
  <c r="D117" i="1"/>
  <c r="D116" i="1"/>
  <c r="G116" i="1" s="1"/>
  <c r="D115" i="1"/>
  <c r="G115" i="1" s="1"/>
  <c r="G114" i="1"/>
  <c r="D114" i="1"/>
  <c r="F113" i="1"/>
  <c r="E113" i="1"/>
  <c r="C113" i="1"/>
  <c r="B113" i="1"/>
  <c r="D112" i="1"/>
  <c r="G112" i="1" s="1"/>
  <c r="G111" i="1"/>
  <c r="D111" i="1"/>
  <c r="D110" i="1"/>
  <c r="G110" i="1" s="1"/>
  <c r="D109" i="1"/>
  <c r="G109" i="1" s="1"/>
  <c r="D108" i="1"/>
  <c r="G108" i="1" s="1"/>
  <c r="G107" i="1"/>
  <c r="D107" i="1"/>
  <c r="D106" i="1"/>
  <c r="G106" i="1" s="1"/>
  <c r="D105" i="1"/>
  <c r="G105" i="1" s="1"/>
  <c r="G104" i="1"/>
  <c r="D104" i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G97" i="1"/>
  <c r="D97" i="1"/>
  <c r="D96" i="1"/>
  <c r="G96" i="1" s="1"/>
  <c r="D95" i="1"/>
  <c r="G95" i="1" s="1"/>
  <c r="G94" i="1"/>
  <c r="D94" i="1"/>
  <c r="F93" i="1"/>
  <c r="E93" i="1"/>
  <c r="C93" i="1"/>
  <c r="B93" i="1"/>
  <c r="D92" i="1"/>
  <c r="G92" i="1" s="1"/>
  <c r="G91" i="1"/>
  <c r="D91" i="1"/>
  <c r="D90" i="1"/>
  <c r="G90" i="1" s="1"/>
  <c r="D89" i="1"/>
  <c r="D88" i="1"/>
  <c r="G88" i="1" s="1"/>
  <c r="G87" i="1"/>
  <c r="D87" i="1"/>
  <c r="D86" i="1"/>
  <c r="G86" i="1" s="1"/>
  <c r="F85" i="1"/>
  <c r="E85" i="1"/>
  <c r="C85" i="1"/>
  <c r="B85" i="1"/>
  <c r="G82" i="1"/>
  <c r="D82" i="1"/>
  <c r="D81" i="1"/>
  <c r="G81" i="1" s="1"/>
  <c r="D80" i="1"/>
  <c r="G80" i="1" s="1"/>
  <c r="D79" i="1"/>
  <c r="G79" i="1" s="1"/>
  <c r="D78" i="1"/>
  <c r="G78" i="1" s="1"/>
  <c r="G77" i="1"/>
  <c r="D77" i="1"/>
  <c r="D76" i="1"/>
  <c r="F75" i="1"/>
  <c r="E75" i="1"/>
  <c r="C75" i="1"/>
  <c r="B75" i="1"/>
  <c r="D74" i="1"/>
  <c r="G74" i="1" s="1"/>
  <c r="D73" i="1"/>
  <c r="G73" i="1" s="1"/>
  <c r="G72" i="1"/>
  <c r="D72" i="1"/>
  <c r="F71" i="1"/>
  <c r="E71" i="1"/>
  <c r="C71" i="1"/>
  <c r="B71" i="1"/>
  <c r="G70" i="1"/>
  <c r="D70" i="1"/>
  <c r="D69" i="1"/>
  <c r="G69" i="1" s="1"/>
  <c r="D68" i="1"/>
  <c r="G68" i="1" s="1"/>
  <c r="D67" i="1"/>
  <c r="G67" i="1" s="1"/>
  <c r="D66" i="1"/>
  <c r="G66" i="1" s="1"/>
  <c r="G65" i="1"/>
  <c r="D65" i="1"/>
  <c r="D64" i="1"/>
  <c r="G64" i="1" s="1"/>
  <c r="D63" i="1"/>
  <c r="G63" i="1" s="1"/>
  <c r="F62" i="1"/>
  <c r="E62" i="1"/>
  <c r="C62" i="1"/>
  <c r="B62" i="1"/>
  <c r="D61" i="1"/>
  <c r="G61" i="1" s="1"/>
  <c r="G60" i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G53" i="1"/>
  <c r="D53" i="1"/>
  <c r="D52" i="1"/>
  <c r="D51" i="1"/>
  <c r="G51" i="1" s="1"/>
  <c r="G50" i="1"/>
  <c r="D50" i="1"/>
  <c r="D49" i="1"/>
  <c r="G49" i="1" s="1"/>
  <c r="F48" i="1"/>
  <c r="E48" i="1"/>
  <c r="C48" i="1"/>
  <c r="B48" i="1"/>
  <c r="G47" i="1"/>
  <c r="D47" i="1"/>
  <c r="D46" i="1"/>
  <c r="G46" i="1" s="1"/>
  <c r="D45" i="1"/>
  <c r="G45" i="1" s="1"/>
  <c r="G44" i="1"/>
  <c r="D44" i="1"/>
  <c r="G43" i="1"/>
  <c r="D43" i="1"/>
  <c r="D42" i="1"/>
  <c r="G42" i="1" s="1"/>
  <c r="D41" i="1"/>
  <c r="G41" i="1" s="1"/>
  <c r="D40" i="1"/>
  <c r="D38" i="1" s="1"/>
  <c r="G39" i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G33" i="1"/>
  <c r="D33" i="1"/>
  <c r="D32" i="1"/>
  <c r="G32" i="1" s="1"/>
  <c r="D31" i="1"/>
  <c r="G31" i="1" s="1"/>
  <c r="G30" i="1"/>
  <c r="D30" i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G23" i="1"/>
  <c r="D23" i="1"/>
  <c r="D22" i="1"/>
  <c r="G22" i="1" s="1"/>
  <c r="D21" i="1"/>
  <c r="G21" i="1" s="1"/>
  <c r="G20" i="1"/>
  <c r="D20" i="1"/>
  <c r="D19" i="1"/>
  <c r="D18" i="1" s="1"/>
  <c r="F18" i="1"/>
  <c r="E18" i="1"/>
  <c r="C18" i="1"/>
  <c r="B18" i="1"/>
  <c r="G17" i="1"/>
  <c r="D17" i="1"/>
  <c r="D16" i="1"/>
  <c r="G16" i="1" s="1"/>
  <c r="D15" i="1"/>
  <c r="G15" i="1" s="1"/>
  <c r="G14" i="1"/>
  <c r="D14" i="1"/>
  <c r="D13" i="1"/>
  <c r="G13" i="1" s="1"/>
  <c r="D12" i="1"/>
  <c r="G12" i="1" s="1"/>
  <c r="D11" i="1"/>
  <c r="G11" i="1" s="1"/>
  <c r="F10" i="1"/>
  <c r="F9" i="1" s="1"/>
  <c r="E10" i="1"/>
  <c r="E9" i="1" s="1"/>
  <c r="C10" i="1"/>
  <c r="B10" i="1"/>
  <c r="E159" i="1" l="1"/>
  <c r="G93" i="1"/>
  <c r="G113" i="1"/>
  <c r="G138" i="1"/>
  <c r="G137" i="1" s="1"/>
  <c r="G19" i="1"/>
  <c r="G40" i="1"/>
  <c r="G38" i="1" s="1"/>
  <c r="C84" i="1"/>
  <c r="B84" i="1"/>
  <c r="D103" i="1"/>
  <c r="D123" i="1"/>
  <c r="D28" i="1"/>
  <c r="D58" i="1"/>
  <c r="D71" i="1"/>
  <c r="E84" i="1"/>
  <c r="D85" i="1"/>
  <c r="D84" i="1" s="1"/>
  <c r="G124" i="1"/>
  <c r="G123" i="1" s="1"/>
  <c r="G146" i="1"/>
  <c r="F84" i="1"/>
  <c r="F159" i="1" s="1"/>
  <c r="D150" i="1"/>
  <c r="G133" i="1"/>
  <c r="C9" i="1"/>
  <c r="G151" i="1"/>
  <c r="G150" i="1" s="1"/>
  <c r="B9" i="1"/>
  <c r="B159" i="1" s="1"/>
  <c r="D48" i="1"/>
  <c r="D75" i="1"/>
  <c r="D93" i="1"/>
  <c r="D113" i="1"/>
  <c r="D133" i="1"/>
  <c r="G10" i="1"/>
  <c r="G18" i="1"/>
  <c r="G103" i="1"/>
  <c r="G28" i="1"/>
  <c r="G58" i="1"/>
  <c r="G62" i="1"/>
  <c r="G71" i="1"/>
  <c r="G52" i="1"/>
  <c r="G48" i="1" s="1"/>
  <c r="G76" i="1"/>
  <c r="G75" i="1" s="1"/>
  <c r="G89" i="1"/>
  <c r="G85" i="1" s="1"/>
  <c r="D10" i="1"/>
  <c r="D62" i="1"/>
  <c r="C159" i="1" l="1"/>
  <c r="G84" i="1"/>
  <c r="D9" i="1"/>
  <c r="D159" i="1" s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<sst xmlns="http://schemas.openxmlformats.org/spreadsheetml/2006/main" count="285" uniqueCount="212">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</sst>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zoomScale="80" zoomScaleNormal="80" workbookViewId="0">
      <selection activeCell="A175" sqref="A175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28.8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B10+B18+B178+B28+B38+B48+B58+B62+B71+B75</f>
        <v>5267502592.4499998</v>
      </c>
      <c r="C9" s="3">
        <f t="shared" si="0"/>
        <v>209205502.97999999</v>
      </c>
      <c r="D9" s="3">
        <f t="shared" si="0"/>
        <v>5476708095.4299994</v>
      </c>
      <c r="E9" s="3">
        <f t="shared" si="0"/>
        <v>1000696922.67</v>
      </c>
      <c r="F9" s="3">
        <f t="shared" si="0"/>
        <v>951569781.85999978</v>
      </c>
      <c r="G9" s="3">
        <f t="shared" si="0"/>
        <v>4476011172.7600002</v>
      </c>
    </row>
    <row r="10" spans="1:8">
      <c r="A10" s="4" t="s">
        <v>15</v>
      </c>
      <c r="B10" s="5">
        <f>SUM(B11:B17)</f>
        <v>3200278955.8600001</v>
      </c>
      <c r="C10" s="5">
        <f t="shared" ref="C10:G10" si="1">SUM(C11:C17)</f>
        <v>556469.56999999995</v>
      </c>
      <c r="D10" s="5">
        <f t="shared" si="1"/>
        <v>3200835425.4300003</v>
      </c>
      <c r="E10" s="5">
        <f t="shared" si="1"/>
        <v>654797816.98999989</v>
      </c>
      <c r="F10" s="5">
        <f t="shared" si="1"/>
        <v>654797816.98999989</v>
      </c>
      <c r="G10" s="5">
        <f t="shared" si="1"/>
        <v>2546037608.4400001</v>
      </c>
    </row>
    <row r="11" spans="1:8">
      <c r="A11" s="6" t="s">
        <v>16</v>
      </c>
      <c r="B11" s="7">
        <v>730477288</v>
      </c>
      <c r="C11" s="7">
        <v>0</v>
      </c>
      <c r="D11" s="5">
        <f>B11+C11</f>
        <v>730477288</v>
      </c>
      <c r="E11" s="7">
        <v>104985612.2</v>
      </c>
      <c r="F11" s="7">
        <v>104985612.2</v>
      </c>
      <c r="G11" s="5">
        <f>D11-E11</f>
        <v>625491675.79999995</v>
      </c>
      <c r="H11" s="8" t="s">
        <v>17</v>
      </c>
    </row>
    <row r="12" spans="1:8">
      <c r="A12" s="6" t="s">
        <v>18</v>
      </c>
      <c r="B12" s="7">
        <v>995035908</v>
      </c>
      <c r="C12" s="7">
        <v>0</v>
      </c>
      <c r="D12" s="5">
        <f t="shared" ref="D12:D17" si="2">B12+C12</f>
        <v>995035908</v>
      </c>
      <c r="E12" s="7">
        <v>343637540.27999997</v>
      </c>
      <c r="F12" s="7">
        <v>343637540.27999997</v>
      </c>
      <c r="G12" s="5">
        <f t="shared" ref="G12:G17" si="3">D12-E12</f>
        <v>651398367.72000003</v>
      </c>
      <c r="H12" s="8" t="s">
        <v>19</v>
      </c>
    </row>
    <row r="13" spans="1:8">
      <c r="A13" s="6" t="s">
        <v>20</v>
      </c>
      <c r="B13" s="7">
        <v>970812974.86000001</v>
      </c>
      <c r="C13" s="7">
        <v>556469.56999999995</v>
      </c>
      <c r="D13" s="5">
        <f t="shared" si="2"/>
        <v>971369444.43000007</v>
      </c>
      <c r="E13" s="7">
        <v>117549584.48999999</v>
      </c>
      <c r="F13" s="7">
        <v>117549584.48999999</v>
      </c>
      <c r="G13" s="5">
        <f t="shared" si="3"/>
        <v>853819859.94000006</v>
      </c>
      <c r="H13" s="8" t="s">
        <v>21</v>
      </c>
    </row>
    <row r="14" spans="1:8">
      <c r="A14" s="6" t="s">
        <v>22</v>
      </c>
      <c r="B14" s="7">
        <v>111619200</v>
      </c>
      <c r="C14" s="7">
        <v>0</v>
      </c>
      <c r="D14" s="5">
        <f t="shared" si="2"/>
        <v>111619200</v>
      </c>
      <c r="E14" s="7">
        <v>44872897.039999999</v>
      </c>
      <c r="F14" s="7">
        <v>44872897.039999999</v>
      </c>
      <c r="G14" s="5">
        <f t="shared" si="3"/>
        <v>66746302.960000001</v>
      </c>
      <c r="H14" s="8" t="s">
        <v>23</v>
      </c>
    </row>
    <row r="15" spans="1:8">
      <c r="A15" s="6" t="s">
        <v>24</v>
      </c>
      <c r="B15" s="7">
        <v>218037524</v>
      </c>
      <c r="C15" s="7">
        <v>0</v>
      </c>
      <c r="D15" s="5">
        <f t="shared" si="2"/>
        <v>218037524</v>
      </c>
      <c r="E15" s="7">
        <v>40722522.200000003</v>
      </c>
      <c r="F15" s="7">
        <v>40722522.200000003</v>
      </c>
      <c r="G15" s="5">
        <f t="shared" si="3"/>
        <v>177315001.80000001</v>
      </c>
      <c r="H15" s="8" t="s">
        <v>25</v>
      </c>
    </row>
    <row r="16" spans="1:8">
      <c r="A16" s="6" t="s">
        <v>26</v>
      </c>
      <c r="B16" s="7">
        <v>136104683</v>
      </c>
      <c r="C16" s="7">
        <v>0</v>
      </c>
      <c r="D16" s="5">
        <f t="shared" si="2"/>
        <v>136104683</v>
      </c>
      <c r="E16" s="7">
        <v>0</v>
      </c>
      <c r="F16" s="7">
        <v>0</v>
      </c>
      <c r="G16" s="5">
        <f t="shared" si="3"/>
        <v>136104683</v>
      </c>
      <c r="H16" s="8" t="s">
        <v>27</v>
      </c>
    </row>
    <row r="17" spans="1:8">
      <c r="A17" s="6" t="s">
        <v>28</v>
      </c>
      <c r="B17" s="7">
        <v>38191378</v>
      </c>
      <c r="C17" s="7">
        <v>0</v>
      </c>
      <c r="D17" s="5">
        <f t="shared" si="2"/>
        <v>38191378</v>
      </c>
      <c r="E17" s="7">
        <v>3029660.78</v>
      </c>
      <c r="F17" s="7">
        <v>3029660.78</v>
      </c>
      <c r="G17" s="5">
        <f t="shared" si="3"/>
        <v>35161717.219999999</v>
      </c>
      <c r="H17" s="8" t="s">
        <v>29</v>
      </c>
    </row>
    <row r="18" spans="1:8">
      <c r="A18" s="4" t="s">
        <v>30</v>
      </c>
      <c r="B18" s="5">
        <f>SUM(B19:B27)</f>
        <v>1172596705.6099999</v>
      </c>
      <c r="C18" s="5">
        <f t="shared" ref="C18:G18" si="4">SUM(C19:C27)</f>
        <v>10284372.959999999</v>
      </c>
      <c r="D18" s="5">
        <f t="shared" si="4"/>
        <v>1182881078.5699999</v>
      </c>
      <c r="E18" s="5">
        <f t="shared" si="4"/>
        <v>165267216.33000001</v>
      </c>
      <c r="F18" s="5">
        <f t="shared" si="4"/>
        <v>125612836.44</v>
      </c>
      <c r="G18" s="5">
        <f t="shared" si="4"/>
        <v>1017613862.2400001</v>
      </c>
    </row>
    <row r="19" spans="1:8">
      <c r="A19" s="6" t="s">
        <v>31</v>
      </c>
      <c r="B19" s="7">
        <v>22422043.010000002</v>
      </c>
      <c r="C19" s="7">
        <v>-532934.19999999995</v>
      </c>
      <c r="D19" s="5">
        <f t="shared" ref="D19:D27" si="5">B19+C19</f>
        <v>21889108.810000002</v>
      </c>
      <c r="E19" s="7">
        <v>1748949.83</v>
      </c>
      <c r="F19" s="7">
        <v>1748949.83</v>
      </c>
      <c r="G19" s="5">
        <f t="shared" ref="G19:G27" si="6">D19-E19</f>
        <v>20140158.980000004</v>
      </c>
      <c r="H19" s="8" t="s">
        <v>32</v>
      </c>
    </row>
    <row r="20" spans="1:8">
      <c r="A20" s="6" t="s">
        <v>33</v>
      </c>
      <c r="B20" s="7">
        <v>98443095.019999996</v>
      </c>
      <c r="C20" s="7">
        <v>145685.70000000001</v>
      </c>
      <c r="D20" s="5">
        <f t="shared" si="5"/>
        <v>98588780.719999999</v>
      </c>
      <c r="E20" s="7">
        <v>17496345.579999998</v>
      </c>
      <c r="F20" s="7">
        <v>17496345.579999998</v>
      </c>
      <c r="G20" s="5">
        <f t="shared" si="6"/>
        <v>81092435.140000001</v>
      </c>
      <c r="H20" s="8" t="s">
        <v>34</v>
      </c>
    </row>
    <row r="21" spans="1:8">
      <c r="A21" s="6" t="s">
        <v>35</v>
      </c>
      <c r="B21" s="7">
        <v>20000</v>
      </c>
      <c r="C21" s="7">
        <v>0</v>
      </c>
      <c r="D21" s="5">
        <f t="shared" si="5"/>
        <v>20000</v>
      </c>
      <c r="E21" s="7">
        <v>0</v>
      </c>
      <c r="F21" s="7">
        <v>0</v>
      </c>
      <c r="G21" s="5">
        <f t="shared" si="6"/>
        <v>20000</v>
      </c>
      <c r="H21" s="8" t="s">
        <v>36</v>
      </c>
    </row>
    <row r="22" spans="1:8">
      <c r="A22" s="6" t="s">
        <v>37</v>
      </c>
      <c r="B22" s="7">
        <v>10300053</v>
      </c>
      <c r="C22" s="7">
        <v>-247913</v>
      </c>
      <c r="D22" s="5">
        <f t="shared" si="5"/>
        <v>10052140</v>
      </c>
      <c r="E22" s="7">
        <v>505063.03</v>
      </c>
      <c r="F22" s="7">
        <v>505063.03</v>
      </c>
      <c r="G22" s="5">
        <f t="shared" si="6"/>
        <v>9547076.9700000007</v>
      </c>
      <c r="H22" s="8" t="s">
        <v>38</v>
      </c>
    </row>
    <row r="23" spans="1:8">
      <c r="A23" s="6" t="s">
        <v>39</v>
      </c>
      <c r="B23" s="7">
        <v>966184681.72000003</v>
      </c>
      <c r="C23" s="7">
        <v>216263.95</v>
      </c>
      <c r="D23" s="5">
        <f t="shared" si="5"/>
        <v>966400945.67000008</v>
      </c>
      <c r="E23" s="7">
        <v>134610099.86000001</v>
      </c>
      <c r="F23" s="7">
        <v>94955719.969999999</v>
      </c>
      <c r="G23" s="5">
        <f t="shared" si="6"/>
        <v>831790845.81000006</v>
      </c>
      <c r="H23" s="8" t="s">
        <v>40</v>
      </c>
    </row>
    <row r="24" spans="1:8">
      <c r="A24" s="6" t="s">
        <v>41</v>
      </c>
      <c r="B24" s="7">
        <v>32950797</v>
      </c>
      <c r="C24" s="7">
        <v>0</v>
      </c>
      <c r="D24" s="5">
        <f t="shared" si="5"/>
        <v>32950797</v>
      </c>
      <c r="E24" s="7">
        <v>9862320.2599999998</v>
      </c>
      <c r="F24" s="7">
        <v>9862320.2599999998</v>
      </c>
      <c r="G24" s="5">
        <f t="shared" si="6"/>
        <v>23088476.740000002</v>
      </c>
      <c r="H24" s="8" t="s">
        <v>42</v>
      </c>
    </row>
    <row r="25" spans="1:8">
      <c r="A25" s="6" t="s">
        <v>43</v>
      </c>
      <c r="B25" s="7">
        <v>20552760.02</v>
      </c>
      <c r="C25" s="7">
        <v>10703926.560000001</v>
      </c>
      <c r="D25" s="5">
        <f t="shared" si="5"/>
        <v>31256686.579999998</v>
      </c>
      <c r="E25" s="7">
        <v>829205</v>
      </c>
      <c r="F25" s="7">
        <v>829205</v>
      </c>
      <c r="G25" s="5">
        <f t="shared" si="6"/>
        <v>30427481.579999998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46</v>
      </c>
    </row>
    <row r="27" spans="1:8">
      <c r="A27" s="6" t="s">
        <v>47</v>
      </c>
      <c r="B27" s="7">
        <v>21723275.84</v>
      </c>
      <c r="C27" s="7">
        <v>-656.05</v>
      </c>
      <c r="D27" s="5">
        <f t="shared" si="5"/>
        <v>21722619.789999999</v>
      </c>
      <c r="E27" s="7">
        <v>215232.77</v>
      </c>
      <c r="F27" s="7">
        <v>215232.77</v>
      </c>
      <c r="G27" s="5">
        <f t="shared" si="6"/>
        <v>21507387.02</v>
      </c>
      <c r="H27" s="8" t="s">
        <v>48</v>
      </c>
    </row>
    <row r="28" spans="1:8">
      <c r="A28" s="4" t="s">
        <v>49</v>
      </c>
      <c r="B28" s="5">
        <f>SUM(B29:B37)</f>
        <v>776375057.90999997</v>
      </c>
      <c r="C28" s="5">
        <f t="shared" ref="C28:G28" si="7">SUM(C29:C37)</f>
        <v>16050455.789999999</v>
      </c>
      <c r="D28" s="5">
        <f t="shared" si="7"/>
        <v>792425513.70000005</v>
      </c>
      <c r="E28" s="5">
        <f t="shared" si="7"/>
        <v>153588897.70000002</v>
      </c>
      <c r="F28" s="5">
        <f t="shared" si="7"/>
        <v>144116136.78</v>
      </c>
      <c r="G28" s="5">
        <f t="shared" si="7"/>
        <v>638836616</v>
      </c>
    </row>
    <row r="29" spans="1:8">
      <c r="A29" s="6" t="s">
        <v>50</v>
      </c>
      <c r="B29" s="7">
        <v>77846519.5</v>
      </c>
      <c r="C29" s="7">
        <v>-224844.14</v>
      </c>
      <c r="D29" s="5">
        <f t="shared" ref="D29:D82" si="8">B29+C29</f>
        <v>77621675.359999999</v>
      </c>
      <c r="E29" s="7">
        <v>18126054.260000002</v>
      </c>
      <c r="F29" s="7">
        <v>18126054.260000002</v>
      </c>
      <c r="G29" s="5">
        <f t="shared" ref="G29:G37" si="9">D29-E29</f>
        <v>59495621.099999994</v>
      </c>
      <c r="H29" s="8" t="s">
        <v>51</v>
      </c>
    </row>
    <row r="30" spans="1:8">
      <c r="A30" s="6" t="s">
        <v>52</v>
      </c>
      <c r="B30" s="7">
        <v>1725062</v>
      </c>
      <c r="C30" s="7">
        <v>1023700.8</v>
      </c>
      <c r="D30" s="5">
        <f t="shared" si="8"/>
        <v>2748762.8</v>
      </c>
      <c r="E30" s="7">
        <v>393503.96</v>
      </c>
      <c r="F30" s="7">
        <v>393503.96</v>
      </c>
      <c r="G30" s="5">
        <f t="shared" si="9"/>
        <v>2355258.84</v>
      </c>
      <c r="H30" s="8" t="s">
        <v>53</v>
      </c>
    </row>
    <row r="31" spans="1:8">
      <c r="A31" s="6" t="s">
        <v>54</v>
      </c>
      <c r="B31" s="7">
        <v>172924133.38</v>
      </c>
      <c r="C31" s="7">
        <v>7332312.5499999998</v>
      </c>
      <c r="D31" s="5">
        <f t="shared" si="8"/>
        <v>180256445.93000001</v>
      </c>
      <c r="E31" s="7">
        <v>30711860.600000001</v>
      </c>
      <c r="F31" s="7">
        <v>30711860.600000001</v>
      </c>
      <c r="G31" s="5">
        <f t="shared" si="9"/>
        <v>149544585.33000001</v>
      </c>
      <c r="H31" s="8" t="s">
        <v>55</v>
      </c>
    </row>
    <row r="32" spans="1:8">
      <c r="A32" s="6" t="s">
        <v>56</v>
      </c>
      <c r="B32" s="7">
        <v>189147357</v>
      </c>
      <c r="C32" s="7">
        <v>469350.77</v>
      </c>
      <c r="D32" s="5">
        <f t="shared" si="8"/>
        <v>189616707.77000001</v>
      </c>
      <c r="E32" s="7">
        <v>28910891.559999999</v>
      </c>
      <c r="F32" s="7">
        <v>19443760.359999999</v>
      </c>
      <c r="G32" s="5">
        <f t="shared" si="9"/>
        <v>160705816.21000001</v>
      </c>
      <c r="H32" s="8" t="s">
        <v>57</v>
      </c>
    </row>
    <row r="33" spans="1:8">
      <c r="A33" s="6" t="s">
        <v>58</v>
      </c>
      <c r="B33" s="7">
        <v>141616307.90000001</v>
      </c>
      <c r="C33" s="7">
        <v>757194.25</v>
      </c>
      <c r="D33" s="5">
        <f t="shared" si="8"/>
        <v>142373502.15000001</v>
      </c>
      <c r="E33" s="7">
        <v>35335926.350000001</v>
      </c>
      <c r="F33" s="7">
        <v>35330396.630000003</v>
      </c>
      <c r="G33" s="5">
        <f t="shared" si="9"/>
        <v>107037575.80000001</v>
      </c>
      <c r="H33" s="8" t="s">
        <v>59</v>
      </c>
    </row>
    <row r="34" spans="1:8">
      <c r="A34" s="6" t="s">
        <v>60</v>
      </c>
      <c r="B34" s="7">
        <v>17668117</v>
      </c>
      <c r="C34" s="7">
        <v>6108567.1299999999</v>
      </c>
      <c r="D34" s="5">
        <f t="shared" si="8"/>
        <v>23776684.129999999</v>
      </c>
      <c r="E34" s="7">
        <v>0</v>
      </c>
      <c r="F34" s="7">
        <v>0</v>
      </c>
      <c r="G34" s="5">
        <f t="shared" si="9"/>
        <v>23776684.129999999</v>
      </c>
      <c r="H34" s="8" t="s">
        <v>61</v>
      </c>
    </row>
    <row r="35" spans="1:8">
      <c r="A35" s="6" t="s">
        <v>62</v>
      </c>
      <c r="B35" s="7">
        <v>1736453.57</v>
      </c>
      <c r="C35" s="7">
        <v>398630</v>
      </c>
      <c r="D35" s="5">
        <f t="shared" si="8"/>
        <v>2135083.5700000003</v>
      </c>
      <c r="E35" s="7">
        <v>209440.99</v>
      </c>
      <c r="F35" s="7">
        <v>209340.99</v>
      </c>
      <c r="G35" s="5">
        <f t="shared" si="9"/>
        <v>1925642.5800000003</v>
      </c>
      <c r="H35" s="8" t="s">
        <v>63</v>
      </c>
    </row>
    <row r="36" spans="1:8">
      <c r="A36" s="6" t="s">
        <v>64</v>
      </c>
      <c r="B36" s="7">
        <v>3325683.52</v>
      </c>
      <c r="C36" s="7">
        <v>165921.69</v>
      </c>
      <c r="D36" s="5">
        <f t="shared" si="8"/>
        <v>3491605.21</v>
      </c>
      <c r="E36" s="7">
        <v>81308.649999999994</v>
      </c>
      <c r="F36" s="7">
        <v>81308.649999999994</v>
      </c>
      <c r="G36" s="5">
        <f t="shared" si="9"/>
        <v>3410296.56</v>
      </c>
      <c r="H36" s="8" t="s">
        <v>65</v>
      </c>
    </row>
    <row r="37" spans="1:8">
      <c r="A37" s="6" t="s">
        <v>66</v>
      </c>
      <c r="B37" s="7">
        <v>170385424.03999999</v>
      </c>
      <c r="C37" s="7">
        <v>19622.740000000002</v>
      </c>
      <c r="D37" s="5">
        <f t="shared" si="8"/>
        <v>170405046.78</v>
      </c>
      <c r="E37" s="7">
        <v>39819911.329999998</v>
      </c>
      <c r="F37" s="7">
        <v>39819911.329999998</v>
      </c>
      <c r="G37" s="5">
        <f t="shared" si="9"/>
        <v>130585135.45</v>
      </c>
      <c r="H37" s="8" t="s">
        <v>67</v>
      </c>
    </row>
    <row r="38" spans="1:8">
      <c r="A38" s="4" t="s">
        <v>68</v>
      </c>
      <c r="B38" s="5">
        <f>SUM(B39:B47)</f>
        <v>0</v>
      </c>
      <c r="C38" s="5">
        <f t="shared" ref="C38:G38" si="10">SUM(C39:C47)</f>
        <v>0</v>
      </c>
      <c r="D38" s="5">
        <f t="shared" si="10"/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</row>
    <row r="39" spans="1:8">
      <c r="A39" s="6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74</v>
      </c>
    </row>
    <row r="42" spans="1:8">
      <c r="A42" s="6" t="s">
        <v>75</v>
      </c>
      <c r="B42" s="5">
        <v>0</v>
      </c>
      <c r="C42" s="5">
        <v>0</v>
      </c>
      <c r="D42" s="5">
        <f t="shared" si="8"/>
        <v>0</v>
      </c>
      <c r="E42" s="5">
        <v>0</v>
      </c>
      <c r="F42" s="5">
        <v>0</v>
      </c>
      <c r="G42" s="5">
        <f t="shared" si="11"/>
        <v>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84</v>
      </c>
    </row>
    <row r="48" spans="1:8">
      <c r="A48" s="4" t="s">
        <v>85</v>
      </c>
      <c r="B48" s="5">
        <f>SUM(B49:B57)</f>
        <v>2462575.0699999998</v>
      </c>
      <c r="C48" s="5">
        <f t="shared" ref="C48:G48" si="12">SUM(C49:C57)</f>
        <v>73700623.289999992</v>
      </c>
      <c r="D48" s="5">
        <f t="shared" si="12"/>
        <v>76163198.359999985</v>
      </c>
      <c r="E48" s="5">
        <f t="shared" si="12"/>
        <v>8614712.290000001</v>
      </c>
      <c r="F48" s="5">
        <f t="shared" si="12"/>
        <v>8614712.290000001</v>
      </c>
      <c r="G48" s="5">
        <f t="shared" si="12"/>
        <v>67548486.069999993</v>
      </c>
    </row>
    <row r="49" spans="1:8">
      <c r="A49" s="6" t="s">
        <v>86</v>
      </c>
      <c r="B49" s="7">
        <v>782575.07</v>
      </c>
      <c r="C49" s="7">
        <v>6461862.0099999998</v>
      </c>
      <c r="D49" s="5">
        <f t="shared" si="8"/>
        <v>7244437.0800000001</v>
      </c>
      <c r="E49" s="7">
        <v>1053203.8</v>
      </c>
      <c r="F49" s="7">
        <v>1053203.8</v>
      </c>
      <c r="G49" s="5">
        <f t="shared" ref="G49:G57" si="13">D49-E49</f>
        <v>6191233.2800000003</v>
      </c>
      <c r="H49" s="8" t="s">
        <v>87</v>
      </c>
    </row>
    <row r="50" spans="1:8">
      <c r="A50" s="6" t="s">
        <v>88</v>
      </c>
      <c r="B50" s="7">
        <v>0</v>
      </c>
      <c r="C50" s="7">
        <v>8770</v>
      </c>
      <c r="D50" s="5">
        <f t="shared" si="8"/>
        <v>8770</v>
      </c>
      <c r="E50" s="7">
        <v>0</v>
      </c>
      <c r="F50" s="7">
        <v>0</v>
      </c>
      <c r="G50" s="5">
        <f t="shared" si="13"/>
        <v>8770</v>
      </c>
      <c r="H50" s="8" t="s">
        <v>89</v>
      </c>
    </row>
    <row r="51" spans="1:8">
      <c r="A51" s="6" t="s">
        <v>90</v>
      </c>
      <c r="B51" s="7">
        <v>1680000</v>
      </c>
      <c r="C51" s="7">
        <v>63323837.439999998</v>
      </c>
      <c r="D51" s="5">
        <f t="shared" si="8"/>
        <v>65003837.439999998</v>
      </c>
      <c r="E51" s="7">
        <v>5421219</v>
      </c>
      <c r="F51" s="7">
        <v>5421219</v>
      </c>
      <c r="G51" s="5">
        <f t="shared" si="13"/>
        <v>59582618.439999998</v>
      </c>
      <c r="H51" s="8" t="s">
        <v>91</v>
      </c>
    </row>
    <row r="52" spans="1:8">
      <c r="A52" s="6" t="s">
        <v>92</v>
      </c>
      <c r="B52" s="7">
        <v>0</v>
      </c>
      <c r="C52" s="7">
        <v>1289007.77</v>
      </c>
      <c r="D52" s="5">
        <f t="shared" si="8"/>
        <v>1289007.77</v>
      </c>
      <c r="E52" s="7">
        <v>1289007.77</v>
      </c>
      <c r="F52" s="7">
        <v>1289007.77</v>
      </c>
      <c r="G52" s="5">
        <f t="shared" si="13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95</v>
      </c>
    </row>
    <row r="54" spans="1:8">
      <c r="A54" s="6" t="s">
        <v>96</v>
      </c>
      <c r="B54" s="7">
        <v>0</v>
      </c>
      <c r="C54" s="7">
        <v>2617146.0699999998</v>
      </c>
      <c r="D54" s="5">
        <f t="shared" si="8"/>
        <v>2617146.0699999998</v>
      </c>
      <c r="E54" s="7">
        <v>851281.72</v>
      </c>
      <c r="F54" s="7">
        <v>851281.72</v>
      </c>
      <c r="G54" s="5">
        <f t="shared" si="13"/>
        <v>1765864.3499999999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4">SUM(C59:C61)</f>
        <v>108613581.37</v>
      </c>
      <c r="D58" s="5">
        <f t="shared" si="14"/>
        <v>108613581.37</v>
      </c>
      <c r="E58" s="5">
        <f t="shared" si="14"/>
        <v>18428279.359999999</v>
      </c>
      <c r="F58" s="5">
        <f t="shared" si="14"/>
        <v>18428279.359999999</v>
      </c>
      <c r="G58" s="5">
        <f t="shared" si="14"/>
        <v>90185302.010000005</v>
      </c>
    </row>
    <row r="59" spans="1:8">
      <c r="A59" s="6" t="s">
        <v>105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108613581.37</v>
      </c>
      <c r="D60" s="5">
        <f t="shared" si="8"/>
        <v>108613581.37</v>
      </c>
      <c r="E60" s="7">
        <v>18428279.359999999</v>
      </c>
      <c r="F60" s="7">
        <v>18428279.359999999</v>
      </c>
      <c r="G60" s="5">
        <f t="shared" si="15"/>
        <v>90185302.010000005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110</v>
      </c>
    </row>
    <row r="62" spans="1:8">
      <c r="A62" s="4" t="s">
        <v>111</v>
      </c>
      <c r="B62" s="5">
        <f>SUM(B63:B67,B69:B70)</f>
        <v>115789298</v>
      </c>
      <c r="C62" s="5">
        <f t="shared" ref="C62:G62" si="16">SUM(C63:C67,C69:C70)</f>
        <v>0</v>
      </c>
      <c r="D62" s="5">
        <f t="shared" si="16"/>
        <v>115789298</v>
      </c>
      <c r="E62" s="5">
        <f t="shared" si="16"/>
        <v>0</v>
      </c>
      <c r="F62" s="5">
        <f t="shared" si="16"/>
        <v>0</v>
      </c>
      <c r="G62" s="5">
        <f t="shared" si="16"/>
        <v>115789298</v>
      </c>
    </row>
    <row r="63" spans="1:8">
      <c r="A63" s="6" t="s">
        <v>112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124</v>
      </c>
    </row>
    <row r="70" spans="1:8">
      <c r="A70" s="6" t="s">
        <v>125</v>
      </c>
      <c r="B70" s="7">
        <v>115789298</v>
      </c>
      <c r="C70" s="7">
        <v>0</v>
      </c>
      <c r="D70" s="5">
        <f t="shared" si="8"/>
        <v>115789298</v>
      </c>
      <c r="E70" s="7">
        <v>0</v>
      </c>
      <c r="F70" s="7">
        <v>0</v>
      </c>
      <c r="G70" s="5">
        <f t="shared" si="17"/>
        <v>115789298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3726146703</v>
      </c>
      <c r="C84" s="3">
        <f t="shared" ref="C84:G84" si="22">C85+C93+C103+C113+C123+C133+C137+C146+C150</f>
        <v>4548982529.1500006</v>
      </c>
      <c r="D84" s="3">
        <f t="shared" si="22"/>
        <v>8275129232.1500006</v>
      </c>
      <c r="E84" s="3">
        <f t="shared" si="22"/>
        <v>1164603234.6499999</v>
      </c>
      <c r="F84" s="3">
        <f t="shared" si="22"/>
        <v>1164603234.6499999</v>
      </c>
      <c r="G84" s="3">
        <f t="shared" si="22"/>
        <v>7110525997.5</v>
      </c>
    </row>
    <row r="85" spans="1:8">
      <c r="A85" s="4" t="s">
        <v>15</v>
      </c>
      <c r="B85" s="5">
        <f>SUM(B86:B92)</f>
        <v>3040263960</v>
      </c>
      <c r="C85" s="5">
        <f t="shared" ref="C85:G85" si="23">SUM(C86:C92)</f>
        <v>1605868073.25</v>
      </c>
      <c r="D85" s="5">
        <f t="shared" si="23"/>
        <v>4646132033.25</v>
      </c>
      <c r="E85" s="5">
        <f t="shared" si="23"/>
        <v>892298022.13999999</v>
      </c>
      <c r="F85" s="5">
        <f t="shared" si="23"/>
        <v>892298022.13999999</v>
      </c>
      <c r="G85" s="5">
        <f t="shared" si="23"/>
        <v>3753834011.1099997</v>
      </c>
    </row>
    <row r="86" spans="1:8">
      <c r="A86" s="6" t="s">
        <v>16</v>
      </c>
      <c r="B86" s="7">
        <v>1097697529</v>
      </c>
      <c r="C86" s="7">
        <v>445243039</v>
      </c>
      <c r="D86" s="5">
        <f t="shared" ref="D86:D92" si="24">B86+C86</f>
        <v>1542940568</v>
      </c>
      <c r="E86" s="7">
        <v>337360727.68000001</v>
      </c>
      <c r="F86" s="7">
        <v>337360727.68000001</v>
      </c>
      <c r="G86" s="5">
        <f t="shared" ref="G86:G92" si="25">D86-E86</f>
        <v>1205579840.3199999</v>
      </c>
      <c r="H86" s="8" t="s">
        <v>150</v>
      </c>
    </row>
    <row r="87" spans="1:8">
      <c r="A87" s="6" t="s">
        <v>18</v>
      </c>
      <c r="B87" s="7">
        <v>84672459</v>
      </c>
      <c r="C87" s="7">
        <v>575217418.13</v>
      </c>
      <c r="D87" s="5">
        <f t="shared" si="24"/>
        <v>659889877.13</v>
      </c>
      <c r="E87" s="7">
        <v>92115455.590000004</v>
      </c>
      <c r="F87" s="7">
        <v>92115455.590000004</v>
      </c>
      <c r="G87" s="5">
        <f t="shared" si="25"/>
        <v>567774421.53999996</v>
      </c>
      <c r="H87" s="8" t="s">
        <v>151</v>
      </c>
    </row>
    <row r="88" spans="1:8">
      <c r="A88" s="6" t="s">
        <v>20</v>
      </c>
      <c r="B88" s="7">
        <v>1164153841</v>
      </c>
      <c r="C88" s="7">
        <v>430644424.01999998</v>
      </c>
      <c r="D88" s="5">
        <f t="shared" si="24"/>
        <v>1594798265.02</v>
      </c>
      <c r="E88" s="7">
        <v>331535812.44</v>
      </c>
      <c r="F88" s="7">
        <v>331535812.44</v>
      </c>
      <c r="G88" s="5">
        <f t="shared" si="25"/>
        <v>1263262452.5799999</v>
      </c>
      <c r="H88" s="8" t="s">
        <v>152</v>
      </c>
    </row>
    <row r="89" spans="1:8">
      <c r="A89" s="6" t="s">
        <v>22</v>
      </c>
      <c r="B89" s="7">
        <v>259955987</v>
      </c>
      <c r="C89" s="7">
        <v>74044184.099999994</v>
      </c>
      <c r="D89" s="5">
        <f t="shared" si="24"/>
        <v>334000171.10000002</v>
      </c>
      <c r="E89" s="7">
        <v>80236027.049999997</v>
      </c>
      <c r="F89" s="7">
        <v>80236027.049999997</v>
      </c>
      <c r="G89" s="5">
        <f t="shared" si="25"/>
        <v>253764144.05000001</v>
      </c>
      <c r="H89" s="8" t="s">
        <v>153</v>
      </c>
    </row>
    <row r="90" spans="1:8">
      <c r="A90" s="6" t="s">
        <v>24</v>
      </c>
      <c r="B90" s="7">
        <v>232001220</v>
      </c>
      <c r="C90" s="7">
        <v>74763908</v>
      </c>
      <c r="D90" s="5">
        <f t="shared" si="24"/>
        <v>306765128</v>
      </c>
      <c r="E90" s="7">
        <v>46985598.520000003</v>
      </c>
      <c r="F90" s="7">
        <v>46985598.520000003</v>
      </c>
      <c r="G90" s="5">
        <f t="shared" si="25"/>
        <v>259779529.47999999</v>
      </c>
      <c r="H90" s="8" t="s">
        <v>154</v>
      </c>
    </row>
    <row r="91" spans="1:8">
      <c r="A91" s="6" t="s">
        <v>26</v>
      </c>
      <c r="B91" s="7">
        <v>134014212</v>
      </c>
      <c r="C91" s="7">
        <v>0</v>
      </c>
      <c r="D91" s="5">
        <f t="shared" si="24"/>
        <v>134014212</v>
      </c>
      <c r="E91" s="7">
        <v>0</v>
      </c>
      <c r="F91" s="7">
        <v>0</v>
      </c>
      <c r="G91" s="5">
        <f t="shared" si="25"/>
        <v>134014212</v>
      </c>
      <c r="H91" s="8" t="s">
        <v>155</v>
      </c>
    </row>
    <row r="92" spans="1:8">
      <c r="A92" s="6" t="s">
        <v>28</v>
      </c>
      <c r="B92" s="7">
        <v>67768712</v>
      </c>
      <c r="C92" s="7">
        <v>5955100</v>
      </c>
      <c r="D92" s="5">
        <f t="shared" si="24"/>
        <v>73723812</v>
      </c>
      <c r="E92" s="7">
        <v>4064400.86</v>
      </c>
      <c r="F92" s="7">
        <v>4064400.86</v>
      </c>
      <c r="G92" s="5">
        <f t="shared" si="25"/>
        <v>69659411.140000001</v>
      </c>
      <c r="H92" s="8" t="s">
        <v>156</v>
      </c>
    </row>
    <row r="93" spans="1:8">
      <c r="A93" s="4" t="s">
        <v>30</v>
      </c>
      <c r="B93" s="5">
        <f>SUM(B94:B102)</f>
        <v>197331566.44999999</v>
      </c>
      <c r="C93" s="5">
        <f t="shared" ref="C93:G93" si="26">SUM(C94:C102)</f>
        <v>1646069705.6200001</v>
      </c>
      <c r="D93" s="5">
        <f t="shared" si="26"/>
        <v>1843401272.0700002</v>
      </c>
      <c r="E93" s="5">
        <f t="shared" si="26"/>
        <v>51113886.780000001</v>
      </c>
      <c r="F93" s="5">
        <f t="shared" si="26"/>
        <v>51113886.780000001</v>
      </c>
      <c r="G93" s="5">
        <f t="shared" si="26"/>
        <v>1792287385.29</v>
      </c>
    </row>
    <row r="94" spans="1:8">
      <c r="A94" s="6" t="s">
        <v>31</v>
      </c>
      <c r="B94" s="7">
        <v>11321149</v>
      </c>
      <c r="C94" s="7">
        <v>1103578.07</v>
      </c>
      <c r="D94" s="5">
        <f t="shared" ref="D94:D102" si="27">B94+C94</f>
        <v>12424727.07</v>
      </c>
      <c r="E94" s="7">
        <v>55951.27</v>
      </c>
      <c r="F94" s="7">
        <v>55951.27</v>
      </c>
      <c r="G94" s="5">
        <f t="shared" ref="G94:G102" si="28">D94-E94</f>
        <v>12368775.800000001</v>
      </c>
      <c r="H94" s="8" t="s">
        <v>157</v>
      </c>
    </row>
    <row r="95" spans="1:8">
      <c r="A95" s="6" t="s">
        <v>33</v>
      </c>
      <c r="B95" s="7">
        <v>1351662</v>
      </c>
      <c r="C95" s="7">
        <v>-23052</v>
      </c>
      <c r="D95" s="5">
        <f t="shared" si="27"/>
        <v>1328610</v>
      </c>
      <c r="E95" s="7">
        <v>202577.66</v>
      </c>
      <c r="F95" s="7">
        <v>202577.66</v>
      </c>
      <c r="G95" s="5">
        <f t="shared" si="28"/>
        <v>1126032.3400000001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f t="shared" si="27"/>
        <v>0</v>
      </c>
      <c r="E96" s="5">
        <v>0</v>
      </c>
      <c r="F96" s="5">
        <v>0</v>
      </c>
      <c r="G96" s="5">
        <f t="shared" si="28"/>
        <v>0</v>
      </c>
      <c r="H96" s="8" t="s">
        <v>159</v>
      </c>
    </row>
    <row r="97" spans="1:8">
      <c r="A97" s="6" t="s">
        <v>37</v>
      </c>
      <c r="B97" s="7">
        <v>1501786</v>
      </c>
      <c r="C97" s="7">
        <v>1491145.6</v>
      </c>
      <c r="D97" s="5">
        <f t="shared" si="27"/>
        <v>2992931.6</v>
      </c>
      <c r="E97" s="7">
        <v>80247.679999999993</v>
      </c>
      <c r="F97" s="7">
        <v>80247.679999999993</v>
      </c>
      <c r="G97" s="5">
        <f t="shared" si="28"/>
        <v>2912683.92</v>
      </c>
      <c r="H97" s="8" t="s">
        <v>160</v>
      </c>
    </row>
    <row r="98" spans="1:8">
      <c r="A98" s="13" t="s">
        <v>39</v>
      </c>
      <c r="B98" s="7">
        <v>128649660.45</v>
      </c>
      <c r="C98" s="7">
        <v>1609957348.0899999</v>
      </c>
      <c r="D98" s="5">
        <f t="shared" si="27"/>
        <v>1738607008.54</v>
      </c>
      <c r="E98" s="7">
        <v>45038940.399999999</v>
      </c>
      <c r="F98" s="7">
        <v>45038940.399999999</v>
      </c>
      <c r="G98" s="5">
        <f t="shared" si="28"/>
        <v>1693568068.1399999</v>
      </c>
      <c r="H98" s="8" t="s">
        <v>161</v>
      </c>
    </row>
    <row r="99" spans="1:8">
      <c r="A99" s="6" t="s">
        <v>41</v>
      </c>
      <c r="B99" s="7">
        <v>34134285</v>
      </c>
      <c r="C99" s="7">
        <v>10252615.92</v>
      </c>
      <c r="D99" s="5">
        <f t="shared" si="27"/>
        <v>44386900.920000002</v>
      </c>
      <c r="E99" s="7">
        <v>5470443.75</v>
      </c>
      <c r="F99" s="7">
        <v>5470443.75</v>
      </c>
      <c r="G99" s="5">
        <f t="shared" si="28"/>
        <v>38916457.170000002</v>
      </c>
      <c r="H99" s="8" t="s">
        <v>162</v>
      </c>
    </row>
    <row r="100" spans="1:8">
      <c r="A100" s="6" t="s">
        <v>43</v>
      </c>
      <c r="B100" s="7">
        <v>11904917</v>
      </c>
      <c r="C100" s="7">
        <v>98101</v>
      </c>
      <c r="D100" s="5">
        <f t="shared" si="27"/>
        <v>12003018</v>
      </c>
      <c r="E100" s="7">
        <v>0</v>
      </c>
      <c r="F100" s="7">
        <v>0</v>
      </c>
      <c r="G100" s="5">
        <f t="shared" si="28"/>
        <v>12003018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 t="s">
        <v>164</v>
      </c>
    </row>
    <row r="102" spans="1:8">
      <c r="A102" s="6" t="s">
        <v>47</v>
      </c>
      <c r="B102" s="7">
        <v>8468107</v>
      </c>
      <c r="C102" s="7">
        <v>23189968.940000001</v>
      </c>
      <c r="D102" s="5">
        <f t="shared" si="27"/>
        <v>31658075.940000001</v>
      </c>
      <c r="E102" s="7">
        <v>265726.02</v>
      </c>
      <c r="F102" s="7">
        <v>265726.02</v>
      </c>
      <c r="G102" s="5">
        <f t="shared" si="28"/>
        <v>31392349.920000002</v>
      </c>
      <c r="H102" s="8" t="s">
        <v>165</v>
      </c>
    </row>
    <row r="103" spans="1:8">
      <c r="A103" s="4" t="s">
        <v>49</v>
      </c>
      <c r="B103" s="5">
        <f>SUM(B104:B112)</f>
        <v>463066954</v>
      </c>
      <c r="C103" s="5">
        <f t="shared" ref="C103:G103" si="29">SUM(C104:C112)</f>
        <v>1122694210.6800003</v>
      </c>
      <c r="D103" s="5">
        <f t="shared" si="29"/>
        <v>1585761164.6800003</v>
      </c>
      <c r="E103" s="5">
        <f t="shared" si="29"/>
        <v>168368955.63</v>
      </c>
      <c r="F103" s="5">
        <f t="shared" si="29"/>
        <v>168368955.63</v>
      </c>
      <c r="G103" s="5">
        <f t="shared" si="29"/>
        <v>1417392209.0500002</v>
      </c>
    </row>
    <row r="104" spans="1:8">
      <c r="A104" s="6" t="s">
        <v>50</v>
      </c>
      <c r="B104" s="7">
        <v>32683521</v>
      </c>
      <c r="C104" s="7">
        <v>45872123.359999999</v>
      </c>
      <c r="D104" s="5">
        <f t="shared" ref="D104:D112" si="30">B104+C104</f>
        <v>78555644.359999999</v>
      </c>
      <c r="E104" s="7">
        <v>3818044.85</v>
      </c>
      <c r="F104" s="7">
        <v>3818044.85</v>
      </c>
      <c r="G104" s="5">
        <f t="shared" ref="G104:G112" si="31">D104-E104</f>
        <v>74737599.510000005</v>
      </c>
      <c r="H104" s="8" t="s">
        <v>166</v>
      </c>
    </row>
    <row r="105" spans="1:8">
      <c r="A105" s="6" t="s">
        <v>52</v>
      </c>
      <c r="B105" s="7">
        <v>28562082</v>
      </c>
      <c r="C105" s="7">
        <v>-16560</v>
      </c>
      <c r="D105" s="5">
        <f t="shared" si="30"/>
        <v>28545522</v>
      </c>
      <c r="E105" s="7">
        <v>141706.56</v>
      </c>
      <c r="F105" s="7">
        <v>141706.56</v>
      </c>
      <c r="G105" s="5">
        <f t="shared" si="31"/>
        <v>28403815.440000001</v>
      </c>
      <c r="H105" s="8" t="s">
        <v>167</v>
      </c>
    </row>
    <row r="106" spans="1:8">
      <c r="A106" s="6" t="s">
        <v>54</v>
      </c>
      <c r="B106" s="7">
        <v>238722018</v>
      </c>
      <c r="C106" s="7">
        <v>348992290.45999998</v>
      </c>
      <c r="D106" s="5">
        <f t="shared" si="30"/>
        <v>587714308.46000004</v>
      </c>
      <c r="E106" s="7">
        <v>97548511.379999995</v>
      </c>
      <c r="F106" s="7">
        <v>97548511.379999995</v>
      </c>
      <c r="G106" s="5">
        <f t="shared" si="31"/>
        <v>490165797.08000004</v>
      </c>
      <c r="H106" s="8" t="s">
        <v>168</v>
      </c>
    </row>
    <row r="107" spans="1:8">
      <c r="A107" s="6" t="s">
        <v>56</v>
      </c>
      <c r="B107" s="7">
        <v>15032595</v>
      </c>
      <c r="C107" s="7">
        <v>4027624.04</v>
      </c>
      <c r="D107" s="5">
        <f t="shared" si="30"/>
        <v>19060219.039999999</v>
      </c>
      <c r="E107" s="7">
        <v>15800925.59</v>
      </c>
      <c r="F107" s="7">
        <v>15800925.59</v>
      </c>
      <c r="G107" s="5">
        <f t="shared" si="31"/>
        <v>3259293.4499999993</v>
      </c>
      <c r="H107" s="8" t="s">
        <v>169</v>
      </c>
    </row>
    <row r="108" spans="1:8">
      <c r="A108" s="6" t="s">
        <v>58</v>
      </c>
      <c r="B108" s="7">
        <v>118516277</v>
      </c>
      <c r="C108" s="7">
        <v>720631588.71000004</v>
      </c>
      <c r="D108" s="5">
        <f t="shared" si="30"/>
        <v>839147865.71000004</v>
      </c>
      <c r="E108" s="7">
        <v>48268786.899999999</v>
      </c>
      <c r="F108" s="7">
        <v>48268786.899999999</v>
      </c>
      <c r="G108" s="5">
        <f t="shared" si="31"/>
        <v>790879078.81000006</v>
      </c>
      <c r="H108" s="8" t="s">
        <v>170</v>
      </c>
    </row>
    <row r="109" spans="1:8">
      <c r="A109" s="6" t="s">
        <v>60</v>
      </c>
      <c r="B109" s="7">
        <v>8196902</v>
      </c>
      <c r="C109" s="7">
        <v>2305604.94</v>
      </c>
      <c r="D109" s="5">
        <f t="shared" si="30"/>
        <v>10502506.939999999</v>
      </c>
      <c r="E109" s="7">
        <v>939242.68</v>
      </c>
      <c r="F109" s="7">
        <v>939242.68</v>
      </c>
      <c r="G109" s="5">
        <f t="shared" si="31"/>
        <v>9563264.2599999998</v>
      </c>
      <c r="H109" s="8" t="s">
        <v>171</v>
      </c>
    </row>
    <row r="110" spans="1:8">
      <c r="A110" s="6" t="s">
        <v>62</v>
      </c>
      <c r="B110" s="7">
        <v>5838456</v>
      </c>
      <c r="C110" s="7">
        <v>413124.79</v>
      </c>
      <c r="D110" s="5">
        <f t="shared" si="30"/>
        <v>6251580.79</v>
      </c>
      <c r="E110" s="7">
        <v>453452.04</v>
      </c>
      <c r="F110" s="7">
        <v>453452.04</v>
      </c>
      <c r="G110" s="5">
        <f t="shared" si="31"/>
        <v>5798128.75</v>
      </c>
      <c r="H110" s="8" t="s">
        <v>172</v>
      </c>
    </row>
    <row r="111" spans="1:8">
      <c r="A111" s="6" t="s">
        <v>64</v>
      </c>
      <c r="B111" s="7">
        <v>15087280</v>
      </c>
      <c r="C111" s="7">
        <v>464377.38</v>
      </c>
      <c r="D111" s="5">
        <f t="shared" si="30"/>
        <v>15551657.380000001</v>
      </c>
      <c r="E111" s="7">
        <v>1332134.47</v>
      </c>
      <c r="F111" s="7">
        <v>1332134.47</v>
      </c>
      <c r="G111" s="5">
        <f t="shared" si="31"/>
        <v>14219522.91</v>
      </c>
      <c r="H111" s="8" t="s">
        <v>173</v>
      </c>
    </row>
    <row r="112" spans="1:8">
      <c r="A112" s="6" t="s">
        <v>66</v>
      </c>
      <c r="B112" s="7">
        <v>427823</v>
      </c>
      <c r="C112" s="7">
        <v>4037</v>
      </c>
      <c r="D112" s="5">
        <f t="shared" si="30"/>
        <v>431860</v>
      </c>
      <c r="E112" s="7">
        <v>66151.16</v>
      </c>
      <c r="F112" s="7">
        <v>66151.16</v>
      </c>
      <c r="G112" s="5">
        <f t="shared" si="31"/>
        <v>365708.83999999997</v>
      </c>
      <c r="H112" s="8" t="s">
        <v>174</v>
      </c>
    </row>
    <row r="113" spans="1:8">
      <c r="A113" s="4" t="s">
        <v>68</v>
      </c>
      <c r="B113" s="5">
        <f>SUM(B114:B122)</f>
        <v>1031000</v>
      </c>
      <c r="C113" s="5">
        <f t="shared" ref="C113:G113" si="32">SUM(C114:C122)</f>
        <v>0</v>
      </c>
      <c r="D113" s="5">
        <f t="shared" si="32"/>
        <v>1031000</v>
      </c>
      <c r="E113" s="5">
        <f t="shared" si="32"/>
        <v>0</v>
      </c>
      <c r="F113" s="5">
        <f t="shared" si="32"/>
        <v>0</v>
      </c>
      <c r="G113" s="5">
        <f t="shared" si="32"/>
        <v>1031000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 t="s">
        <v>176</v>
      </c>
    </row>
    <row r="116" spans="1:8">
      <c r="A116" s="6" t="s">
        <v>73</v>
      </c>
      <c r="B116" s="7">
        <v>995000</v>
      </c>
      <c r="C116" s="7">
        <v>0</v>
      </c>
      <c r="D116" s="5">
        <f t="shared" si="33"/>
        <v>995000</v>
      </c>
      <c r="E116" s="7">
        <v>0</v>
      </c>
      <c r="F116" s="7">
        <v>0</v>
      </c>
      <c r="G116" s="5">
        <f t="shared" si="34"/>
        <v>995000</v>
      </c>
      <c r="H116" s="8" t="s">
        <v>177</v>
      </c>
    </row>
    <row r="117" spans="1:8">
      <c r="A117" s="6" t="s">
        <v>75</v>
      </c>
      <c r="B117" s="7">
        <v>36000</v>
      </c>
      <c r="C117" s="7">
        <v>0</v>
      </c>
      <c r="D117" s="5">
        <f t="shared" si="33"/>
        <v>36000</v>
      </c>
      <c r="E117" s="7">
        <v>0</v>
      </c>
      <c r="F117" s="7">
        <v>0</v>
      </c>
      <c r="G117" s="5">
        <f t="shared" si="34"/>
        <v>36000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181</v>
      </c>
    </row>
    <row r="123" spans="1:8">
      <c r="A123" s="4" t="s">
        <v>85</v>
      </c>
      <c r="B123" s="5">
        <f>SUM(B124:B132)</f>
        <v>24408223</v>
      </c>
      <c r="C123" s="5">
        <f t="shared" ref="C123:G123" si="35">SUM(C124:C132)</f>
        <v>174350539.59999999</v>
      </c>
      <c r="D123" s="5">
        <f t="shared" si="35"/>
        <v>198758762.59999999</v>
      </c>
      <c r="E123" s="5">
        <f t="shared" si="35"/>
        <v>52822370.100000001</v>
      </c>
      <c r="F123" s="5">
        <f t="shared" si="35"/>
        <v>52822370.100000001</v>
      </c>
      <c r="G123" s="5">
        <f t="shared" si="35"/>
        <v>145936392.5</v>
      </c>
    </row>
    <row r="124" spans="1:8">
      <c r="A124" s="6" t="s">
        <v>86</v>
      </c>
      <c r="B124" s="7">
        <v>2245709</v>
      </c>
      <c r="C124" s="7">
        <v>7327670.3700000001</v>
      </c>
      <c r="D124" s="5">
        <f t="shared" ref="D124:D132" si="36">B124+C124</f>
        <v>9573379.370000001</v>
      </c>
      <c r="E124" s="7">
        <v>0</v>
      </c>
      <c r="F124" s="7">
        <v>0</v>
      </c>
      <c r="G124" s="5">
        <f t="shared" ref="G124:G132" si="37">D124-E124</f>
        <v>9573379.370000001</v>
      </c>
      <c r="H124" s="8" t="s">
        <v>182</v>
      </c>
    </row>
    <row r="125" spans="1:8">
      <c r="A125" s="6" t="s">
        <v>88</v>
      </c>
      <c r="B125" s="7">
        <v>217000</v>
      </c>
      <c r="C125" s="7">
        <v>85000</v>
      </c>
      <c r="D125" s="5">
        <f t="shared" si="36"/>
        <v>302000</v>
      </c>
      <c r="E125" s="7">
        <v>0</v>
      </c>
      <c r="F125" s="7">
        <v>0</v>
      </c>
      <c r="G125" s="5">
        <f t="shared" si="37"/>
        <v>302000</v>
      </c>
      <c r="H125" s="8" t="s">
        <v>183</v>
      </c>
    </row>
    <row r="126" spans="1:8">
      <c r="A126" s="6" t="s">
        <v>90</v>
      </c>
      <c r="B126" s="7">
        <v>21680914</v>
      </c>
      <c r="C126" s="7">
        <v>166495869.22999999</v>
      </c>
      <c r="D126" s="5">
        <f t="shared" si="36"/>
        <v>188176783.22999999</v>
      </c>
      <c r="E126" s="7">
        <v>52822370.100000001</v>
      </c>
      <c r="F126" s="7">
        <v>52822370.100000001</v>
      </c>
      <c r="G126" s="5">
        <f t="shared" si="37"/>
        <v>135354413.13</v>
      </c>
      <c r="H126" s="8" t="s">
        <v>184</v>
      </c>
    </row>
    <row r="127" spans="1:8">
      <c r="A127" s="6" t="s">
        <v>92</v>
      </c>
      <c r="B127" s="7">
        <v>0</v>
      </c>
      <c r="C127" s="7">
        <v>442000</v>
      </c>
      <c r="D127" s="5">
        <f t="shared" si="36"/>
        <v>442000</v>
      </c>
      <c r="E127" s="7">
        <v>0</v>
      </c>
      <c r="F127" s="7">
        <v>0</v>
      </c>
      <c r="G127" s="5">
        <f t="shared" si="37"/>
        <v>442000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 t="s">
        <v>186</v>
      </c>
    </row>
    <row r="129" spans="1:8">
      <c r="A129" s="6" t="s">
        <v>96</v>
      </c>
      <c r="B129" s="7">
        <v>264600</v>
      </c>
      <c r="C129" s="7">
        <v>0</v>
      </c>
      <c r="D129" s="5">
        <f t="shared" si="36"/>
        <v>264600</v>
      </c>
      <c r="E129" s="7">
        <v>0</v>
      </c>
      <c r="F129" s="7">
        <v>0</v>
      </c>
      <c r="G129" s="5">
        <f t="shared" si="37"/>
        <v>264600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8">SUM(C134:C136)</f>
        <v>0</v>
      </c>
      <c r="D133" s="5">
        <f t="shared" si="38"/>
        <v>0</v>
      </c>
      <c r="E133" s="5">
        <f t="shared" si="38"/>
        <v>0</v>
      </c>
      <c r="F133" s="5">
        <f t="shared" si="38"/>
        <v>0</v>
      </c>
      <c r="G133" s="5">
        <f t="shared" si="38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9"/>
        <v>0</v>
      </c>
      <c r="E135" s="5">
        <v>0</v>
      </c>
      <c r="F135" s="5">
        <v>0</v>
      </c>
      <c r="G135" s="5">
        <f t="shared" si="40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193</v>
      </c>
    </row>
    <row r="137" spans="1:8">
      <c r="A137" s="4" t="s">
        <v>111</v>
      </c>
      <c r="B137" s="5">
        <f>SUM(B138:B142,B144:B145)</f>
        <v>44999.55</v>
      </c>
      <c r="C137" s="5">
        <f t="shared" ref="C137:G137" si="41">SUM(C138:C142,C144:C145)</f>
        <v>0</v>
      </c>
      <c r="D137" s="5">
        <f t="shared" si="41"/>
        <v>44999.55</v>
      </c>
      <c r="E137" s="5">
        <f t="shared" si="41"/>
        <v>0</v>
      </c>
      <c r="F137" s="5">
        <f t="shared" si="41"/>
        <v>0</v>
      </c>
      <c r="G137" s="5">
        <f t="shared" si="41"/>
        <v>44999.55</v>
      </c>
    </row>
    <row r="138" spans="1:8">
      <c r="A138" s="6" t="s">
        <v>112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199</v>
      </c>
    </row>
    <row r="145" spans="1:8">
      <c r="A145" s="6" t="s">
        <v>125</v>
      </c>
      <c r="B145" s="7">
        <v>44999.55</v>
      </c>
      <c r="C145" s="7">
        <v>0</v>
      </c>
      <c r="D145" s="5">
        <f t="shared" si="39"/>
        <v>44999.55</v>
      </c>
      <c r="E145" s="7">
        <v>0</v>
      </c>
      <c r="F145" s="7">
        <v>0</v>
      </c>
      <c r="G145" s="5">
        <f t="shared" si="42"/>
        <v>44999.55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8993649295.4500008</v>
      </c>
      <c r="C159" s="3">
        <f t="shared" ref="C159:G159" si="47">C9+C84</f>
        <v>4758188032.1300001</v>
      </c>
      <c r="D159" s="3">
        <f t="shared" si="47"/>
        <v>13751837327.58</v>
      </c>
      <c r="E159" s="3">
        <f t="shared" si="47"/>
        <v>2165300157.3199997</v>
      </c>
      <c r="F159" s="3">
        <f t="shared" si="47"/>
        <v>2116173016.5099998</v>
      </c>
      <c r="G159" s="3">
        <f t="shared" si="47"/>
        <v>11586537170.26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4" firstPageNumber="6" fitToHeight="1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2020-07-31T05:40:49Z</cp:lastPrinted>
  <dcterms:created xsi:type="dcterms:W3CDTF">2020-07-31T05:39:36Z</dcterms:created>
  <dcterms:modified xsi:type="dcterms:W3CDTF">2020-07-31T06:55:22Z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