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6InformacionDisciplinaFinanciera\"/>
    </mc:Choice>
  </mc:AlternateContent>
  <xr:revisionPtr revIDLastSave="0" documentId="8_{551F7A20-5C0D-430C-BCE3-EB0256724F5D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Hoja1!$A$1:$H$155</definedName>
    <definedName name="_xlnm.Print_Titles" localSheetId="0">Hoja1!$1:$3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/>
  <c r="E136" i="1"/>
  <c r="H136" i="1" s="1"/>
  <c r="E135" i="1"/>
  <c r="H135" i="1" s="1"/>
  <c r="E134" i="1"/>
  <c r="H134" i="1" s="1"/>
  <c r="E133" i="1"/>
  <c r="E132" i="1" s="1"/>
  <c r="H132" i="1" s="1"/>
  <c r="H133" i="1"/>
  <c r="G132" i="1"/>
  <c r="F132" i="1"/>
  <c r="D132" i="1"/>
  <c r="C132" i="1"/>
  <c r="E131" i="1"/>
  <c r="H131" i="1"/>
  <c r="E130" i="1"/>
  <c r="H130" i="1" s="1"/>
  <c r="E128" i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/>
  <c r="E123" i="1"/>
  <c r="H123" i="1" s="1"/>
  <c r="E122" i="1"/>
  <c r="H122" i="1" s="1"/>
  <c r="E121" i="1"/>
  <c r="H121" i="1" s="1"/>
  <c r="E120" i="1"/>
  <c r="E119" i="1"/>
  <c r="H119" i="1"/>
  <c r="G118" i="1"/>
  <c r="F118" i="1"/>
  <c r="D118" i="1"/>
  <c r="C118" i="1"/>
  <c r="E117" i="1"/>
  <c r="H117" i="1"/>
  <c r="E116" i="1"/>
  <c r="H116" i="1"/>
  <c r="E115" i="1"/>
  <c r="H115" i="1"/>
  <c r="E114" i="1"/>
  <c r="H114" i="1"/>
  <c r="E113" i="1"/>
  <c r="H113" i="1"/>
  <c r="E112" i="1"/>
  <c r="H112" i="1"/>
  <c r="E111" i="1"/>
  <c r="H111" i="1"/>
  <c r="E110" i="1"/>
  <c r="E109" i="1"/>
  <c r="H109" i="1" s="1"/>
  <c r="G108" i="1"/>
  <c r="F108" i="1"/>
  <c r="D108" i="1"/>
  <c r="C108" i="1"/>
  <c r="E107" i="1"/>
  <c r="H107" i="1"/>
  <c r="E106" i="1"/>
  <c r="H106" i="1" s="1"/>
  <c r="E105" i="1"/>
  <c r="H105" i="1" s="1"/>
  <c r="E104" i="1"/>
  <c r="H104" i="1" s="1"/>
  <c r="E103" i="1"/>
  <c r="H103" i="1"/>
  <c r="E102" i="1"/>
  <c r="H102" i="1" s="1"/>
  <c r="E101" i="1"/>
  <c r="H101" i="1" s="1"/>
  <c r="E100" i="1"/>
  <c r="H100" i="1" s="1"/>
  <c r="E99" i="1"/>
  <c r="E98" i="1" s="1"/>
  <c r="H98" i="1" s="1"/>
  <c r="H99" i="1"/>
  <c r="G98" i="1"/>
  <c r="F98" i="1"/>
  <c r="D98" i="1"/>
  <c r="C98" i="1"/>
  <c r="E97" i="1"/>
  <c r="H97" i="1"/>
  <c r="E96" i="1"/>
  <c r="H96" i="1"/>
  <c r="E95" i="1"/>
  <c r="H95" i="1"/>
  <c r="E94" i="1"/>
  <c r="H94" i="1"/>
  <c r="E93" i="1"/>
  <c r="H93" i="1"/>
  <c r="E92" i="1"/>
  <c r="H92" i="1"/>
  <c r="E91" i="1"/>
  <c r="H91" i="1"/>
  <c r="E90" i="1"/>
  <c r="E88" i="1"/>
  <c r="H88" i="1" s="1"/>
  <c r="E89" i="1"/>
  <c r="H89" i="1"/>
  <c r="G88" i="1"/>
  <c r="F88" i="1"/>
  <c r="D88" i="1"/>
  <c r="C88" i="1"/>
  <c r="E87" i="1"/>
  <c r="H87" i="1" s="1"/>
  <c r="E86" i="1"/>
  <c r="H86" i="1"/>
  <c r="E85" i="1"/>
  <c r="H85" i="1" s="1"/>
  <c r="E84" i="1"/>
  <c r="H84" i="1" s="1"/>
  <c r="E83" i="1"/>
  <c r="H83" i="1" s="1"/>
  <c r="E82" i="1"/>
  <c r="E81" i="1"/>
  <c r="H81" i="1" s="1"/>
  <c r="G80" i="1"/>
  <c r="G79" i="1" s="1"/>
  <c r="F80" i="1"/>
  <c r="F79" i="1" s="1"/>
  <c r="D80" i="1"/>
  <c r="D79" i="1" s="1"/>
  <c r="C80" i="1"/>
  <c r="C79" i="1"/>
  <c r="E77" i="1"/>
  <c r="H77" i="1" s="1"/>
  <c r="E76" i="1"/>
  <c r="H76" i="1" s="1"/>
  <c r="E75" i="1"/>
  <c r="H75" i="1"/>
  <c r="E74" i="1"/>
  <c r="H74" i="1" s="1"/>
  <c r="E73" i="1"/>
  <c r="H73" i="1" s="1"/>
  <c r="E72" i="1"/>
  <c r="E70" i="1" s="1"/>
  <c r="H70" i="1" s="1"/>
  <c r="E71" i="1"/>
  <c r="H71" i="1"/>
  <c r="G70" i="1"/>
  <c r="F70" i="1"/>
  <c r="D70" i="1"/>
  <c r="C70" i="1"/>
  <c r="E69" i="1"/>
  <c r="H69" i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/>
  <c r="E62" i="1"/>
  <c r="H62" i="1" s="1"/>
  <c r="E61" i="1"/>
  <c r="H61" i="1" s="1"/>
  <c r="E60" i="1"/>
  <c r="H60" i="1" s="1"/>
  <c r="E59" i="1"/>
  <c r="E58" i="1"/>
  <c r="H58" i="1"/>
  <c r="G57" i="1"/>
  <c r="F57" i="1"/>
  <c r="D57" i="1"/>
  <c r="C57" i="1"/>
  <c r="E56" i="1"/>
  <c r="E53" i="1" s="1"/>
  <c r="H53" i="1" s="1"/>
  <c r="H56" i="1"/>
  <c r="E55" i="1"/>
  <c r="H55" i="1"/>
  <c r="E54" i="1"/>
  <c r="H54" i="1"/>
  <c r="G53" i="1"/>
  <c r="F53" i="1"/>
  <c r="D53" i="1"/>
  <c r="C53" i="1"/>
  <c r="E52" i="1"/>
  <c r="H52" i="1"/>
  <c r="E51" i="1"/>
  <c r="H51" i="1"/>
  <c r="E50" i="1"/>
  <c r="H50" i="1"/>
  <c r="E49" i="1"/>
  <c r="H49" i="1"/>
  <c r="E48" i="1"/>
  <c r="H48" i="1"/>
  <c r="E47" i="1"/>
  <c r="H47" i="1"/>
  <c r="E46" i="1"/>
  <c r="H46" i="1"/>
  <c r="E45" i="1"/>
  <c r="H45" i="1"/>
  <c r="E44" i="1"/>
  <c r="H44" i="1"/>
  <c r="G43" i="1"/>
  <c r="F43" i="1"/>
  <c r="D43" i="1"/>
  <c r="C43" i="1"/>
  <c r="E42" i="1"/>
  <c r="H42" i="1"/>
  <c r="E41" i="1"/>
  <c r="H41" i="1"/>
  <c r="E40" i="1"/>
  <c r="H40" i="1"/>
  <c r="E39" i="1"/>
  <c r="H39" i="1"/>
  <c r="E38" i="1"/>
  <c r="H38" i="1"/>
  <c r="E37" i="1"/>
  <c r="H37" i="1"/>
  <c r="E36" i="1"/>
  <c r="H36" i="1"/>
  <c r="E35" i="1"/>
  <c r="H35" i="1"/>
  <c r="E34" i="1"/>
  <c r="H34" i="1"/>
  <c r="G33" i="1"/>
  <c r="F33" i="1"/>
  <c r="D33" i="1"/>
  <c r="C33" i="1"/>
  <c r="E32" i="1"/>
  <c r="H32" i="1"/>
  <c r="E31" i="1"/>
  <c r="H31" i="1"/>
  <c r="E30" i="1"/>
  <c r="H30" i="1"/>
  <c r="E29" i="1"/>
  <c r="H29" i="1"/>
  <c r="E28" i="1"/>
  <c r="H28" i="1" s="1"/>
  <c r="E27" i="1"/>
  <c r="H27" i="1"/>
  <c r="E26" i="1"/>
  <c r="H26" i="1"/>
  <c r="E25" i="1"/>
  <c r="E23" i="1"/>
  <c r="H23" i="1" s="1"/>
  <c r="E24" i="1"/>
  <c r="H24" i="1"/>
  <c r="G23" i="1"/>
  <c r="F23" i="1"/>
  <c r="D23" i="1"/>
  <c r="C23" i="1"/>
  <c r="E22" i="1"/>
  <c r="H22" i="1" s="1"/>
  <c r="E21" i="1"/>
  <c r="H21" i="1"/>
  <c r="E20" i="1"/>
  <c r="H20" i="1" s="1"/>
  <c r="E19" i="1"/>
  <c r="H19" i="1" s="1"/>
  <c r="E18" i="1"/>
  <c r="H18" i="1" s="1"/>
  <c r="E17" i="1"/>
  <c r="H17" i="1"/>
  <c r="E16" i="1"/>
  <c r="H16" i="1" s="1"/>
  <c r="E15" i="1"/>
  <c r="H15" i="1" s="1"/>
  <c r="E14" i="1"/>
  <c r="E13" i="1" s="1"/>
  <c r="H13" i="1" s="1"/>
  <c r="G13" i="1"/>
  <c r="F13" i="1"/>
  <c r="D13" i="1"/>
  <c r="C13" i="1"/>
  <c r="E12" i="1"/>
  <c r="H12" i="1"/>
  <c r="E11" i="1"/>
  <c r="H11" i="1" s="1"/>
  <c r="E10" i="1"/>
  <c r="H10" i="1"/>
  <c r="E9" i="1"/>
  <c r="H9" i="1"/>
  <c r="E8" i="1"/>
  <c r="H8" i="1"/>
  <c r="E7" i="1"/>
  <c r="H7" i="1" s="1"/>
  <c r="E6" i="1"/>
  <c r="E5" i="1" s="1"/>
  <c r="H6" i="1"/>
  <c r="G5" i="1"/>
  <c r="G4" i="1" s="1"/>
  <c r="F5" i="1"/>
  <c r="F4" i="1" s="1"/>
  <c r="F154" i="1" s="1"/>
  <c r="D5" i="1"/>
  <c r="D4" i="1" s="1"/>
  <c r="D154" i="1" s="1"/>
  <c r="C5" i="1"/>
  <c r="C4" i="1" s="1"/>
  <c r="C154" i="1" s="1"/>
  <c r="H25" i="1"/>
  <c r="H59" i="1"/>
  <c r="H82" i="1"/>
  <c r="H90" i="1"/>
  <c r="H110" i="1"/>
  <c r="H120" i="1"/>
  <c r="E33" i="1"/>
  <c r="H33" i="1" s="1"/>
  <c r="E43" i="1"/>
  <c r="H43" i="1" s="1"/>
  <c r="H80" i="1" l="1"/>
  <c r="G154" i="1"/>
  <c r="H5" i="1"/>
  <c r="E57" i="1"/>
  <c r="H57" i="1" s="1"/>
  <c r="H14" i="1"/>
  <c r="E66" i="1"/>
  <c r="H66" i="1" s="1"/>
  <c r="E108" i="1"/>
  <c r="H108" i="1" s="1"/>
  <c r="E145" i="1"/>
  <c r="H145" i="1" s="1"/>
  <c r="E80" i="1"/>
  <c r="E118" i="1"/>
  <c r="H118" i="1" s="1"/>
  <c r="H72" i="1"/>
  <c r="E141" i="1"/>
  <c r="H141" i="1" s="1"/>
  <c r="E4" i="1" l="1"/>
  <c r="E79" i="1"/>
  <c r="H4" i="1"/>
  <c r="H79" i="1"/>
  <c r="H154" i="1" l="1"/>
  <c r="E154" i="1"/>
</calcChain>
</file>

<file path=xl/sharedStrings.xml><?xml version="1.0" encoding="utf-8"?>
<sst xmlns="http://schemas.openxmlformats.org/spreadsheetml/2006/main" count="280" uniqueCount="207">
  <si>
    <t xml:space="preserve">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</si>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</sst>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theme="1"/>
      <name val="}"/>
    </font>
    <font>
      <b/>
      <sz val="8"/>
      <color theme="0"/>
      <name val="}"/>
    </font>
    <font>
      <b/>
      <sz val="8"/>
      <color theme="1"/>
      <name val="}"/>
    </font>
    <font>
      <sz val="9"/>
      <color theme="0"/>
      <name val="Intro Book"/>
      <family val="3"/>
    </font>
    <font>
      <sz val="8"/>
      <color theme="1"/>
      <name val="}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center" indent="2"/>
    </xf>
    <xf numFmtId="4" fontId="5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1" fillId="0" borderId="5" xfId="0" applyFont="1" applyBorder="1"/>
    <xf numFmtId="0" fontId="7" fillId="0" borderId="6" xfId="0" applyFont="1" applyBorder="1" applyAlignment="1">
      <alignment horizontal="left" vertical="center" indent="1"/>
    </xf>
    <xf numFmtId="4" fontId="7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indent="2"/>
    </xf>
    <xf numFmtId="4" fontId="8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1" fillId="0" borderId="7" xfId="0" applyFont="1" applyBorder="1"/>
    <xf numFmtId="0" fontId="8" fillId="0" borderId="8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selection sqref="A1:H155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8" ht="45.95" customHeight="1">
      <c r="A1" s="21" t="s">
        <v>0</v>
      </c>
      <c r="B1" s="22"/>
      <c r="C1" s="22"/>
      <c r="D1" s="22"/>
      <c r="E1" s="22"/>
      <c r="F1" s="22"/>
      <c r="G1" s="22"/>
      <c r="H1" s="23"/>
    </row>
    <row r="2" spans="1:8">
      <c r="A2" s="21"/>
      <c r="B2" s="24"/>
      <c r="C2" s="25" t="s">
        <v>1</v>
      </c>
      <c r="D2" s="25"/>
      <c r="E2" s="25"/>
      <c r="F2" s="25"/>
      <c r="G2" s="25"/>
      <c r="H2" s="2"/>
    </row>
    <row r="3" spans="1:8" ht="22.5">
      <c r="A3" s="26" t="s">
        <v>2</v>
      </c>
      <c r="B3" s="27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28" t="s">
        <v>9</v>
      </c>
      <c r="B4" s="29"/>
      <c r="C4" s="6">
        <f t="shared" ref="C4:H4" si="0">C5+C13+C23+C33+C43+C53+C57+C66+C70</f>
        <v>16575297</v>
      </c>
      <c r="D4" s="6">
        <f t="shared" si="0"/>
        <v>542888656.73000002</v>
      </c>
      <c r="E4" s="6">
        <f t="shared" si="0"/>
        <v>559463953.73000002</v>
      </c>
      <c r="F4" s="6">
        <f t="shared" si="0"/>
        <v>121558023.58</v>
      </c>
      <c r="G4" s="6">
        <f t="shared" si="0"/>
        <v>107404429.72999999</v>
      </c>
      <c r="H4" s="6">
        <f t="shared" si="0"/>
        <v>437905930.15000004</v>
      </c>
    </row>
    <row r="5" spans="1:8">
      <c r="A5" s="30" t="s">
        <v>10</v>
      </c>
      <c r="B5" s="31"/>
      <c r="C5" s="7">
        <f t="shared" ref="C5:H5" si="1">SUM(C6:C12)</f>
        <v>0</v>
      </c>
      <c r="D5" s="7">
        <f t="shared" si="1"/>
        <v>510295.62</v>
      </c>
      <c r="E5" s="7">
        <f t="shared" si="1"/>
        <v>510295.62</v>
      </c>
      <c r="F5" s="7">
        <f t="shared" si="1"/>
        <v>509987.89</v>
      </c>
      <c r="G5" s="7">
        <f t="shared" si="1"/>
        <v>509987.89</v>
      </c>
      <c r="H5" s="7">
        <f t="shared" si="1"/>
        <v>307.73000000001048</v>
      </c>
    </row>
    <row r="6" spans="1:8">
      <c r="A6" s="8" t="s">
        <v>11</v>
      </c>
      <c r="B6" s="9" t="s">
        <v>12</v>
      </c>
      <c r="C6" s="10"/>
      <c r="D6" s="10"/>
      <c r="E6" s="10">
        <f>C6+D6</f>
        <v>0</v>
      </c>
      <c r="F6" s="10"/>
      <c r="G6" s="10"/>
      <c r="H6" s="10">
        <f>E6-F6</f>
        <v>0</v>
      </c>
    </row>
    <row r="7" spans="1:8">
      <c r="A7" s="8" t="s">
        <v>13</v>
      </c>
      <c r="B7" s="9" t="s">
        <v>14</v>
      </c>
      <c r="C7" s="10"/>
      <c r="D7" s="10"/>
      <c r="E7" s="10">
        <f t="shared" ref="E7:E12" si="2">C7+D7</f>
        <v>0</v>
      </c>
      <c r="F7" s="10"/>
      <c r="G7" s="10"/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0</v>
      </c>
      <c r="D8" s="10">
        <v>147888.75</v>
      </c>
      <c r="E8" s="10">
        <f t="shared" si="2"/>
        <v>147888.75</v>
      </c>
      <c r="F8" s="10">
        <v>147581.03</v>
      </c>
      <c r="G8" s="10">
        <v>147581.03</v>
      </c>
      <c r="H8" s="10">
        <f t="shared" si="3"/>
        <v>307.72000000000116</v>
      </c>
    </row>
    <row r="9" spans="1:8">
      <c r="A9" s="8" t="s">
        <v>17</v>
      </c>
      <c r="B9" s="9" t="s">
        <v>18</v>
      </c>
      <c r="C9" s="10"/>
      <c r="D9" s="10"/>
      <c r="E9" s="10">
        <f t="shared" si="2"/>
        <v>0</v>
      </c>
      <c r="F9" s="10"/>
      <c r="G9" s="10"/>
      <c r="H9" s="10">
        <f t="shared" si="3"/>
        <v>0</v>
      </c>
    </row>
    <row r="10" spans="1:8">
      <c r="A10" s="8" t="s">
        <v>19</v>
      </c>
      <c r="B10" s="9" t="s">
        <v>20</v>
      </c>
      <c r="C10" s="10">
        <v>0</v>
      </c>
      <c r="D10" s="10">
        <v>362406.87</v>
      </c>
      <c r="E10" s="10">
        <f t="shared" si="2"/>
        <v>362406.87</v>
      </c>
      <c r="F10" s="10">
        <v>362406.86</v>
      </c>
      <c r="G10" s="10">
        <v>362406.86</v>
      </c>
      <c r="H10" s="10">
        <f t="shared" si="3"/>
        <v>1.0000000009313226E-2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30" t="s">
        <v>25</v>
      </c>
      <c r="B13" s="31"/>
      <c r="C13" s="7">
        <f>SUM(C14:C22)</f>
        <v>503968</v>
      </c>
      <c r="D13" s="7">
        <f>SUM(D14:D22)</f>
        <v>0</v>
      </c>
      <c r="E13" s="7">
        <f>SUM(E14:E22)</f>
        <v>503968</v>
      </c>
      <c r="F13" s="7">
        <f>SUM(F14:F22)</f>
        <v>0</v>
      </c>
      <c r="G13" s="7">
        <f>SUM(G14:G22)</f>
        <v>0</v>
      </c>
      <c r="H13" s="7">
        <f t="shared" si="3"/>
        <v>503968</v>
      </c>
    </row>
    <row r="14" spans="1:8">
      <c r="A14" s="8" t="s">
        <v>26</v>
      </c>
      <c r="B14" s="9" t="s">
        <v>27</v>
      </c>
      <c r="C14" s="10"/>
      <c r="D14" s="10"/>
      <c r="E14" s="10">
        <f t="shared" ref="E14:E22" si="4">C14+D14</f>
        <v>0</v>
      </c>
      <c r="F14" s="10"/>
      <c r="G14" s="10"/>
      <c r="H14" s="10">
        <f t="shared" si="3"/>
        <v>0</v>
      </c>
    </row>
    <row r="15" spans="1:8">
      <c r="A15" s="8" t="s">
        <v>28</v>
      </c>
      <c r="B15" s="9" t="s">
        <v>29</v>
      </c>
      <c r="C15" s="10"/>
      <c r="D15" s="10"/>
      <c r="E15" s="10">
        <f t="shared" si="4"/>
        <v>0</v>
      </c>
      <c r="F15" s="10"/>
      <c r="G15" s="10"/>
      <c r="H15" s="10">
        <f t="shared" si="3"/>
        <v>0</v>
      </c>
    </row>
    <row r="16" spans="1:8">
      <c r="A16" s="8" t="s">
        <v>30</v>
      </c>
      <c r="B16" s="9" t="s">
        <v>31</v>
      </c>
      <c r="C16" s="10"/>
      <c r="D16" s="10"/>
      <c r="E16" s="10">
        <f t="shared" si="4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/>
      <c r="D17" s="10"/>
      <c r="E17" s="10">
        <f t="shared" si="4"/>
        <v>0</v>
      </c>
      <c r="F17" s="10"/>
      <c r="G17" s="10"/>
      <c r="H17" s="10">
        <f t="shared" si="3"/>
        <v>0</v>
      </c>
    </row>
    <row r="18" spans="1:8">
      <c r="A18" s="8" t="s">
        <v>34</v>
      </c>
      <c r="B18" s="9" t="s">
        <v>35</v>
      </c>
      <c r="C18" s="10">
        <v>503968</v>
      </c>
      <c r="D18" s="10">
        <v>0</v>
      </c>
      <c r="E18" s="10">
        <f t="shared" si="4"/>
        <v>503968</v>
      </c>
      <c r="F18" s="10">
        <v>0</v>
      </c>
      <c r="G18" s="10">
        <v>0</v>
      </c>
      <c r="H18" s="10">
        <f t="shared" si="3"/>
        <v>503968</v>
      </c>
    </row>
    <row r="19" spans="1:8">
      <c r="A19" s="8" t="s">
        <v>36</v>
      </c>
      <c r="B19" s="9" t="s">
        <v>37</v>
      </c>
      <c r="C19" s="10"/>
      <c r="D19" s="10"/>
      <c r="E19" s="10">
        <f t="shared" si="4"/>
        <v>0</v>
      </c>
      <c r="F19" s="10"/>
      <c r="G19" s="10"/>
      <c r="H19" s="10">
        <f t="shared" si="3"/>
        <v>0</v>
      </c>
    </row>
    <row r="20" spans="1:8">
      <c r="A20" s="8" t="s">
        <v>38</v>
      </c>
      <c r="B20" s="9" t="s">
        <v>39</v>
      </c>
      <c r="C20" s="10"/>
      <c r="D20" s="10"/>
      <c r="E20" s="10">
        <f t="shared" si="4"/>
        <v>0</v>
      </c>
      <c r="F20" s="10"/>
      <c r="G20" s="10"/>
      <c r="H20" s="10">
        <f t="shared" si="3"/>
        <v>0</v>
      </c>
    </row>
    <row r="21" spans="1:8">
      <c r="A21" s="8" t="s">
        <v>40</v>
      </c>
      <c r="B21" s="9" t="s">
        <v>41</v>
      </c>
      <c r="C21" s="10"/>
      <c r="D21" s="10"/>
      <c r="E21" s="10">
        <f t="shared" si="4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/>
      <c r="D22" s="10"/>
      <c r="E22" s="10">
        <f t="shared" si="4"/>
        <v>0</v>
      </c>
      <c r="F22" s="10"/>
      <c r="G22" s="10"/>
      <c r="H22" s="10">
        <f t="shared" si="3"/>
        <v>0</v>
      </c>
    </row>
    <row r="23" spans="1:8">
      <c r="A23" s="30" t="s">
        <v>44</v>
      </c>
      <c r="B23" s="31"/>
      <c r="C23" s="7">
        <f>SUM(C24:C32)</f>
        <v>16071329</v>
      </c>
      <c r="D23" s="7">
        <f>SUM(D24:D32)</f>
        <v>40980304.740000002</v>
      </c>
      <c r="E23" s="7">
        <f>SUM(E24:E32)</f>
        <v>57051633.740000002</v>
      </c>
      <c r="F23" s="7">
        <f>SUM(F24:F32)</f>
        <v>8057977.6000000006</v>
      </c>
      <c r="G23" s="7">
        <f>SUM(G24:G32)</f>
        <v>8057977.6000000006</v>
      </c>
      <c r="H23" s="7">
        <f t="shared" si="3"/>
        <v>48993656.140000001</v>
      </c>
    </row>
    <row r="24" spans="1:8">
      <c r="A24" s="8" t="s">
        <v>45</v>
      </c>
      <c r="B24" s="9" t="s">
        <v>46</v>
      </c>
      <c r="C24" s="10"/>
      <c r="D24" s="10"/>
      <c r="E24" s="10">
        <f t="shared" ref="E24:E32" si="5">C24+D24</f>
        <v>0</v>
      </c>
      <c r="F24" s="10"/>
      <c r="G24" s="10"/>
      <c r="H24" s="10">
        <f t="shared" si="3"/>
        <v>0</v>
      </c>
    </row>
    <row r="25" spans="1:8">
      <c r="A25" s="8" t="s">
        <v>47</v>
      </c>
      <c r="B25" s="9" t="s">
        <v>48</v>
      </c>
      <c r="C25" s="10"/>
      <c r="D25" s="10"/>
      <c r="E25" s="10">
        <f t="shared" si="5"/>
        <v>0</v>
      </c>
      <c r="F25" s="10"/>
      <c r="G25" s="10"/>
      <c r="H25" s="10">
        <f t="shared" si="3"/>
        <v>0</v>
      </c>
    </row>
    <row r="26" spans="1:8">
      <c r="A26" s="8" t="s">
        <v>49</v>
      </c>
      <c r="B26" s="9" t="s">
        <v>50</v>
      </c>
      <c r="C26" s="10">
        <v>13118718</v>
      </c>
      <c r="D26" s="10">
        <v>40706867.219999999</v>
      </c>
      <c r="E26" s="10">
        <f t="shared" si="5"/>
        <v>53825585.219999999</v>
      </c>
      <c r="F26" s="10">
        <v>6766489.9800000004</v>
      </c>
      <c r="G26" s="10">
        <v>6766489.9800000004</v>
      </c>
      <c r="H26" s="10">
        <f t="shared" si="3"/>
        <v>47059095.239999995</v>
      </c>
    </row>
    <row r="27" spans="1:8">
      <c r="A27" s="8" t="s">
        <v>51</v>
      </c>
      <c r="B27" s="9" t="s">
        <v>52</v>
      </c>
      <c r="C27" s="10"/>
      <c r="D27" s="10"/>
      <c r="E27" s="10">
        <f t="shared" si="5"/>
        <v>0</v>
      </c>
      <c r="F27" s="10"/>
      <c r="G27" s="10"/>
      <c r="H27" s="10">
        <f t="shared" si="3"/>
        <v>0</v>
      </c>
    </row>
    <row r="28" spans="1:8">
      <c r="A28" s="8" t="s">
        <v>53</v>
      </c>
      <c r="B28" s="9" t="s">
        <v>54</v>
      </c>
      <c r="C28" s="10"/>
      <c r="D28" s="10"/>
      <c r="E28" s="10">
        <f t="shared" si="5"/>
        <v>0</v>
      </c>
      <c r="F28" s="10"/>
      <c r="G28" s="10"/>
      <c r="H28" s="10">
        <f t="shared" si="3"/>
        <v>0</v>
      </c>
    </row>
    <row r="29" spans="1:8">
      <c r="A29" s="8" t="s">
        <v>55</v>
      </c>
      <c r="B29" s="9" t="s">
        <v>56</v>
      </c>
      <c r="C29" s="10"/>
      <c r="D29" s="10"/>
      <c r="E29" s="10">
        <f t="shared" si="5"/>
        <v>0</v>
      </c>
      <c r="F29" s="10"/>
      <c r="G29" s="10"/>
      <c r="H29" s="10">
        <f t="shared" si="3"/>
        <v>0</v>
      </c>
    </row>
    <row r="30" spans="1:8">
      <c r="A30" s="8" t="s">
        <v>57</v>
      </c>
      <c r="B30" s="9" t="s">
        <v>58</v>
      </c>
      <c r="C30" s="10"/>
      <c r="D30" s="10"/>
      <c r="E30" s="10">
        <f t="shared" si="5"/>
        <v>0</v>
      </c>
      <c r="F30" s="10"/>
      <c r="G30" s="10"/>
      <c r="H30" s="10">
        <f t="shared" si="3"/>
        <v>0</v>
      </c>
    </row>
    <row r="31" spans="1:8">
      <c r="A31" s="8" t="s">
        <v>59</v>
      </c>
      <c r="B31" s="9" t="s">
        <v>60</v>
      </c>
      <c r="C31" s="10"/>
      <c r="D31" s="10"/>
      <c r="E31" s="10">
        <f t="shared" si="5"/>
        <v>0</v>
      </c>
      <c r="F31" s="10"/>
      <c r="G31" s="10"/>
      <c r="H31" s="10">
        <f t="shared" si="3"/>
        <v>0</v>
      </c>
    </row>
    <row r="32" spans="1:8">
      <c r="A32" s="8" t="s">
        <v>61</v>
      </c>
      <c r="B32" s="9" t="s">
        <v>62</v>
      </c>
      <c r="C32" s="10">
        <v>2952611</v>
      </c>
      <c r="D32" s="10">
        <v>273437.52</v>
      </c>
      <c r="E32" s="10">
        <f t="shared" si="5"/>
        <v>3226048.52</v>
      </c>
      <c r="F32" s="10">
        <v>1291487.6200000001</v>
      </c>
      <c r="G32" s="10">
        <v>1291487.6200000001</v>
      </c>
      <c r="H32" s="10">
        <f t="shared" si="3"/>
        <v>1934560.9</v>
      </c>
    </row>
    <row r="33" spans="1:8">
      <c r="A33" s="30" t="s">
        <v>63</v>
      </c>
      <c r="B33" s="31"/>
      <c r="C33" s="7">
        <f>SUM(C34:C42)</f>
        <v>0</v>
      </c>
      <c r="D33" s="7">
        <f>SUM(D34:D42)</f>
        <v>501213917.79000002</v>
      </c>
      <c r="E33" s="7">
        <f>SUM(E34:E42)</f>
        <v>501213917.79000002</v>
      </c>
      <c r="F33" s="7">
        <f>SUM(F34:F42)</f>
        <v>112990058.09</v>
      </c>
      <c r="G33" s="7">
        <f>SUM(G34:G42)</f>
        <v>98836464.239999995</v>
      </c>
      <c r="H33" s="7">
        <f t="shared" si="3"/>
        <v>388223859.70000005</v>
      </c>
    </row>
    <row r="34" spans="1:8">
      <c r="A34" s="8" t="s">
        <v>64</v>
      </c>
      <c r="B34" s="9" t="s">
        <v>65</v>
      </c>
      <c r="C34" s="10">
        <v>0</v>
      </c>
      <c r="D34" s="10">
        <v>501213917.79000002</v>
      </c>
      <c r="E34" s="10">
        <f t="shared" ref="E34:E42" si="6">C34+D34</f>
        <v>501213917.79000002</v>
      </c>
      <c r="F34" s="10">
        <v>112990058.09</v>
      </c>
      <c r="G34" s="10">
        <v>98836464.239999995</v>
      </c>
      <c r="H34" s="10">
        <f t="shared" si="3"/>
        <v>388223859.70000005</v>
      </c>
    </row>
    <row r="35" spans="1:8">
      <c r="A35" s="8" t="s">
        <v>66</v>
      </c>
      <c r="B35" s="9" t="s">
        <v>67</v>
      </c>
      <c r="C35" s="10"/>
      <c r="D35" s="10"/>
      <c r="E35" s="10">
        <f t="shared" si="6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6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/>
      <c r="D37" s="10"/>
      <c r="E37" s="10">
        <f t="shared" si="6"/>
        <v>0</v>
      </c>
      <c r="F37" s="10"/>
      <c r="G37" s="10"/>
      <c r="H37" s="10">
        <f t="shared" si="3"/>
        <v>0</v>
      </c>
    </row>
    <row r="38" spans="1:8">
      <c r="A38" s="8" t="s">
        <v>72</v>
      </c>
      <c r="B38" s="9" t="s">
        <v>73</v>
      </c>
      <c r="C38" s="10"/>
      <c r="D38" s="10"/>
      <c r="E38" s="10">
        <f t="shared" si="6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6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6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6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6"/>
        <v>0</v>
      </c>
      <c r="F42" s="10"/>
      <c r="G42" s="10"/>
      <c r="H42" s="10">
        <f t="shared" si="3"/>
        <v>0</v>
      </c>
    </row>
    <row r="43" spans="1:8">
      <c r="A43" s="30" t="s">
        <v>80</v>
      </c>
      <c r="B43" s="31"/>
      <c r="C43" s="7">
        <f>SUM(C44:C52)</f>
        <v>0</v>
      </c>
      <c r="D43" s="7">
        <f>SUM(D44:D52)</f>
        <v>184138.58</v>
      </c>
      <c r="E43" s="7">
        <f>SUM(E44:E52)</f>
        <v>184138.58</v>
      </c>
      <c r="F43" s="7">
        <f>SUM(F44:F52)</f>
        <v>0</v>
      </c>
      <c r="G43" s="7">
        <f>SUM(G44:G52)</f>
        <v>0</v>
      </c>
      <c r="H43" s="7">
        <f t="shared" si="3"/>
        <v>184138.58</v>
      </c>
    </row>
    <row r="44" spans="1:8">
      <c r="A44" s="8" t="s">
        <v>81</v>
      </c>
      <c r="B44" s="9" t="s">
        <v>82</v>
      </c>
      <c r="C44" s="10"/>
      <c r="D44" s="10"/>
      <c r="E44" s="10">
        <f t="shared" ref="E44:E52" si="7">C44+D44</f>
        <v>0</v>
      </c>
      <c r="F44" s="10"/>
      <c r="G44" s="10"/>
      <c r="H44" s="10">
        <f t="shared" si="3"/>
        <v>0</v>
      </c>
    </row>
    <row r="45" spans="1:8">
      <c r="A45" s="8" t="s">
        <v>83</v>
      </c>
      <c r="B45" s="9" t="s">
        <v>84</v>
      </c>
      <c r="C45" s="10"/>
      <c r="D45" s="10"/>
      <c r="E45" s="10">
        <f t="shared" si="7"/>
        <v>0</v>
      </c>
      <c r="F45" s="10"/>
      <c r="G45" s="10"/>
      <c r="H45" s="10">
        <f t="shared" si="3"/>
        <v>0</v>
      </c>
    </row>
    <row r="46" spans="1:8">
      <c r="A46" s="8" t="s">
        <v>85</v>
      </c>
      <c r="B46" s="9" t="s">
        <v>86</v>
      </c>
      <c r="C46" s="10"/>
      <c r="D46" s="10"/>
      <c r="E46" s="10">
        <f t="shared" si="7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>
        <v>0</v>
      </c>
      <c r="D47" s="10">
        <v>184138.58</v>
      </c>
      <c r="E47" s="10">
        <f t="shared" si="7"/>
        <v>184138.58</v>
      </c>
      <c r="F47" s="10">
        <v>0</v>
      </c>
      <c r="G47" s="10">
        <v>0</v>
      </c>
      <c r="H47" s="10">
        <f t="shared" si="3"/>
        <v>184138.58</v>
      </c>
    </row>
    <row r="48" spans="1:8">
      <c r="A48" s="8" t="s">
        <v>89</v>
      </c>
      <c r="B48" s="9" t="s">
        <v>90</v>
      </c>
      <c r="C48" s="10"/>
      <c r="D48" s="10"/>
      <c r="E48" s="10">
        <f t="shared" si="7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/>
      <c r="D49" s="10"/>
      <c r="E49" s="10">
        <f t="shared" si="7"/>
        <v>0</v>
      </c>
      <c r="F49" s="10"/>
      <c r="G49" s="10"/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7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7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7"/>
        <v>0</v>
      </c>
      <c r="F52" s="10"/>
      <c r="G52" s="10"/>
      <c r="H52" s="10">
        <f t="shared" si="3"/>
        <v>0</v>
      </c>
    </row>
    <row r="53" spans="1:8">
      <c r="A53" s="30" t="s">
        <v>99</v>
      </c>
      <c r="B53" s="31"/>
      <c r="C53" s="7">
        <f>SUM(C54:C56)</f>
        <v>0</v>
      </c>
      <c r="D53" s="7">
        <f>SUM(D54:D56)</f>
        <v>0</v>
      </c>
      <c r="E53" s="7">
        <f>SUM(E54:E56)</f>
        <v>0</v>
      </c>
      <c r="F53" s="7">
        <f>SUM(F54:F56)</f>
        <v>0</v>
      </c>
      <c r="G53" s="7">
        <f>SUM(G54:G56)</f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/>
      <c r="D55" s="10"/>
      <c r="E55" s="10">
        <f>C55+D55</f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>C56+D56</f>
        <v>0</v>
      </c>
      <c r="F56" s="10"/>
      <c r="G56" s="10"/>
      <c r="H56" s="10">
        <f t="shared" si="3"/>
        <v>0</v>
      </c>
    </row>
    <row r="57" spans="1:8">
      <c r="A57" s="30" t="s">
        <v>106</v>
      </c>
      <c r="B57" s="31"/>
      <c r="C57" s="7">
        <f>SUM(C58:C65)</f>
        <v>0</v>
      </c>
      <c r="D57" s="7">
        <f>SUM(D58:D65)</f>
        <v>0</v>
      </c>
      <c r="E57" s="7">
        <f>SUM(E58:E65)</f>
        <v>0</v>
      </c>
      <c r="F57" s="7">
        <f>SUM(F58:F65)</f>
        <v>0</v>
      </c>
      <c r="G57" s="7">
        <f>SUM(G58:G65)</f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8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8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8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8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8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8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8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/>
      <c r="D65" s="10"/>
      <c r="E65" s="10">
        <f t="shared" si="8"/>
        <v>0</v>
      </c>
      <c r="F65" s="10"/>
      <c r="G65" s="10"/>
      <c r="H65" s="10">
        <f t="shared" si="3"/>
        <v>0</v>
      </c>
    </row>
    <row r="66" spans="1:8">
      <c r="A66" s="30" t="s">
        <v>122</v>
      </c>
      <c r="B66" s="31"/>
      <c r="C66" s="7">
        <f>SUM(C67:C69)</f>
        <v>0</v>
      </c>
      <c r="D66" s="7">
        <f>SUM(D67:D69)</f>
        <v>0</v>
      </c>
      <c r="E66" s="7">
        <f>SUM(E67:E69)</f>
        <v>0</v>
      </c>
      <c r="F66" s="7">
        <f>SUM(F67:F69)</f>
        <v>0</v>
      </c>
      <c r="G66" s="7">
        <f>SUM(G67:G69)</f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>C68+D68</f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>C69+D69</f>
        <v>0</v>
      </c>
      <c r="F69" s="10"/>
      <c r="G69" s="10"/>
      <c r="H69" s="10">
        <f t="shared" si="3"/>
        <v>0</v>
      </c>
    </row>
    <row r="70" spans="1:8">
      <c r="A70" s="30" t="s">
        <v>129</v>
      </c>
      <c r="B70" s="31"/>
      <c r="C70" s="7">
        <f>SUM(C71:C77)</f>
        <v>0</v>
      </c>
      <c r="D70" s="7">
        <f>SUM(D71:D77)</f>
        <v>0</v>
      </c>
      <c r="E70" s="7">
        <f>SUM(E71:E77)</f>
        <v>0</v>
      </c>
      <c r="F70" s="7">
        <f>SUM(F71:F77)</f>
        <v>0</v>
      </c>
      <c r="G70" s="7">
        <f>SUM(G71:G77)</f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9">C71+D71</f>
        <v>0</v>
      </c>
      <c r="F71" s="10"/>
      <c r="G71" s="10"/>
      <c r="H71" s="10">
        <f t="shared" ref="H71:H77" si="1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9"/>
        <v>0</v>
      </c>
      <c r="F72" s="10"/>
      <c r="G72" s="10"/>
      <c r="H72" s="10">
        <f t="shared" si="1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9"/>
        <v>0</v>
      </c>
      <c r="F73" s="10"/>
      <c r="G73" s="10"/>
      <c r="H73" s="10">
        <f t="shared" si="1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9"/>
        <v>0</v>
      </c>
      <c r="F74" s="10"/>
      <c r="G74" s="10"/>
      <c r="H74" s="10">
        <f t="shared" si="1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9"/>
        <v>0</v>
      </c>
      <c r="F75" s="10"/>
      <c r="G75" s="10"/>
      <c r="H75" s="10">
        <f t="shared" si="1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9"/>
        <v>0</v>
      </c>
      <c r="F76" s="10"/>
      <c r="G76" s="10"/>
      <c r="H76" s="10">
        <f t="shared" si="1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9"/>
        <v>0</v>
      </c>
      <c r="F77" s="10"/>
      <c r="G77" s="10"/>
      <c r="H77" s="10">
        <f t="shared" si="1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32" t="s">
        <v>144</v>
      </c>
      <c r="B79" s="33"/>
      <c r="C79" s="14">
        <f t="shared" ref="C79:H79" si="11">C80+C88+C98+C108+C118+C128+C132+C141+C145</f>
        <v>4433043202</v>
      </c>
      <c r="D79" s="14">
        <f t="shared" si="11"/>
        <v>337851561.23000002</v>
      </c>
      <c r="E79" s="14">
        <f t="shared" si="11"/>
        <v>4770894763.2299995</v>
      </c>
      <c r="F79" s="14">
        <f t="shared" si="11"/>
        <v>1563803976.9400001</v>
      </c>
      <c r="G79" s="14">
        <f t="shared" si="11"/>
        <v>1563803976.9400001</v>
      </c>
      <c r="H79" s="14">
        <f t="shared" si="11"/>
        <v>3207090786.2899995</v>
      </c>
    </row>
    <row r="80" spans="1:8">
      <c r="A80" s="34" t="s">
        <v>10</v>
      </c>
      <c r="B80" s="35"/>
      <c r="C80" s="14">
        <f t="shared" ref="C80:H80" si="12">SUM(C81:C87)</f>
        <v>172495352</v>
      </c>
      <c r="D80" s="14">
        <f t="shared" si="12"/>
        <v>16887141.18</v>
      </c>
      <c r="E80" s="14">
        <f t="shared" si="12"/>
        <v>189382493.18000001</v>
      </c>
      <c r="F80" s="14">
        <f t="shared" si="12"/>
        <v>76317845.179999992</v>
      </c>
      <c r="G80" s="14">
        <f t="shared" si="12"/>
        <v>76317845.179999992</v>
      </c>
      <c r="H80" s="14">
        <f t="shared" si="12"/>
        <v>113064648.00000001</v>
      </c>
    </row>
    <row r="81" spans="1:8">
      <c r="A81" s="8" t="s">
        <v>145</v>
      </c>
      <c r="B81" s="15" t="s">
        <v>12</v>
      </c>
      <c r="C81" s="16">
        <v>49349100</v>
      </c>
      <c r="D81" s="16">
        <v>2837716.33</v>
      </c>
      <c r="E81" s="10">
        <f t="shared" ref="E81:E87" si="13">C81+D81</f>
        <v>52186816.329999998</v>
      </c>
      <c r="F81" s="16">
        <v>23813768.109999999</v>
      </c>
      <c r="G81" s="16">
        <v>23813768.109999999</v>
      </c>
      <c r="H81" s="16">
        <f t="shared" ref="H81:H144" si="14">E81-F81</f>
        <v>28373048.219999999</v>
      </c>
    </row>
    <row r="82" spans="1:8">
      <c r="A82" s="8" t="s">
        <v>146</v>
      </c>
      <c r="B82" s="15" t="s">
        <v>14</v>
      </c>
      <c r="C82" s="16"/>
      <c r="D82" s="16"/>
      <c r="E82" s="10">
        <f t="shared" si="13"/>
        <v>0</v>
      </c>
      <c r="F82" s="16"/>
      <c r="G82" s="16"/>
      <c r="H82" s="16">
        <f t="shared" si="14"/>
        <v>0</v>
      </c>
    </row>
    <row r="83" spans="1:8">
      <c r="A83" s="8" t="s">
        <v>147</v>
      </c>
      <c r="B83" s="15" t="s">
        <v>16</v>
      </c>
      <c r="C83" s="16">
        <v>56068851</v>
      </c>
      <c r="D83" s="16">
        <v>4683271.38</v>
      </c>
      <c r="E83" s="10">
        <f t="shared" si="13"/>
        <v>60752122.380000003</v>
      </c>
      <c r="F83" s="16">
        <v>18729307.949999999</v>
      </c>
      <c r="G83" s="16">
        <v>18729307.949999999</v>
      </c>
      <c r="H83" s="16">
        <f t="shared" si="14"/>
        <v>42022814.430000007</v>
      </c>
    </row>
    <row r="84" spans="1:8">
      <c r="A84" s="8" t="s">
        <v>148</v>
      </c>
      <c r="B84" s="15" t="s">
        <v>18</v>
      </c>
      <c r="C84" s="16">
        <v>15781320</v>
      </c>
      <c r="D84" s="16">
        <v>2215004.15</v>
      </c>
      <c r="E84" s="10">
        <f t="shared" si="13"/>
        <v>17996324.149999999</v>
      </c>
      <c r="F84" s="16">
        <v>7249267.8499999996</v>
      </c>
      <c r="G84" s="16">
        <v>7249267.8499999996</v>
      </c>
      <c r="H84" s="16">
        <f t="shared" si="14"/>
        <v>10747056.299999999</v>
      </c>
    </row>
    <row r="85" spans="1:8">
      <c r="A85" s="8" t="s">
        <v>149</v>
      </c>
      <c r="B85" s="15" t="s">
        <v>20</v>
      </c>
      <c r="C85" s="16">
        <v>50706108</v>
      </c>
      <c r="D85" s="16">
        <v>7151149.3200000003</v>
      </c>
      <c r="E85" s="10">
        <f t="shared" si="13"/>
        <v>57857257.32</v>
      </c>
      <c r="F85" s="16">
        <v>26208534.949999999</v>
      </c>
      <c r="G85" s="16">
        <v>26208534.949999999</v>
      </c>
      <c r="H85" s="16">
        <f t="shared" si="14"/>
        <v>31648722.370000001</v>
      </c>
    </row>
    <row r="86" spans="1:8">
      <c r="A86" s="8" t="s">
        <v>150</v>
      </c>
      <c r="B86" s="15" t="s">
        <v>22</v>
      </c>
      <c r="C86" s="16"/>
      <c r="D86" s="16"/>
      <c r="E86" s="10">
        <f t="shared" si="13"/>
        <v>0</v>
      </c>
      <c r="F86" s="16"/>
      <c r="G86" s="16"/>
      <c r="H86" s="16">
        <f t="shared" si="14"/>
        <v>0</v>
      </c>
    </row>
    <row r="87" spans="1:8">
      <c r="A87" s="8" t="s">
        <v>151</v>
      </c>
      <c r="B87" s="15" t="s">
        <v>24</v>
      </c>
      <c r="C87" s="16">
        <v>589973</v>
      </c>
      <c r="D87" s="16">
        <v>0</v>
      </c>
      <c r="E87" s="10">
        <f t="shared" si="13"/>
        <v>589973</v>
      </c>
      <c r="F87" s="16">
        <v>316966.32</v>
      </c>
      <c r="G87" s="16">
        <v>316966.32</v>
      </c>
      <c r="H87" s="16">
        <f t="shared" si="14"/>
        <v>273006.68</v>
      </c>
    </row>
    <row r="88" spans="1:8">
      <c r="A88" s="34" t="s">
        <v>25</v>
      </c>
      <c r="B88" s="35"/>
      <c r="C88" s="14">
        <f>SUM(C89:C97)</f>
        <v>7515864.5199999996</v>
      </c>
      <c r="D88" s="14">
        <f>SUM(D89:D97)</f>
        <v>7225260.7999999998</v>
      </c>
      <c r="E88" s="14">
        <f>SUM(E89:E97)</f>
        <v>14741125.32</v>
      </c>
      <c r="F88" s="14">
        <f>SUM(F89:F97)</f>
        <v>2533283.89</v>
      </c>
      <c r="G88" s="14">
        <f>SUM(G89:G97)</f>
        <v>2533283.89</v>
      </c>
      <c r="H88" s="14">
        <f t="shared" si="14"/>
        <v>12207841.43</v>
      </c>
    </row>
    <row r="89" spans="1:8">
      <c r="A89" s="8" t="s">
        <v>152</v>
      </c>
      <c r="B89" s="15" t="s">
        <v>27</v>
      </c>
      <c r="C89" s="16">
        <v>2348446.9</v>
      </c>
      <c r="D89" s="16">
        <v>4041373.2</v>
      </c>
      <c r="E89" s="10">
        <f t="shared" ref="E89:E97" si="15">C89+D89</f>
        <v>6389820.0999999996</v>
      </c>
      <c r="F89" s="16">
        <v>721667.23</v>
      </c>
      <c r="G89" s="16">
        <v>721667.23</v>
      </c>
      <c r="H89" s="16">
        <f t="shared" si="14"/>
        <v>5668152.8699999992</v>
      </c>
    </row>
    <row r="90" spans="1:8">
      <c r="A90" s="8" t="s">
        <v>153</v>
      </c>
      <c r="B90" s="15" t="s">
        <v>29</v>
      </c>
      <c r="C90" s="16">
        <v>355417.5</v>
      </c>
      <c r="D90" s="16">
        <v>-148846</v>
      </c>
      <c r="E90" s="10">
        <f t="shared" si="15"/>
        <v>206571.5</v>
      </c>
      <c r="F90" s="16">
        <v>65075.99</v>
      </c>
      <c r="G90" s="16">
        <v>65075.99</v>
      </c>
      <c r="H90" s="16">
        <f t="shared" si="14"/>
        <v>141495.51</v>
      </c>
    </row>
    <row r="91" spans="1:8">
      <c r="A91" s="8" t="s">
        <v>154</v>
      </c>
      <c r="B91" s="15" t="s">
        <v>31</v>
      </c>
      <c r="C91" s="16"/>
      <c r="D91" s="16"/>
      <c r="E91" s="10">
        <f t="shared" si="15"/>
        <v>0</v>
      </c>
      <c r="F91" s="16"/>
      <c r="G91" s="16"/>
      <c r="H91" s="16">
        <f t="shared" si="14"/>
        <v>0</v>
      </c>
    </row>
    <row r="92" spans="1:8">
      <c r="A92" s="8" t="s">
        <v>155</v>
      </c>
      <c r="B92" s="15" t="s">
        <v>33</v>
      </c>
      <c r="C92" s="16">
        <v>1071520</v>
      </c>
      <c r="D92" s="16">
        <v>-717880</v>
      </c>
      <c r="E92" s="10">
        <f t="shared" si="15"/>
        <v>353640</v>
      </c>
      <c r="F92" s="16">
        <v>0</v>
      </c>
      <c r="G92" s="16">
        <v>0</v>
      </c>
      <c r="H92" s="16">
        <f t="shared" si="14"/>
        <v>353640</v>
      </c>
    </row>
    <row r="93" spans="1:8">
      <c r="A93" s="8" t="s">
        <v>156</v>
      </c>
      <c r="B93" s="15" t="s">
        <v>35</v>
      </c>
      <c r="C93" s="16"/>
      <c r="D93" s="16"/>
      <c r="E93" s="10">
        <f t="shared" si="15"/>
        <v>0</v>
      </c>
      <c r="F93" s="16"/>
      <c r="G93" s="16"/>
      <c r="H93" s="16">
        <f t="shared" si="14"/>
        <v>0</v>
      </c>
    </row>
    <row r="94" spans="1:8">
      <c r="A94" s="8" t="s">
        <v>157</v>
      </c>
      <c r="B94" s="15" t="s">
        <v>37</v>
      </c>
      <c r="C94" s="16">
        <v>2213220.12</v>
      </c>
      <c r="D94" s="16">
        <v>2852397.54</v>
      </c>
      <c r="E94" s="10">
        <f t="shared" si="15"/>
        <v>5065617.66</v>
      </c>
      <c r="F94" s="16">
        <v>953581.63</v>
      </c>
      <c r="G94" s="16">
        <v>953581.63</v>
      </c>
      <c r="H94" s="16">
        <f t="shared" si="14"/>
        <v>4112036.0300000003</v>
      </c>
    </row>
    <row r="95" spans="1:8">
      <c r="A95" s="8" t="s">
        <v>158</v>
      </c>
      <c r="B95" s="15" t="s">
        <v>39</v>
      </c>
      <c r="C95" s="16">
        <v>1069810</v>
      </c>
      <c r="D95" s="16">
        <v>1194147</v>
      </c>
      <c r="E95" s="10">
        <f t="shared" si="15"/>
        <v>2263957</v>
      </c>
      <c r="F95" s="16">
        <v>742700</v>
      </c>
      <c r="G95" s="16">
        <v>742700</v>
      </c>
      <c r="H95" s="16">
        <f t="shared" si="14"/>
        <v>1521257</v>
      </c>
    </row>
    <row r="96" spans="1:8">
      <c r="A96" s="8" t="s">
        <v>159</v>
      </c>
      <c r="B96" s="15" t="s">
        <v>41</v>
      </c>
      <c r="C96" s="16"/>
      <c r="D96" s="16"/>
      <c r="E96" s="10">
        <f t="shared" si="15"/>
        <v>0</v>
      </c>
      <c r="F96" s="16"/>
      <c r="G96" s="16"/>
      <c r="H96" s="16">
        <f t="shared" si="14"/>
        <v>0</v>
      </c>
    </row>
    <row r="97" spans="1:8">
      <c r="A97" s="8" t="s">
        <v>160</v>
      </c>
      <c r="B97" s="15" t="s">
        <v>43</v>
      </c>
      <c r="C97" s="16">
        <v>457450</v>
      </c>
      <c r="D97" s="16">
        <v>4069.06</v>
      </c>
      <c r="E97" s="10">
        <f t="shared" si="15"/>
        <v>461519.06</v>
      </c>
      <c r="F97" s="16">
        <v>50259.040000000001</v>
      </c>
      <c r="G97" s="16">
        <v>50259.040000000001</v>
      </c>
      <c r="H97" s="16">
        <f t="shared" si="14"/>
        <v>411260.02</v>
      </c>
    </row>
    <row r="98" spans="1:8">
      <c r="A98" s="34" t="s">
        <v>44</v>
      </c>
      <c r="B98" s="35"/>
      <c r="C98" s="14">
        <f>SUM(C99:C107)</f>
        <v>59181003.979999997</v>
      </c>
      <c r="D98" s="14">
        <f>SUM(D99:D107)</f>
        <v>-4203879.2</v>
      </c>
      <c r="E98" s="14">
        <f>SUM(E99:E107)</f>
        <v>54977124.780000001</v>
      </c>
      <c r="F98" s="14">
        <f>SUM(F99:F107)</f>
        <v>16091393.899999999</v>
      </c>
      <c r="G98" s="14">
        <f>SUM(G99:G107)</f>
        <v>16091393.899999999</v>
      </c>
      <c r="H98" s="14">
        <f t="shared" si="14"/>
        <v>38885730.880000003</v>
      </c>
    </row>
    <row r="99" spans="1:8">
      <c r="A99" s="8" t="s">
        <v>161</v>
      </c>
      <c r="B99" s="15" t="s">
        <v>46</v>
      </c>
      <c r="C99" s="16">
        <v>3601710</v>
      </c>
      <c r="D99" s="16">
        <v>-386426.99</v>
      </c>
      <c r="E99" s="10">
        <f t="shared" ref="E99:E107" si="16">C99+D99</f>
        <v>3215283.01</v>
      </c>
      <c r="F99" s="16">
        <v>1311230.24</v>
      </c>
      <c r="G99" s="16">
        <v>1311230.24</v>
      </c>
      <c r="H99" s="16">
        <f t="shared" si="14"/>
        <v>1904052.7699999998</v>
      </c>
    </row>
    <row r="100" spans="1:8">
      <c r="A100" s="8" t="s">
        <v>162</v>
      </c>
      <c r="B100" s="15" t="s">
        <v>48</v>
      </c>
      <c r="C100" s="16">
        <v>4971219.01</v>
      </c>
      <c r="D100" s="16">
        <v>856849.33</v>
      </c>
      <c r="E100" s="10">
        <f t="shared" si="16"/>
        <v>5828068.3399999999</v>
      </c>
      <c r="F100" s="16">
        <v>2075377.96</v>
      </c>
      <c r="G100" s="16">
        <v>2075377.96</v>
      </c>
      <c r="H100" s="16">
        <f t="shared" si="14"/>
        <v>3752690.38</v>
      </c>
    </row>
    <row r="101" spans="1:8">
      <c r="A101" s="8" t="s">
        <v>163</v>
      </c>
      <c r="B101" s="15" t="s">
        <v>50</v>
      </c>
      <c r="C101" s="16">
        <v>21085095.32</v>
      </c>
      <c r="D101" s="16">
        <v>-1338392.42</v>
      </c>
      <c r="E101" s="10">
        <f t="shared" si="16"/>
        <v>19746702.899999999</v>
      </c>
      <c r="F101" s="16">
        <v>6664109.9900000002</v>
      </c>
      <c r="G101" s="16">
        <v>6664109.9900000002</v>
      </c>
      <c r="H101" s="16">
        <f t="shared" si="14"/>
        <v>13082592.909999998</v>
      </c>
    </row>
    <row r="102" spans="1:8">
      <c r="A102" s="8" t="s">
        <v>164</v>
      </c>
      <c r="B102" s="15" t="s">
        <v>52</v>
      </c>
      <c r="C102" s="16">
        <v>348882</v>
      </c>
      <c r="D102" s="16">
        <v>124411.16</v>
      </c>
      <c r="E102" s="10">
        <f t="shared" si="16"/>
        <v>473293.16000000003</v>
      </c>
      <c r="F102" s="16">
        <v>68789.11</v>
      </c>
      <c r="G102" s="16">
        <v>68789.11</v>
      </c>
      <c r="H102" s="16">
        <f t="shared" si="14"/>
        <v>404504.05000000005</v>
      </c>
    </row>
    <row r="103" spans="1:8">
      <c r="A103" s="8" t="s">
        <v>165</v>
      </c>
      <c r="B103" s="15" t="s">
        <v>54</v>
      </c>
      <c r="C103" s="16">
        <v>17463186.57</v>
      </c>
      <c r="D103" s="16">
        <v>-1167239.3999999999</v>
      </c>
      <c r="E103" s="10">
        <f t="shared" si="16"/>
        <v>16295947.17</v>
      </c>
      <c r="F103" s="16">
        <v>5000979.33</v>
      </c>
      <c r="G103" s="16">
        <v>5000979.33</v>
      </c>
      <c r="H103" s="16">
        <f t="shared" si="14"/>
        <v>11294967.84</v>
      </c>
    </row>
    <row r="104" spans="1:8">
      <c r="A104" s="8" t="s">
        <v>166</v>
      </c>
      <c r="B104" s="15" t="s">
        <v>56</v>
      </c>
      <c r="C104" s="16">
        <v>9700434</v>
      </c>
      <c r="D104" s="16">
        <v>-2067465.8</v>
      </c>
      <c r="E104" s="10">
        <f t="shared" si="16"/>
        <v>7632968.2000000002</v>
      </c>
      <c r="F104" s="16">
        <v>763722.2</v>
      </c>
      <c r="G104" s="16">
        <v>763722.2</v>
      </c>
      <c r="H104" s="16">
        <f t="shared" si="14"/>
        <v>6869246</v>
      </c>
    </row>
    <row r="105" spans="1:8">
      <c r="A105" s="8" t="s">
        <v>167</v>
      </c>
      <c r="B105" s="15" t="s">
        <v>58</v>
      </c>
      <c r="C105" s="16">
        <v>1183778</v>
      </c>
      <c r="D105" s="16">
        <v>-229944</v>
      </c>
      <c r="E105" s="10">
        <f t="shared" si="16"/>
        <v>953834</v>
      </c>
      <c r="F105" s="16">
        <v>194802.54</v>
      </c>
      <c r="G105" s="16">
        <v>194802.54</v>
      </c>
      <c r="H105" s="16">
        <f t="shared" si="14"/>
        <v>759031.46</v>
      </c>
    </row>
    <row r="106" spans="1:8">
      <c r="A106" s="8" t="s">
        <v>168</v>
      </c>
      <c r="B106" s="15" t="s">
        <v>60</v>
      </c>
      <c r="C106" s="16">
        <v>800000</v>
      </c>
      <c r="D106" s="16">
        <v>0</v>
      </c>
      <c r="E106" s="10">
        <f t="shared" si="16"/>
        <v>800000</v>
      </c>
      <c r="F106" s="16">
        <v>0</v>
      </c>
      <c r="G106" s="16">
        <v>0</v>
      </c>
      <c r="H106" s="16">
        <f t="shared" si="14"/>
        <v>800000</v>
      </c>
    </row>
    <row r="107" spans="1:8">
      <c r="A107" s="8" t="s">
        <v>169</v>
      </c>
      <c r="B107" s="15" t="s">
        <v>62</v>
      </c>
      <c r="C107" s="16">
        <v>26699.08</v>
      </c>
      <c r="D107" s="16">
        <v>4328.92</v>
      </c>
      <c r="E107" s="10">
        <f t="shared" si="16"/>
        <v>31028</v>
      </c>
      <c r="F107" s="16">
        <v>12382.53</v>
      </c>
      <c r="G107" s="16">
        <v>12382.53</v>
      </c>
      <c r="H107" s="16">
        <f t="shared" si="14"/>
        <v>18645.47</v>
      </c>
    </row>
    <row r="108" spans="1:8">
      <c r="A108" s="34" t="s">
        <v>63</v>
      </c>
      <c r="B108" s="35"/>
      <c r="C108" s="14">
        <f>SUM(C109:C117)</f>
        <v>4180525202</v>
      </c>
      <c r="D108" s="14">
        <f>SUM(D109:D117)</f>
        <v>323865141.19</v>
      </c>
      <c r="E108" s="14">
        <f>SUM(E109:E117)</f>
        <v>4504390343.1899996</v>
      </c>
      <c r="F108" s="14">
        <f>SUM(F109:F117)</f>
        <v>1461457777.21</v>
      </c>
      <c r="G108" s="14">
        <f>SUM(G109:G117)</f>
        <v>1461457777.21</v>
      </c>
      <c r="H108" s="14">
        <f t="shared" si="14"/>
        <v>3042932565.9799995</v>
      </c>
    </row>
    <row r="109" spans="1:8">
      <c r="A109" s="8" t="s">
        <v>170</v>
      </c>
      <c r="B109" s="15" t="s">
        <v>65</v>
      </c>
      <c r="C109" s="16">
        <v>4180525202</v>
      </c>
      <c r="D109" s="16">
        <v>323865141.19</v>
      </c>
      <c r="E109" s="10">
        <f t="shared" ref="E109:E117" si="17">C109+D109</f>
        <v>4504390343.1899996</v>
      </c>
      <c r="F109" s="16">
        <v>1461457777.21</v>
      </c>
      <c r="G109" s="16">
        <v>1461457777.21</v>
      </c>
      <c r="H109" s="16">
        <f t="shared" si="14"/>
        <v>3042932565.9799995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17"/>
        <v>0</v>
      </c>
      <c r="F110" s="16"/>
      <c r="G110" s="16"/>
      <c r="H110" s="16">
        <f t="shared" si="1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17"/>
        <v>0</v>
      </c>
      <c r="F111" s="16"/>
      <c r="G111" s="16"/>
      <c r="H111" s="16">
        <f t="shared" si="1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17"/>
        <v>0</v>
      </c>
      <c r="F112" s="16"/>
      <c r="G112" s="16"/>
      <c r="H112" s="16">
        <f t="shared" si="1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17"/>
        <v>0</v>
      </c>
      <c r="F113" s="16"/>
      <c r="G113" s="16"/>
      <c r="H113" s="16">
        <f t="shared" si="1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17"/>
        <v>0</v>
      </c>
      <c r="F114" s="16"/>
      <c r="G114" s="16"/>
      <c r="H114" s="16">
        <f t="shared" si="14"/>
        <v>0</v>
      </c>
    </row>
    <row r="115" spans="1:8">
      <c r="A115" s="11"/>
      <c r="B115" s="15" t="s">
        <v>76</v>
      </c>
      <c r="C115" s="16"/>
      <c r="D115" s="16"/>
      <c r="E115" s="10">
        <f t="shared" si="17"/>
        <v>0</v>
      </c>
      <c r="F115" s="16"/>
      <c r="G115" s="16"/>
      <c r="H115" s="16">
        <f t="shared" si="14"/>
        <v>0</v>
      </c>
    </row>
    <row r="116" spans="1:8">
      <c r="A116" s="11"/>
      <c r="B116" s="15" t="s">
        <v>77</v>
      </c>
      <c r="C116" s="16"/>
      <c r="D116" s="16"/>
      <c r="E116" s="10">
        <f t="shared" si="17"/>
        <v>0</v>
      </c>
      <c r="F116" s="16"/>
      <c r="G116" s="16"/>
      <c r="H116" s="16">
        <f t="shared" si="1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17"/>
        <v>0</v>
      </c>
      <c r="F117" s="16"/>
      <c r="G117" s="16"/>
      <c r="H117" s="16">
        <f t="shared" si="14"/>
        <v>0</v>
      </c>
    </row>
    <row r="118" spans="1:8">
      <c r="A118" s="34" t="s">
        <v>80</v>
      </c>
      <c r="B118" s="35"/>
      <c r="C118" s="14">
        <f>SUM(C119:C127)</f>
        <v>13325779.5</v>
      </c>
      <c r="D118" s="14">
        <f>SUM(D119:D127)</f>
        <v>-5922102.7400000002</v>
      </c>
      <c r="E118" s="14">
        <f>SUM(E119:E127)</f>
        <v>7403676.7599999998</v>
      </c>
      <c r="F118" s="14">
        <f>SUM(F119:F127)</f>
        <v>7403676.7599999998</v>
      </c>
      <c r="G118" s="14">
        <f>SUM(G119:G127)</f>
        <v>7403676.7599999998</v>
      </c>
      <c r="H118" s="14">
        <f t="shared" si="14"/>
        <v>0</v>
      </c>
    </row>
    <row r="119" spans="1:8">
      <c r="A119" s="8" t="s">
        <v>177</v>
      </c>
      <c r="B119" s="15" t="s">
        <v>82</v>
      </c>
      <c r="C119" s="16">
        <v>9216279.5</v>
      </c>
      <c r="D119" s="16">
        <v>-2069655.36</v>
      </c>
      <c r="E119" s="10">
        <f t="shared" ref="E119:E127" si="18">C119+D119</f>
        <v>7146624.1399999997</v>
      </c>
      <c r="F119" s="16">
        <v>7146624.1399999997</v>
      </c>
      <c r="G119" s="16">
        <v>7146624.1399999997</v>
      </c>
      <c r="H119" s="16">
        <f t="shared" si="14"/>
        <v>0</v>
      </c>
    </row>
    <row r="120" spans="1:8">
      <c r="A120" s="8" t="s">
        <v>178</v>
      </c>
      <c r="B120" s="15" t="s">
        <v>84</v>
      </c>
      <c r="C120" s="16">
        <v>218000</v>
      </c>
      <c r="D120" s="16">
        <v>-103855.38</v>
      </c>
      <c r="E120" s="10">
        <f t="shared" si="18"/>
        <v>114144.62</v>
      </c>
      <c r="F120" s="16">
        <v>114144.62</v>
      </c>
      <c r="G120" s="16">
        <v>114144.62</v>
      </c>
      <c r="H120" s="16">
        <f t="shared" si="1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18"/>
        <v>0</v>
      </c>
      <c r="F121" s="16"/>
      <c r="G121" s="16"/>
      <c r="H121" s="16">
        <f t="shared" si="14"/>
        <v>0</v>
      </c>
    </row>
    <row r="122" spans="1:8">
      <c r="A122" s="8" t="s">
        <v>180</v>
      </c>
      <c r="B122" s="15" t="s">
        <v>88</v>
      </c>
      <c r="C122" s="16">
        <v>3291500</v>
      </c>
      <c r="D122" s="16">
        <v>-3291500</v>
      </c>
      <c r="E122" s="10">
        <f t="shared" si="18"/>
        <v>0</v>
      </c>
      <c r="F122" s="16">
        <v>0</v>
      </c>
      <c r="G122" s="16">
        <v>0</v>
      </c>
      <c r="H122" s="16">
        <f t="shared" si="1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18"/>
        <v>0</v>
      </c>
      <c r="F123" s="16"/>
      <c r="G123" s="16"/>
      <c r="H123" s="16">
        <f t="shared" si="14"/>
        <v>0</v>
      </c>
    </row>
    <row r="124" spans="1:8">
      <c r="A124" s="8" t="s">
        <v>182</v>
      </c>
      <c r="B124" s="15" t="s">
        <v>92</v>
      </c>
      <c r="C124" s="16">
        <v>600000</v>
      </c>
      <c r="D124" s="16">
        <v>-457092</v>
      </c>
      <c r="E124" s="10">
        <f t="shared" si="18"/>
        <v>142908</v>
      </c>
      <c r="F124" s="16">
        <v>142908</v>
      </c>
      <c r="G124" s="16">
        <v>142908</v>
      </c>
      <c r="H124" s="16">
        <f t="shared" si="1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18"/>
        <v>0</v>
      </c>
      <c r="F125" s="16"/>
      <c r="G125" s="16"/>
      <c r="H125" s="16">
        <f t="shared" si="1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18"/>
        <v>0</v>
      </c>
      <c r="F126" s="16"/>
      <c r="G126" s="16"/>
      <c r="H126" s="16">
        <f t="shared" si="1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18"/>
        <v>0</v>
      </c>
      <c r="F127" s="16"/>
      <c r="G127" s="16"/>
      <c r="H127" s="16">
        <f t="shared" si="14"/>
        <v>0</v>
      </c>
    </row>
    <row r="128" spans="1:8">
      <c r="A128" s="34" t="s">
        <v>99</v>
      </c>
      <c r="B128" s="35"/>
      <c r="C128" s="14">
        <f>SUM(C129:C131)</f>
        <v>0</v>
      </c>
      <c r="D128" s="14">
        <f>SUM(D129:D131)</f>
        <v>0</v>
      </c>
      <c r="E128" s="14">
        <f>SUM(E129:E131)</f>
        <v>0</v>
      </c>
      <c r="F128" s="14">
        <f>SUM(F129:F131)</f>
        <v>0</v>
      </c>
      <c r="G128" s="14">
        <f>SUM(G129:G131)</f>
        <v>0</v>
      </c>
      <c r="H128" s="14">
        <f t="shared" si="1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>C129+D129</f>
        <v>0</v>
      </c>
      <c r="F129" s="16"/>
      <c r="G129" s="16"/>
      <c r="H129" s="16">
        <f t="shared" si="1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>C130+D130</f>
        <v>0</v>
      </c>
      <c r="F130" s="16"/>
      <c r="G130" s="16"/>
      <c r="H130" s="16">
        <f t="shared" si="1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>C131+D131</f>
        <v>0</v>
      </c>
      <c r="F131" s="16"/>
      <c r="G131" s="16"/>
      <c r="H131" s="16">
        <f t="shared" si="14"/>
        <v>0</v>
      </c>
    </row>
    <row r="132" spans="1:8">
      <c r="A132" s="34" t="s">
        <v>106</v>
      </c>
      <c r="B132" s="35"/>
      <c r="C132" s="14">
        <f>SUM(C133:C140)</f>
        <v>0</v>
      </c>
      <c r="D132" s="14">
        <f>SUM(D133:D140)</f>
        <v>0</v>
      </c>
      <c r="E132" s="14">
        <f>SUM(E133:E140)</f>
        <v>0</v>
      </c>
      <c r="F132" s="14">
        <f>SUM(F133:F140)</f>
        <v>0</v>
      </c>
      <c r="G132" s="14">
        <f>SUM(G133:G140)</f>
        <v>0</v>
      </c>
      <c r="H132" s="14">
        <f t="shared" si="1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19">C133+D133</f>
        <v>0</v>
      </c>
      <c r="F133" s="16"/>
      <c r="G133" s="16"/>
      <c r="H133" s="16">
        <f t="shared" si="1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19"/>
        <v>0</v>
      </c>
      <c r="F134" s="16"/>
      <c r="G134" s="16"/>
      <c r="H134" s="16">
        <f t="shared" si="1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19"/>
        <v>0</v>
      </c>
      <c r="F135" s="16"/>
      <c r="G135" s="16"/>
      <c r="H135" s="16">
        <f t="shared" si="1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19"/>
        <v>0</v>
      </c>
      <c r="F136" s="16"/>
      <c r="G136" s="16"/>
      <c r="H136" s="16">
        <f t="shared" si="1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19"/>
        <v>0</v>
      </c>
      <c r="F137" s="16"/>
      <c r="G137" s="16"/>
      <c r="H137" s="16">
        <f t="shared" si="1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19"/>
        <v>0</v>
      </c>
      <c r="F138" s="16"/>
      <c r="G138" s="16"/>
      <c r="H138" s="16">
        <f t="shared" si="14"/>
        <v>0</v>
      </c>
    </row>
    <row r="139" spans="1:8">
      <c r="A139" s="8"/>
      <c r="B139" s="15" t="s">
        <v>119</v>
      </c>
      <c r="C139" s="16"/>
      <c r="D139" s="16"/>
      <c r="E139" s="10">
        <f t="shared" si="19"/>
        <v>0</v>
      </c>
      <c r="F139" s="16"/>
      <c r="G139" s="16"/>
      <c r="H139" s="16">
        <f t="shared" si="1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19"/>
        <v>0</v>
      </c>
      <c r="F140" s="16"/>
      <c r="G140" s="16"/>
      <c r="H140" s="16">
        <f t="shared" si="14"/>
        <v>0</v>
      </c>
    </row>
    <row r="141" spans="1:8">
      <c r="A141" s="34" t="s">
        <v>122</v>
      </c>
      <c r="B141" s="35"/>
      <c r="C141" s="14">
        <f>SUM(C142:C144)</f>
        <v>0</v>
      </c>
      <c r="D141" s="14">
        <f>SUM(D142:D144)</f>
        <v>0</v>
      </c>
      <c r="E141" s="14">
        <f>SUM(E142:E144)</f>
        <v>0</v>
      </c>
      <c r="F141" s="14">
        <f>SUM(F142:F144)</f>
        <v>0</v>
      </c>
      <c r="G141" s="14">
        <f>SUM(G142:G144)</f>
        <v>0</v>
      </c>
      <c r="H141" s="14">
        <f t="shared" si="1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>C142+D142</f>
        <v>0</v>
      </c>
      <c r="F142" s="16"/>
      <c r="G142" s="16"/>
      <c r="H142" s="16">
        <f t="shared" si="1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>C143+D143</f>
        <v>0</v>
      </c>
      <c r="F143" s="16"/>
      <c r="G143" s="16"/>
      <c r="H143" s="16">
        <f t="shared" si="1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>C144+D144</f>
        <v>0</v>
      </c>
      <c r="F144" s="16"/>
      <c r="G144" s="16"/>
      <c r="H144" s="16">
        <f t="shared" si="14"/>
        <v>0</v>
      </c>
    </row>
    <row r="145" spans="1:8">
      <c r="A145" s="34" t="s">
        <v>129</v>
      </c>
      <c r="B145" s="35"/>
      <c r="C145" s="14">
        <f>SUM(C146:C152)</f>
        <v>0</v>
      </c>
      <c r="D145" s="14">
        <f>SUM(D146:D152)</f>
        <v>0</v>
      </c>
      <c r="E145" s="14">
        <f>SUM(E146:E152)</f>
        <v>0</v>
      </c>
      <c r="F145" s="14">
        <f>SUM(F146:F152)</f>
        <v>0</v>
      </c>
      <c r="G145" s="14">
        <f>SUM(G146:G152)</f>
        <v>0</v>
      </c>
      <c r="H145" s="14">
        <f t="shared" ref="H145:H152" si="2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21">C146+D146</f>
        <v>0</v>
      </c>
      <c r="F146" s="16"/>
      <c r="G146" s="16"/>
      <c r="H146" s="16">
        <f t="shared" si="2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21"/>
        <v>0</v>
      </c>
      <c r="F147" s="16"/>
      <c r="G147" s="16"/>
      <c r="H147" s="16">
        <f t="shared" si="2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21"/>
        <v>0</v>
      </c>
      <c r="F148" s="16"/>
      <c r="G148" s="16"/>
      <c r="H148" s="16">
        <f t="shared" si="2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21"/>
        <v>0</v>
      </c>
      <c r="F149" s="16"/>
      <c r="G149" s="16"/>
      <c r="H149" s="16">
        <f t="shared" si="2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21"/>
        <v>0</v>
      </c>
      <c r="F150" s="16"/>
      <c r="G150" s="16"/>
      <c r="H150" s="16">
        <f t="shared" si="2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21"/>
        <v>0</v>
      </c>
      <c r="F151" s="16"/>
      <c r="G151" s="16"/>
      <c r="H151" s="16">
        <f t="shared" si="2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21"/>
        <v>0</v>
      </c>
      <c r="F152" s="16"/>
      <c r="G152" s="16"/>
      <c r="H152" s="16">
        <f t="shared" si="2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36" t="s">
        <v>206</v>
      </c>
      <c r="B154" s="37"/>
      <c r="C154" s="14">
        <f t="shared" ref="C154:H154" si="22">C4+C79</f>
        <v>4449618499</v>
      </c>
      <c r="D154" s="14">
        <f t="shared" si="22"/>
        <v>880740217.96000004</v>
      </c>
      <c r="E154" s="14">
        <f t="shared" si="22"/>
        <v>5330358716.9599991</v>
      </c>
      <c r="F154" s="14">
        <f t="shared" si="22"/>
        <v>1685362000.52</v>
      </c>
      <c r="G154" s="14">
        <f t="shared" si="22"/>
        <v>1671208406.6700001</v>
      </c>
      <c r="H154" s="14">
        <f t="shared" si="22"/>
        <v>3644996716.4399996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2017-07-18T14:26:22Z</cp:lastPrinted>
  <dcterms:created xsi:type="dcterms:W3CDTF">2017-07-18T14:25:07Z</dcterms:created>
  <dcterms:modified xsi:type="dcterms:W3CDTF">2020-08-01T05:17:28Z</dcterms:modified>
</cp:coreProperties>
</file>