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EAI!#REF!</definedName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EAI!$A$1:$H$45</definedName>
    <definedName name="B" localSheetId="0">[2]EGRESOS!#REF!</definedName>
    <definedName name="BASE" localSheetId="0">#REF!</definedName>
    <definedName name="_xlnm.Database">[3]REPORTO!#REF!</definedName>
    <definedName name="ELOY" localSheetId="0">#REF!</definedName>
    <definedName name="Fecha" localSheetId="0">#REF!</definedName>
    <definedName name="HF">[4]T1705HF!$B$20:$B$20</definedName>
    <definedName name="N" localSheetId="0">#REF!</definedName>
    <definedName name="REPORTO" localSheetId="0">#REF!</definedName>
    <definedName name="TCAIE">[5]CH1902!$B$20:$B$20</definedName>
    <definedName name="TCFEEIS" localSheetId="0">#REF!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D39" i="1"/>
  <c r="H35"/>
  <c r="E35"/>
  <c r="H34"/>
  <c r="E34"/>
  <c r="G31"/>
  <c r="F31"/>
  <c r="D31"/>
  <c r="C31"/>
  <c r="H28"/>
  <c r="E28"/>
  <c r="G21"/>
  <c r="F21"/>
  <c r="F39" s="1"/>
  <c r="E21"/>
  <c r="D21"/>
  <c r="C21"/>
  <c r="H16"/>
  <c r="G16"/>
  <c r="F16"/>
  <c r="D16"/>
  <c r="C16"/>
  <c r="H14"/>
  <c r="E14"/>
  <c r="H13"/>
  <c r="E13"/>
  <c r="H12"/>
  <c r="E12"/>
  <c r="H11"/>
  <c r="E11"/>
  <c r="E16" s="1"/>
  <c r="E31" l="1"/>
  <c r="E39" s="1"/>
  <c r="C39"/>
  <c r="H21"/>
  <c r="H39" s="1"/>
  <c r="H31"/>
  <c r="G39"/>
</calcChain>
</file>

<file path=xl/sharedStrings.xml><?xml version="1.0" encoding="utf-8"?>
<sst xmlns="http://schemas.openxmlformats.org/spreadsheetml/2006/main" count="105" uniqueCount="57">
  <si>
    <t>Instituto de Salud Pública del Estado de Guanajuato
Estado Analítico de Ingresos
Del 1 de Enero al 31 de Marzo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</si>
  <si>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</si>
  <si>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</si>
  <si>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</si>
  <si>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</si>
  <si>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</si>
  <si>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</si>
  <si>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</si>
  <si>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</si>
  <si>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</si>
  <si>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</si>
  <si>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</si>
  <si>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</si>
  <si>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</si>
  <si>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</si>
  <si>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</si>
  <si>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</si>
  <si>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</si>
  <si>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</si>
  <si>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</si>
  <si>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</si>
  <si>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</si>
  <si>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</si>
  <si>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</si>
  <si>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</si>
  <si>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</si>
  <si>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</si>
  <si>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VII</t>
  </si>
  <si>
    <t>Ingresos por Venta de Bienes, Prestación de Servicios y Otros Ingresos</t>
  </si>
  <si>
    <t>70</t>
  </si>
  <si>
    <t>VIII</t>
  </si>
  <si>
    <t>Participaciones, Aportaciones, Convenios, Incentivos de Derivados de la Colaboración Fiscal y Fondos Distintos de Aportaciones</t>
  </si>
  <si>
    <t>80</t>
  </si>
  <si>
    <t>IX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</si>
  <si>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</si>
  <si>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</si>
  <si>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</si>
  <si>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</si>
  <si>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</si>
  <si>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</si>
  <si>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</si>
  <si>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</si>
  <si>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</si>
  <si>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</si>
  <si>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</si>
  <si>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5 8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</si>
  <si>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</si>
  <si>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</si>
  <si>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</si>
  <si>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t>4 7</t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</si>
  <si>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</si>
  <si>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6 9</t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</si>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</sst>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2" fillId="0" borderId="0"/>
    <xf numFmtId="0" fontId="2" fillId="0" borderId="0"/>
    <xf numFmtId="0" fontId="11" fillId="0" borderId="0"/>
    <xf numFmtId="164" fontId="1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3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6" applyNumberFormat="0" applyProtection="0">
      <alignment horizontal="left" vertical="center" indent="1"/>
    </xf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</cellStyleXfs>
  <cellXfs count="71">
    <xf numFmtId="0" fontId="0" fillId="0" borderId="0" xfId="0"/>
    <xf numFmtId="0" fontId="5" fillId="0" borderId="0" xfId="1" applyFont="1" applyFill="1" applyBorder="1" applyAlignment="1" applyProtection="1">
      <alignment vertical="top"/>
      <protection locked="0"/>
    </xf>
    <xf numFmtId="0" fontId="4" fillId="12" borderId="4" xfId="1" applyFont="1" applyFill="1" applyBorder="1" applyAlignment="1">
      <alignment horizontal="center" vertical="center" wrapText="1"/>
    </xf>
    <xf numFmtId="0" fontId="4" fillId="12" borderId="10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4" fillId="12" borderId="4" xfId="1" quotePrefix="1" applyFont="1" applyFill="1" applyBorder="1" applyAlignment="1">
      <alignment horizontal="center" vertical="center" wrapText="1"/>
    </xf>
    <xf numFmtId="0" fontId="4" fillId="12" borderId="10" xfId="1" quotePrefix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6" fillId="0" borderId="7" xfId="2" applyNumberFormat="1" applyFont="1" applyFill="1" applyBorder="1" applyAlignment="1" applyProtection="1">
      <alignment vertical="top"/>
      <protection locked="0"/>
    </xf>
    <xf numFmtId="3" fontId="6" fillId="0" borderId="7" xfId="1" applyNumberFormat="1" applyFont="1" applyFill="1" applyBorder="1" applyAlignment="1" applyProtection="1">
      <alignment vertical="top"/>
      <protection locked="0"/>
    </xf>
    <xf numFmtId="49" fontId="7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8" fillId="0" borderId="8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4" fontId="6" fillId="0" borderId="14" xfId="2" applyNumberFormat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0" fontId="7" fillId="0" borderId="8" xfId="1" applyFont="1" applyFill="1" applyBorder="1" applyAlignment="1" applyProtection="1">
      <alignment vertical="top"/>
      <protection locked="0"/>
    </xf>
    <xf numFmtId="3" fontId="6" fillId="0" borderId="11" xfId="1" applyNumberFormat="1" applyFont="1" applyFill="1" applyBorder="1" applyAlignment="1" applyProtection="1">
      <alignment vertical="top"/>
      <protection locked="0"/>
    </xf>
    <xf numFmtId="0" fontId="8" fillId="0" borderId="2" xfId="1" quotePrefix="1" applyFont="1" applyFill="1" applyBorder="1" applyAlignment="1" applyProtection="1">
      <alignment horizontal="center" vertical="top"/>
      <protection locked="0"/>
    </xf>
    <xf numFmtId="0" fontId="4" fillId="0" borderId="3" xfId="1" applyFont="1" applyFill="1" applyBorder="1" applyAlignment="1" applyProtection="1">
      <alignment horizontal="left" vertical="top" indent="3"/>
      <protection locked="0"/>
    </xf>
    <xf numFmtId="3" fontId="8" fillId="0" borderId="10" xfId="1" applyNumberFormat="1" applyFont="1" applyFill="1" applyBorder="1" applyAlignment="1" applyProtection="1">
      <alignment vertical="top"/>
      <protection locked="0"/>
    </xf>
    <xf numFmtId="0" fontId="8" fillId="0" borderId="5" xfId="1" quotePrefix="1" applyFont="1" applyFill="1" applyBorder="1" applyAlignment="1" applyProtection="1">
      <alignment horizontal="center" vertical="top"/>
      <protection locked="0"/>
    </xf>
    <xf numFmtId="0" fontId="8" fillId="0" borderId="15" xfId="1" applyFont="1" applyFill="1" applyBorder="1" applyAlignment="1" applyProtection="1">
      <alignment vertical="top"/>
      <protection locked="0"/>
    </xf>
    <xf numFmtId="4" fontId="8" fillId="0" borderId="15" xfId="1" applyNumberFormat="1" applyFont="1" applyFill="1" applyBorder="1" applyAlignment="1" applyProtection="1">
      <alignment vertical="top"/>
      <protection locked="0"/>
    </xf>
    <xf numFmtId="4" fontId="8" fillId="0" borderId="6" xfId="1" applyNumberFormat="1" applyFont="1" applyFill="1" applyBorder="1" applyAlignment="1" applyProtection="1">
      <alignment vertical="top"/>
      <protection locked="0"/>
    </xf>
    <xf numFmtId="4" fontId="4" fillId="0" borderId="2" xfId="1" applyNumberFormat="1" applyFont="1" applyFill="1" applyBorder="1" applyAlignment="1" applyProtection="1">
      <alignment vertical="top"/>
      <protection locked="0"/>
    </xf>
    <xf numFmtId="4" fontId="4" fillId="0" borderId="3" xfId="1" applyNumberFormat="1" applyFont="1" applyFill="1" applyBorder="1" applyAlignment="1" applyProtection="1">
      <alignment vertical="top"/>
      <protection locked="0"/>
    </xf>
    <xf numFmtId="4" fontId="8" fillId="0" borderId="11" xfId="1" applyNumberFormat="1" applyFont="1" applyFill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top" wrapText="1"/>
    </xf>
    <xf numFmtId="3" fontId="4" fillId="0" borderId="7" xfId="1" applyNumberFormat="1" applyFont="1" applyFill="1" applyBorder="1" applyAlignment="1" applyProtection="1">
      <alignment vertical="top"/>
      <protection locked="0"/>
    </xf>
    <xf numFmtId="0" fontId="8" fillId="0" borderId="8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14" xfId="2" applyNumberFormat="1" applyFont="1" applyFill="1" applyBorder="1" applyAlignment="1" applyProtection="1">
      <alignment vertical="top"/>
      <protection locked="0"/>
    </xf>
    <xf numFmtId="3" fontId="8" fillId="0" borderId="14" xfId="1" applyNumberFormat="1" applyFont="1" applyFill="1" applyBorder="1" applyAlignment="1" applyProtection="1">
      <alignment vertical="top"/>
      <protection locked="0"/>
    </xf>
    <xf numFmtId="0" fontId="7" fillId="0" borderId="8" xfId="1" applyFont="1" applyFill="1" applyBorder="1" applyAlignment="1" applyProtection="1">
      <alignment horizontal="center" vertical="top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/>
    </xf>
    <xf numFmtId="0" fontId="4" fillId="0" borderId="8" xfId="3" applyFont="1" applyFill="1" applyBorder="1" applyAlignment="1" applyProtection="1">
      <alignment horizontal="center" vertical="top"/>
    </xf>
    <xf numFmtId="0" fontId="8" fillId="0" borderId="2" xfId="1" quotePrefix="1" applyFont="1" applyFill="1" applyBorder="1" applyAlignment="1" applyProtection="1">
      <alignment horizontal="center" vertical="top"/>
    </xf>
    <xf numFmtId="0" fontId="4" fillId="0" borderId="3" xfId="1" applyFont="1" applyFill="1" applyBorder="1" applyAlignment="1" applyProtection="1">
      <alignment horizontal="center" vertical="top" wrapText="1"/>
    </xf>
    <xf numFmtId="0" fontId="8" fillId="0" borderId="15" xfId="1" quotePrefix="1" applyFont="1" applyFill="1" applyBorder="1" applyAlignment="1" applyProtection="1">
      <alignment horizontal="center" vertical="top"/>
      <protection locked="0"/>
    </xf>
    <xf numFmtId="4" fontId="4" fillId="0" borderId="4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3" fontId="6" fillId="0" borderId="0" xfId="1" applyNumberFormat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horizontal="left" vertical="top" wrapText="1"/>
    </xf>
    <xf numFmtId="0" fontId="4" fillId="0" borderId="9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4" fillId="12" borderId="2" xfId="1" applyFont="1" applyFill="1" applyBorder="1" applyAlignment="1" applyProtection="1">
      <alignment horizontal="center" vertical="center" wrapText="1"/>
      <protection locked="0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2" borderId="4" xfId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>
      <alignment horizontal="center" vertical="center"/>
    </xf>
    <xf numFmtId="0" fontId="4" fillId="12" borderId="6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9" xfId="1" applyFont="1" applyFill="1" applyBorder="1" applyAlignment="1">
      <alignment horizontal="center" vertical="center"/>
    </xf>
    <xf numFmtId="0" fontId="4" fillId="12" borderId="12" xfId="1" applyFont="1" applyFill="1" applyBorder="1" applyAlignment="1">
      <alignment horizontal="center" vertical="center"/>
    </xf>
    <xf numFmtId="0" fontId="4" fillId="12" borderId="13" xfId="1" applyFont="1" applyFill="1" applyBorder="1" applyAlignment="1">
      <alignment horizontal="center" vertical="center"/>
    </xf>
    <xf numFmtId="0" fontId="4" fillId="12" borderId="7" xfId="1" applyFont="1" applyFill="1" applyBorder="1" applyAlignment="1">
      <alignment horizontal="center" vertical="center" wrapText="1"/>
    </xf>
    <xf numFmtId="0" fontId="4" fillId="12" borderId="11" xfId="1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13" xfId="1" applyFont="1" applyFill="1" applyBorder="1" applyAlignment="1">
      <alignment horizontal="center" vertical="center" wrapText="1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73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79"/>
    <cellStyle name="Millares 2 4 2" xfId="80"/>
    <cellStyle name="Millares 2 4 3" xfId="81"/>
    <cellStyle name="Millares 2 5" xfId="82"/>
    <cellStyle name="Millares 2 6" xfId="83"/>
    <cellStyle name="Millares 2 7" xfId="84"/>
    <cellStyle name="Millares 2 8" xfId="85"/>
    <cellStyle name="Millares 2 9" xfId="86"/>
    <cellStyle name="Millares 3" xfId="87"/>
    <cellStyle name="Millares 3 2" xfId="88"/>
    <cellStyle name="Millares 3 2 2" xfId="89"/>
    <cellStyle name="Millares 3 3" xfId="90"/>
    <cellStyle name="Millares 3 4" xfId="91"/>
    <cellStyle name="Millares 3 5" xfId="92"/>
    <cellStyle name="Millares 3 6" xfId="93"/>
    <cellStyle name="Millares 3 7" xfId="94"/>
    <cellStyle name="Millares 3 8" xfId="95"/>
    <cellStyle name="Millares 3 9" xfId="96"/>
    <cellStyle name="Millares 4" xfId="97"/>
    <cellStyle name="Millares 4 2" xfId="98"/>
    <cellStyle name="Millares 4 3" xfId="99"/>
    <cellStyle name="Millares 4 4" xfId="100"/>
    <cellStyle name="Millares 4 5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Millares 8 2" xfId="108"/>
    <cellStyle name="Millares 8 2 2" xfId="109"/>
    <cellStyle name="Millares 8 2 3" xfId="110"/>
    <cellStyle name="Millares 9" xfId="111"/>
    <cellStyle name="Millares 9 2" xfId="112"/>
    <cellStyle name="Millares 9 3" xfId="113"/>
    <cellStyle name="Moneda 2" xfId="114"/>
    <cellStyle name="Moneda 2 2" xfId="115"/>
    <cellStyle name="Moneda 2 3" xfId="116"/>
    <cellStyle name="Normal" xfId="0" builtinId="0"/>
    <cellStyle name="Normal 10" xfId="117"/>
    <cellStyle name="Normal 10 2" xfId="118"/>
    <cellStyle name="Normal 10 3" xfId="119"/>
    <cellStyle name="Normal 10 4" xfId="120"/>
    <cellStyle name="Normal 10 5" xfId="121"/>
    <cellStyle name="Normal 11" xfId="122"/>
    <cellStyle name="Normal 11 2" xfId="123"/>
    <cellStyle name="Normal 11 3" xfId="124"/>
    <cellStyle name="Normal 12" xfId="125"/>
    <cellStyle name="Normal 12 2" xfId="126"/>
    <cellStyle name="Normal 12 2 2" xfId="127"/>
    <cellStyle name="Normal 12 2 3" xfId="128"/>
    <cellStyle name="Normal 13" xfId="129"/>
    <cellStyle name="Normal 13 2" xfId="130"/>
    <cellStyle name="Normal 13 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8 2 2" xfId="165"/>
    <cellStyle name="Normal 2 18 2 3" xfId="166"/>
    <cellStyle name="Normal 2 19" xfId="167"/>
    <cellStyle name="Normal 2 19 2" xfId="168"/>
    <cellStyle name="Normal 2 19 3" xfId="169"/>
    <cellStyle name="Normal 2 2" xfId="3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1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P44"/>
  <sheetViews>
    <sheetView showGridLines="0" tabSelected="1" workbookViewId="0">
      <selection activeCell="B48" sqref="B48"/>
    </sheetView>
  </sheetViews>
  <sheetFormatPr baseColWidth="10" defaultColWidth="12" defaultRowHeight="11.25"/>
  <cols>
    <col min="1" max="1" width="1.83203125" style="13" customWidth="1"/>
    <col min="2" max="2" width="62.5" style="13" customWidth="1"/>
    <col min="3" max="3" width="17.83203125" style="13" customWidth="1"/>
    <col min="4" max="4" width="19.83203125" style="13" customWidth="1"/>
    <col min="5" max="6" width="17.83203125" style="13" customWidth="1"/>
    <col min="7" max="7" width="18.83203125" style="13" customWidth="1"/>
    <col min="8" max="8" width="17.83203125" style="13" customWidth="1"/>
    <col min="9" max="9" width="1.1640625" style="13" customWidth="1"/>
    <col min="10" max="10" width="12" style="13"/>
    <col min="11" max="11" width="19" style="13" customWidth="1"/>
    <col min="12" max="16384" width="12" style="13"/>
  </cols>
  <sheetData>
    <row r="1" spans="1:16" s="1" customFormat="1" ht="39.950000000000003" customHeight="1">
      <c r="A1" s="54" t="s">
        <v>0</v>
      </c>
      <c r="B1" s="55"/>
      <c r="C1" s="55"/>
      <c r="D1" s="55"/>
      <c r="E1" s="55"/>
      <c r="F1" s="55"/>
      <c r="G1" s="55"/>
      <c r="H1" s="56"/>
    </row>
    <row r="2" spans="1:16" s="1" customFormat="1">
      <c r="A2" s="57" t="s">
        <v>1</v>
      </c>
      <c r="B2" s="58"/>
      <c r="C2" s="55" t="s">
        <v>2</v>
      </c>
      <c r="D2" s="55"/>
      <c r="E2" s="55"/>
      <c r="F2" s="55"/>
      <c r="G2" s="55"/>
      <c r="H2" s="63" t="s">
        <v>3</v>
      </c>
    </row>
    <row r="3" spans="1:16" s="5" customFormat="1" ht="24.95" customHeight="1">
      <c r="A3" s="59"/>
      <c r="B3" s="60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4"/>
    </row>
    <row r="4" spans="1:16" s="5" customFormat="1">
      <c r="A4" s="61"/>
      <c r="B4" s="62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16">
      <c r="A5" s="8"/>
      <c r="B5" s="9" t="s">
        <v>15</v>
      </c>
      <c r="C5" s="10">
        <v>0</v>
      </c>
      <c r="D5" s="10">
        <v>0</v>
      </c>
      <c r="E5" s="11">
        <v>0</v>
      </c>
      <c r="F5" s="10">
        <v>0</v>
      </c>
      <c r="G5" s="10">
        <v>0</v>
      </c>
      <c r="H5" s="11">
        <v>0</v>
      </c>
      <c r="I5" s="12" t="s">
        <v>16</v>
      </c>
      <c r="K5" s="14"/>
      <c r="L5" s="14"/>
      <c r="M5" s="14"/>
      <c r="N5" s="14"/>
      <c r="O5" s="14"/>
      <c r="P5" s="14"/>
    </row>
    <row r="6" spans="1:16">
      <c r="A6" s="15"/>
      <c r="B6" s="16" t="s">
        <v>17</v>
      </c>
      <c r="C6" s="17">
        <v>0</v>
      </c>
      <c r="D6" s="17">
        <v>0</v>
      </c>
      <c r="E6" s="18">
        <v>0</v>
      </c>
      <c r="F6" s="17">
        <v>0</v>
      </c>
      <c r="G6" s="17">
        <v>0</v>
      </c>
      <c r="H6" s="18">
        <v>0</v>
      </c>
      <c r="I6" s="12" t="s">
        <v>18</v>
      </c>
      <c r="K6" s="14"/>
      <c r="L6" s="14"/>
      <c r="M6" s="14"/>
      <c r="N6" s="14"/>
      <c r="O6" s="14"/>
      <c r="P6" s="14"/>
    </row>
    <row r="7" spans="1:16">
      <c r="A7" s="8"/>
      <c r="B7" s="9" t="s">
        <v>19</v>
      </c>
      <c r="C7" s="17">
        <v>0</v>
      </c>
      <c r="D7" s="17">
        <v>0</v>
      </c>
      <c r="E7" s="18">
        <v>0</v>
      </c>
      <c r="F7" s="17">
        <v>0</v>
      </c>
      <c r="G7" s="17">
        <v>0</v>
      </c>
      <c r="H7" s="18">
        <v>0</v>
      </c>
      <c r="I7" s="12" t="s">
        <v>20</v>
      </c>
      <c r="K7" s="14"/>
      <c r="L7" s="14"/>
      <c r="M7" s="14"/>
      <c r="N7" s="14"/>
      <c r="O7" s="14"/>
      <c r="P7" s="14"/>
    </row>
    <row r="8" spans="1:16">
      <c r="A8" s="8"/>
      <c r="B8" s="9" t="s">
        <v>21</v>
      </c>
      <c r="C8" s="17">
        <v>0</v>
      </c>
      <c r="D8" s="17">
        <v>0</v>
      </c>
      <c r="E8" s="18">
        <v>0</v>
      </c>
      <c r="F8" s="17">
        <v>0</v>
      </c>
      <c r="G8" s="17">
        <v>0</v>
      </c>
      <c r="H8" s="18">
        <v>0</v>
      </c>
      <c r="I8" s="12" t="s">
        <v>22</v>
      </c>
      <c r="K8" s="14"/>
      <c r="L8" s="14"/>
      <c r="M8" s="14"/>
      <c r="N8" s="14"/>
      <c r="O8" s="14"/>
      <c r="P8" s="14"/>
    </row>
    <row r="9" spans="1:16">
      <c r="A9" s="8"/>
      <c r="B9" s="9" t="s">
        <v>23</v>
      </c>
      <c r="C9" s="17">
        <v>0</v>
      </c>
      <c r="D9" s="17">
        <v>0</v>
      </c>
      <c r="E9" s="18">
        <v>0</v>
      </c>
      <c r="F9" s="17">
        <v>0</v>
      </c>
      <c r="G9" s="17">
        <v>0</v>
      </c>
      <c r="H9" s="18">
        <v>0</v>
      </c>
      <c r="I9" s="12" t="s">
        <v>24</v>
      </c>
      <c r="K9" s="14"/>
      <c r="L9" s="14"/>
      <c r="M9" s="14"/>
      <c r="N9" s="14"/>
      <c r="O9" s="14"/>
      <c r="P9" s="14"/>
    </row>
    <row r="10" spans="1:16">
      <c r="A10" s="15"/>
      <c r="B10" s="16" t="s">
        <v>25</v>
      </c>
      <c r="C10" s="17">
        <v>0</v>
      </c>
      <c r="D10" s="17">
        <v>0</v>
      </c>
      <c r="E10" s="18">
        <v>0</v>
      </c>
      <c r="F10" s="17">
        <v>0</v>
      </c>
      <c r="G10" s="17">
        <v>0</v>
      </c>
      <c r="H10" s="18">
        <v>0</v>
      </c>
      <c r="I10" s="12" t="s">
        <v>26</v>
      </c>
      <c r="K10" s="14"/>
      <c r="L10" s="14"/>
      <c r="M10" s="14"/>
      <c r="N10" s="14"/>
      <c r="O10" s="14"/>
      <c r="P10" s="14"/>
    </row>
    <row r="11" spans="1:16">
      <c r="A11" s="19" t="s">
        <v>27</v>
      </c>
      <c r="B11" s="9" t="s">
        <v>28</v>
      </c>
      <c r="C11" s="17">
        <v>7891892</v>
      </c>
      <c r="D11" s="17">
        <v>128847383.13</v>
      </c>
      <c r="E11" s="18">
        <f>C11+D11</f>
        <v>136739275.13</v>
      </c>
      <c r="F11" s="17">
        <v>7580215.9699999997</v>
      </c>
      <c r="G11" s="17">
        <v>7580215.9699999997</v>
      </c>
      <c r="H11" s="18">
        <f>G11-C11</f>
        <v>-311676.03000000026</v>
      </c>
      <c r="I11" s="12" t="s">
        <v>29</v>
      </c>
      <c r="K11" s="14"/>
      <c r="L11" s="14"/>
      <c r="M11" s="14"/>
      <c r="N11" s="14"/>
      <c r="O11" s="14"/>
      <c r="P11" s="14"/>
    </row>
    <row r="12" spans="1:16" ht="22.5">
      <c r="A12" s="19" t="s">
        <v>30</v>
      </c>
      <c r="B12" s="9" t="s">
        <v>31</v>
      </c>
      <c r="C12" s="17">
        <v>7596548988</v>
      </c>
      <c r="D12" s="17">
        <v>194225645.19999999</v>
      </c>
      <c r="E12" s="18">
        <f t="shared" ref="E12:E14" si="0">C12+D12</f>
        <v>7790774633.1999998</v>
      </c>
      <c r="F12" s="17">
        <v>2024232837.21</v>
      </c>
      <c r="G12" s="17">
        <v>2024232837.21</v>
      </c>
      <c r="H12" s="18">
        <f t="shared" ref="H12:H14" si="1">G12-C12</f>
        <v>-5572316150.79</v>
      </c>
      <c r="I12" s="12" t="s">
        <v>32</v>
      </c>
      <c r="K12" s="14"/>
      <c r="L12" s="14"/>
      <c r="M12" s="14"/>
      <c r="N12" s="14"/>
      <c r="O12" s="14"/>
      <c r="P12" s="14"/>
    </row>
    <row r="13" spans="1:16" ht="22.5">
      <c r="A13" s="19" t="s">
        <v>33</v>
      </c>
      <c r="B13" s="9" t="s">
        <v>34</v>
      </c>
      <c r="C13" s="17">
        <v>5755135562.4499998</v>
      </c>
      <c r="D13" s="17">
        <v>80514164.620000005</v>
      </c>
      <c r="E13" s="18">
        <f t="shared" si="0"/>
        <v>5835649727.0699997</v>
      </c>
      <c r="F13" s="17">
        <v>1645107651.51</v>
      </c>
      <c r="G13" s="17">
        <v>1645107651.51</v>
      </c>
      <c r="H13" s="18">
        <f t="shared" si="1"/>
        <v>-4110027910.9399996</v>
      </c>
      <c r="I13" s="12" t="s">
        <v>35</v>
      </c>
      <c r="K13" s="14"/>
      <c r="L13" s="14"/>
      <c r="M13" s="14"/>
      <c r="N13" s="14"/>
      <c r="O13" s="14"/>
      <c r="P13" s="14"/>
    </row>
    <row r="14" spans="1:16">
      <c r="A14" s="8"/>
      <c r="B14" s="9" t="s">
        <v>36</v>
      </c>
      <c r="C14" s="17">
        <v>0</v>
      </c>
      <c r="D14" s="17">
        <v>0</v>
      </c>
      <c r="E14" s="18">
        <f t="shared" si="0"/>
        <v>0</v>
      </c>
      <c r="F14" s="17">
        <v>0</v>
      </c>
      <c r="G14" s="17">
        <v>0</v>
      </c>
      <c r="H14" s="18">
        <f t="shared" si="1"/>
        <v>0</v>
      </c>
      <c r="I14" s="12" t="s">
        <v>37</v>
      </c>
      <c r="K14" s="14"/>
      <c r="L14" s="14"/>
      <c r="M14" s="14"/>
      <c r="N14" s="14"/>
      <c r="O14" s="14"/>
      <c r="P14" s="14"/>
    </row>
    <row r="15" spans="1:16">
      <c r="A15" s="8"/>
      <c r="C15" s="20"/>
      <c r="D15" s="20"/>
      <c r="E15" s="20"/>
      <c r="F15" s="20"/>
      <c r="G15" s="20"/>
      <c r="H15" s="20"/>
      <c r="I15" s="12" t="s">
        <v>38</v>
      </c>
      <c r="K15" s="14"/>
      <c r="L15" s="14"/>
      <c r="M15" s="14"/>
      <c r="N15" s="14"/>
      <c r="O15" s="14"/>
      <c r="P15" s="14"/>
    </row>
    <row r="16" spans="1:16">
      <c r="A16" s="21"/>
      <c r="B16" s="22" t="s">
        <v>39</v>
      </c>
      <c r="C16" s="23">
        <f>SUM(C5:C15)</f>
        <v>13359576442.450001</v>
      </c>
      <c r="D16" s="23">
        <f t="shared" ref="D16:H16" si="2">SUM(D5:D15)</f>
        <v>403587192.94999999</v>
      </c>
      <c r="E16" s="23">
        <f t="shared" si="2"/>
        <v>13763163635.4</v>
      </c>
      <c r="F16" s="23">
        <f t="shared" si="2"/>
        <v>3676920704.6900001</v>
      </c>
      <c r="G16" s="23">
        <f t="shared" si="2"/>
        <v>3676920704.6900001</v>
      </c>
      <c r="H16" s="23">
        <f t="shared" si="2"/>
        <v>-9682655737.7599983</v>
      </c>
      <c r="I16" s="12" t="s">
        <v>38</v>
      </c>
      <c r="K16" s="14"/>
      <c r="L16" s="14"/>
      <c r="M16" s="14"/>
      <c r="N16" s="14"/>
      <c r="O16" s="14"/>
      <c r="P16" s="14"/>
    </row>
    <row r="17" spans="1:16">
      <c r="A17" s="24"/>
      <c r="B17" s="25"/>
      <c r="C17" s="26"/>
      <c r="D17" s="26"/>
      <c r="E17" s="27"/>
      <c r="F17" s="28" t="s">
        <v>40</v>
      </c>
      <c r="G17" s="29"/>
      <c r="H17" s="30"/>
      <c r="I17" s="12" t="s">
        <v>38</v>
      </c>
      <c r="K17" s="14"/>
      <c r="L17" s="14"/>
      <c r="M17" s="14"/>
      <c r="N17" s="14"/>
      <c r="O17" s="14"/>
      <c r="P17" s="14"/>
    </row>
    <row r="18" spans="1:16">
      <c r="A18" s="65" t="s">
        <v>41</v>
      </c>
      <c r="B18" s="66"/>
      <c r="C18" s="55" t="s">
        <v>2</v>
      </c>
      <c r="D18" s="55"/>
      <c r="E18" s="55"/>
      <c r="F18" s="55"/>
      <c r="G18" s="55"/>
      <c r="H18" s="63" t="s">
        <v>3</v>
      </c>
      <c r="I18" s="12" t="s">
        <v>38</v>
      </c>
      <c r="K18" s="14"/>
      <c r="L18" s="14"/>
      <c r="M18" s="14"/>
      <c r="N18" s="14"/>
      <c r="O18" s="14"/>
      <c r="P18" s="14"/>
    </row>
    <row r="19" spans="1:16" ht="22.5">
      <c r="A19" s="67"/>
      <c r="B19" s="68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4"/>
      <c r="I19" s="12" t="s">
        <v>38</v>
      </c>
      <c r="K19" s="14"/>
      <c r="L19" s="14"/>
      <c r="M19" s="14"/>
      <c r="N19" s="14"/>
      <c r="O19" s="14"/>
      <c r="P19" s="14"/>
    </row>
    <row r="20" spans="1:16">
      <c r="A20" s="69"/>
      <c r="B20" s="70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2" t="s">
        <v>38</v>
      </c>
      <c r="K20" s="14"/>
      <c r="L20" s="14"/>
      <c r="M20" s="14"/>
      <c r="N20" s="14"/>
      <c r="O20" s="14"/>
      <c r="P20" s="14"/>
    </row>
    <row r="21" spans="1:16">
      <c r="A21" s="31" t="s">
        <v>42</v>
      </c>
      <c r="B21" s="32"/>
      <c r="C21" s="33">
        <f>SUM(C22:C29)</f>
        <v>7596548988</v>
      </c>
      <c r="D21" s="33">
        <f t="shared" ref="D21:G21" si="3">SUM(D22:D29)</f>
        <v>194225645.19999999</v>
      </c>
      <c r="E21" s="33">
        <f t="shared" si="3"/>
        <v>7790774633.1999998</v>
      </c>
      <c r="F21" s="33">
        <f t="shared" si="3"/>
        <v>2024232837.21</v>
      </c>
      <c r="G21" s="33">
        <f t="shared" si="3"/>
        <v>2024232837.21</v>
      </c>
      <c r="H21" s="33">
        <f>G21-C21</f>
        <v>-5572316150.79</v>
      </c>
      <c r="I21" s="12" t="s">
        <v>38</v>
      </c>
      <c r="K21" s="14"/>
      <c r="L21" s="14"/>
      <c r="M21" s="14"/>
      <c r="N21" s="14"/>
      <c r="O21" s="14"/>
      <c r="P21" s="14"/>
    </row>
    <row r="22" spans="1:16">
      <c r="A22" s="34"/>
      <c r="B22" s="35" t="s">
        <v>15</v>
      </c>
      <c r="C22" s="36">
        <v>0</v>
      </c>
      <c r="D22" s="36">
        <v>0</v>
      </c>
      <c r="E22" s="37">
        <v>0</v>
      </c>
      <c r="F22" s="36">
        <v>0</v>
      </c>
      <c r="G22" s="36">
        <v>0</v>
      </c>
      <c r="H22" s="37">
        <v>0</v>
      </c>
      <c r="I22" s="12" t="s">
        <v>16</v>
      </c>
      <c r="K22" s="14"/>
      <c r="L22" s="14"/>
      <c r="M22" s="14"/>
      <c r="N22" s="14"/>
      <c r="O22" s="14"/>
      <c r="P22" s="14"/>
    </row>
    <row r="23" spans="1:16">
      <c r="A23" s="34"/>
      <c r="B23" s="35" t="s">
        <v>17</v>
      </c>
      <c r="C23" s="36">
        <v>0</v>
      </c>
      <c r="D23" s="36">
        <v>0</v>
      </c>
      <c r="E23" s="37">
        <v>0</v>
      </c>
      <c r="F23" s="36">
        <v>0</v>
      </c>
      <c r="G23" s="36">
        <v>0</v>
      </c>
      <c r="H23" s="37">
        <v>0</v>
      </c>
      <c r="I23" s="12" t="s">
        <v>18</v>
      </c>
      <c r="K23" s="14"/>
      <c r="L23" s="14"/>
      <c r="M23" s="14"/>
      <c r="N23" s="14"/>
      <c r="O23" s="14"/>
      <c r="P23" s="14"/>
    </row>
    <row r="24" spans="1:16">
      <c r="A24" s="34"/>
      <c r="B24" s="35" t="s">
        <v>19</v>
      </c>
      <c r="C24" s="36">
        <v>0</v>
      </c>
      <c r="D24" s="36">
        <v>0</v>
      </c>
      <c r="E24" s="37">
        <v>0</v>
      </c>
      <c r="F24" s="36">
        <v>0</v>
      </c>
      <c r="G24" s="36">
        <v>0</v>
      </c>
      <c r="H24" s="37">
        <v>0</v>
      </c>
      <c r="I24" s="12" t="s">
        <v>20</v>
      </c>
      <c r="K24" s="14"/>
      <c r="L24" s="14"/>
      <c r="M24" s="14"/>
      <c r="N24" s="14"/>
      <c r="O24" s="14"/>
      <c r="P24" s="14"/>
    </row>
    <row r="25" spans="1:16">
      <c r="A25" s="34"/>
      <c r="B25" s="35" t="s">
        <v>21</v>
      </c>
      <c r="C25" s="36">
        <v>0</v>
      </c>
      <c r="D25" s="36">
        <v>0</v>
      </c>
      <c r="E25" s="37">
        <v>0</v>
      </c>
      <c r="F25" s="36">
        <v>0</v>
      </c>
      <c r="G25" s="36">
        <v>0</v>
      </c>
      <c r="H25" s="37">
        <v>0</v>
      </c>
      <c r="I25" s="12" t="s">
        <v>22</v>
      </c>
      <c r="K25" s="14"/>
      <c r="L25" s="14"/>
      <c r="M25" s="14"/>
      <c r="N25" s="14"/>
      <c r="O25" s="14"/>
      <c r="P25" s="14"/>
    </row>
    <row r="26" spans="1:16">
      <c r="A26" s="34"/>
      <c r="B26" s="35" t="s">
        <v>43</v>
      </c>
      <c r="C26" s="36">
        <v>0</v>
      </c>
      <c r="D26" s="36">
        <v>0</v>
      </c>
      <c r="E26" s="37">
        <v>0</v>
      </c>
      <c r="F26" s="36">
        <v>0</v>
      </c>
      <c r="G26" s="36">
        <v>0</v>
      </c>
      <c r="H26" s="37">
        <v>0</v>
      </c>
      <c r="I26" s="12" t="s">
        <v>24</v>
      </c>
      <c r="K26" s="14"/>
      <c r="L26" s="14"/>
      <c r="M26" s="14"/>
      <c r="N26" s="14"/>
      <c r="O26" s="14"/>
      <c r="P26" s="14"/>
    </row>
    <row r="27" spans="1:16">
      <c r="A27" s="34"/>
      <c r="B27" s="35" t="s">
        <v>44</v>
      </c>
      <c r="C27" s="36">
        <v>0</v>
      </c>
      <c r="D27" s="36">
        <v>0</v>
      </c>
      <c r="E27" s="37">
        <v>0</v>
      </c>
      <c r="F27" s="36">
        <v>0</v>
      </c>
      <c r="G27" s="36">
        <v>0</v>
      </c>
      <c r="H27" s="37">
        <v>0</v>
      </c>
      <c r="I27" s="12" t="s">
        <v>26</v>
      </c>
      <c r="K27" s="14"/>
      <c r="L27" s="14"/>
      <c r="M27" s="14"/>
      <c r="N27" s="14"/>
      <c r="O27" s="14"/>
      <c r="P27" s="14"/>
    </row>
    <row r="28" spans="1:16" ht="22.5">
      <c r="A28" s="38" t="s">
        <v>45</v>
      </c>
      <c r="B28" s="35" t="s">
        <v>46</v>
      </c>
      <c r="C28" s="36">
        <v>7596548988</v>
      </c>
      <c r="D28" s="36">
        <v>194225645.19999999</v>
      </c>
      <c r="E28" s="37">
        <f>C28+D28</f>
        <v>7790774633.1999998</v>
      </c>
      <c r="F28" s="36">
        <v>2024232837.21</v>
      </c>
      <c r="G28" s="36">
        <v>2024232837.21</v>
      </c>
      <c r="H28" s="37">
        <f>G28-C28</f>
        <v>-5572316150.79</v>
      </c>
      <c r="I28" s="12" t="s">
        <v>32</v>
      </c>
      <c r="K28" s="14"/>
      <c r="L28" s="14"/>
      <c r="M28" s="14"/>
      <c r="N28" s="14"/>
      <c r="O28" s="14"/>
      <c r="P28" s="14"/>
    </row>
    <row r="29" spans="1:16" ht="22.5">
      <c r="A29" s="34"/>
      <c r="B29" s="35" t="s">
        <v>34</v>
      </c>
      <c r="C29" s="36">
        <v>0</v>
      </c>
      <c r="D29" s="36">
        <v>0</v>
      </c>
      <c r="E29" s="37">
        <v>0</v>
      </c>
      <c r="F29" s="36">
        <v>0</v>
      </c>
      <c r="G29" s="36">
        <v>0</v>
      </c>
      <c r="H29" s="37">
        <v>0</v>
      </c>
      <c r="I29" s="12" t="s">
        <v>35</v>
      </c>
      <c r="K29" s="14"/>
      <c r="L29" s="14"/>
      <c r="M29" s="14"/>
      <c r="N29" s="14"/>
      <c r="O29" s="14"/>
      <c r="P29" s="14"/>
    </row>
    <row r="30" spans="1:16">
      <c r="A30" s="34"/>
      <c r="B30" s="35"/>
      <c r="C30" s="37"/>
      <c r="D30" s="37"/>
      <c r="E30" s="37"/>
      <c r="F30" s="37"/>
      <c r="G30" s="37"/>
      <c r="H30" s="37"/>
      <c r="I30" s="12" t="s">
        <v>38</v>
      </c>
      <c r="K30" s="14"/>
      <c r="L30" s="14"/>
      <c r="M30" s="14"/>
      <c r="N30" s="14"/>
      <c r="O30" s="14"/>
      <c r="P30" s="14"/>
    </row>
    <row r="31" spans="1:16" ht="41.25" customHeight="1">
      <c r="A31" s="51" t="s">
        <v>47</v>
      </c>
      <c r="B31" s="52"/>
      <c r="C31" s="39">
        <f>SUM(C33:C36)</f>
        <v>5763027454.4499998</v>
      </c>
      <c r="D31" s="39">
        <f t="shared" ref="D31:H31" si="4">SUM(D33:D36)</f>
        <v>209361547.75</v>
      </c>
      <c r="E31" s="39">
        <f>SUM(E33:E36)</f>
        <v>5972389002.1999998</v>
      </c>
      <c r="F31" s="39">
        <f>SUM(F32:F35)</f>
        <v>1652687867.48</v>
      </c>
      <c r="G31" s="39">
        <f>SUM(G32:G35)</f>
        <v>1652687867.48</v>
      </c>
      <c r="H31" s="39">
        <f t="shared" si="4"/>
        <v>-4110339586.9699998</v>
      </c>
      <c r="I31" s="12" t="s">
        <v>38</v>
      </c>
      <c r="K31" s="14"/>
      <c r="L31" s="14"/>
      <c r="M31" s="14"/>
      <c r="N31" s="14"/>
      <c r="O31" s="14"/>
      <c r="P31" s="14"/>
    </row>
    <row r="32" spans="1:16">
      <c r="A32" s="34"/>
      <c r="B32" s="35" t="s">
        <v>17</v>
      </c>
      <c r="C32" s="36">
        <v>0</v>
      </c>
      <c r="D32" s="36">
        <v>0</v>
      </c>
      <c r="E32" s="37">
        <v>0</v>
      </c>
      <c r="F32" s="36">
        <v>0</v>
      </c>
      <c r="G32" s="36">
        <v>0</v>
      </c>
      <c r="H32" s="37">
        <v>0</v>
      </c>
      <c r="I32" s="12" t="s">
        <v>18</v>
      </c>
      <c r="K32" s="14"/>
      <c r="L32" s="14"/>
      <c r="M32" s="14"/>
      <c r="N32" s="14"/>
      <c r="O32" s="14"/>
      <c r="P32" s="14"/>
    </row>
    <row r="33" spans="1:16">
      <c r="A33" s="34"/>
      <c r="B33" s="35" t="s">
        <v>48</v>
      </c>
      <c r="C33" s="36">
        <v>0</v>
      </c>
      <c r="D33" s="36">
        <v>0</v>
      </c>
      <c r="E33" s="37">
        <v>0</v>
      </c>
      <c r="F33" s="36">
        <v>0</v>
      </c>
      <c r="G33" s="36">
        <v>0</v>
      </c>
      <c r="H33" s="37">
        <v>0</v>
      </c>
      <c r="I33" s="12" t="s">
        <v>24</v>
      </c>
      <c r="K33" s="14"/>
      <c r="L33" s="14"/>
      <c r="M33" s="14"/>
      <c r="N33" s="14"/>
      <c r="O33" s="14"/>
      <c r="P33" s="14"/>
    </row>
    <row r="34" spans="1:16">
      <c r="A34" s="38" t="s">
        <v>49</v>
      </c>
      <c r="B34" s="35" t="s">
        <v>50</v>
      </c>
      <c r="C34" s="36">
        <v>7891892</v>
      </c>
      <c r="D34" s="36">
        <v>128847383.13</v>
      </c>
      <c r="E34" s="37">
        <f>C34+D34</f>
        <v>136739275.13</v>
      </c>
      <c r="F34" s="36">
        <v>7580215.9699999997</v>
      </c>
      <c r="G34" s="36">
        <v>7580215.9699999997</v>
      </c>
      <c r="H34" s="37">
        <f>G34-C34</f>
        <v>-311676.03000000026</v>
      </c>
      <c r="I34" s="12" t="s">
        <v>29</v>
      </c>
      <c r="K34" s="14"/>
      <c r="L34" s="14"/>
      <c r="M34" s="14"/>
      <c r="N34" s="14"/>
      <c r="O34" s="14"/>
      <c r="P34" s="14"/>
    </row>
    <row r="35" spans="1:16" ht="22.5">
      <c r="A35" s="38" t="s">
        <v>51</v>
      </c>
      <c r="B35" s="35" t="s">
        <v>34</v>
      </c>
      <c r="C35" s="36">
        <v>5755135562.4499998</v>
      </c>
      <c r="D35" s="36">
        <v>80514164.620000005</v>
      </c>
      <c r="E35" s="37">
        <f>C35+D35</f>
        <v>5835649727.0699997</v>
      </c>
      <c r="F35" s="36">
        <v>1645107651.51</v>
      </c>
      <c r="G35" s="36">
        <v>1645107651.51</v>
      </c>
      <c r="H35" s="37">
        <f>G35-C35</f>
        <v>-4110027910.9399996</v>
      </c>
      <c r="I35" s="12" t="s">
        <v>35</v>
      </c>
      <c r="K35" s="14"/>
      <c r="L35" s="14"/>
      <c r="M35" s="14"/>
      <c r="N35" s="14"/>
      <c r="O35" s="14"/>
      <c r="P35" s="14"/>
    </row>
    <row r="36" spans="1:16">
      <c r="A36" s="34"/>
      <c r="B36" s="35"/>
      <c r="C36" s="36"/>
      <c r="D36" s="36"/>
      <c r="E36" s="37"/>
      <c r="F36" s="37"/>
      <c r="G36" s="37"/>
      <c r="H36" s="37"/>
      <c r="I36" s="12" t="s">
        <v>38</v>
      </c>
      <c r="K36" s="14"/>
      <c r="L36" s="14"/>
      <c r="M36" s="14"/>
      <c r="N36" s="14"/>
      <c r="O36" s="14"/>
      <c r="P36" s="14"/>
    </row>
    <row r="37" spans="1:16">
      <c r="A37" s="40" t="s">
        <v>52</v>
      </c>
      <c r="B37" s="41"/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12" t="s">
        <v>38</v>
      </c>
      <c r="K37" s="14"/>
      <c r="L37" s="14"/>
      <c r="M37" s="14"/>
      <c r="N37" s="14"/>
      <c r="O37" s="14"/>
      <c r="P37" s="14"/>
    </row>
    <row r="38" spans="1:16">
      <c r="A38" s="42"/>
      <c r="B38" s="35" t="s">
        <v>36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12" t="s">
        <v>37</v>
      </c>
      <c r="K38" s="14"/>
      <c r="L38" s="14"/>
      <c r="M38" s="14"/>
      <c r="N38" s="14"/>
      <c r="O38" s="14"/>
      <c r="P38" s="14"/>
    </row>
    <row r="39" spans="1:16">
      <c r="A39" s="43"/>
      <c r="B39" s="44" t="s">
        <v>39</v>
      </c>
      <c r="C39" s="23">
        <f t="shared" ref="C39:G39" si="5">C21+C31+C37</f>
        <v>13359576442.450001</v>
      </c>
      <c r="D39" s="23">
        <f t="shared" si="5"/>
        <v>403587192.94999999</v>
      </c>
      <c r="E39" s="23">
        <f t="shared" si="5"/>
        <v>13763163635.4</v>
      </c>
      <c r="F39" s="23">
        <f t="shared" si="5"/>
        <v>3676920704.6900001</v>
      </c>
      <c r="G39" s="23">
        <f t="shared" si="5"/>
        <v>3676920704.6900001</v>
      </c>
      <c r="H39" s="23">
        <f>H21+H31+H37</f>
        <v>-9682655737.7600002</v>
      </c>
      <c r="I39" s="12" t="s">
        <v>38</v>
      </c>
      <c r="K39" s="14"/>
      <c r="L39" s="14"/>
      <c r="M39" s="14"/>
      <c r="N39" s="14"/>
      <c r="O39" s="14"/>
      <c r="P39" s="14"/>
    </row>
    <row r="40" spans="1:16">
      <c r="A40" s="45"/>
      <c r="B40" s="25"/>
      <c r="C40" s="26"/>
      <c r="D40" s="26"/>
      <c r="E40" s="26"/>
      <c r="F40" s="28" t="s">
        <v>40</v>
      </c>
      <c r="G40" s="46"/>
      <c r="H40" s="30"/>
      <c r="I40" s="12" t="s">
        <v>38</v>
      </c>
    </row>
    <row r="41" spans="1:16">
      <c r="B41" s="47" t="s">
        <v>53</v>
      </c>
      <c r="C41" s="48"/>
      <c r="D41" s="48"/>
      <c r="E41" s="48"/>
      <c r="F41" s="48"/>
      <c r="G41" s="48"/>
      <c r="H41" s="48"/>
    </row>
    <row r="42" spans="1:16" ht="22.5">
      <c r="B42" s="49" t="s">
        <v>54</v>
      </c>
    </row>
    <row r="43" spans="1:16">
      <c r="B43" s="50" t="s">
        <v>55</v>
      </c>
    </row>
    <row r="44" spans="1:16" ht="30.75" customHeight="1">
      <c r="B44" s="53" t="s">
        <v>56</v>
      </c>
      <c r="C44" s="53"/>
      <c r="D44" s="53"/>
      <c r="E44" s="53"/>
      <c r="F44" s="53"/>
      <c r="G44" s="53"/>
      <c r="H44" s="53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55118110236220474" bottom="0.55118110236220474" header="0.31496062992125984" footer="0.31496062992125984"/>
  <pageSetup scale="86" firstPageNumber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2021-04-27T19:30:10Z</cp:lastPrinted>
  <dcterms:created xsi:type="dcterms:W3CDTF">2021-04-27T14:09:11Z</dcterms:created>
  <dcterms:modified xsi:type="dcterms:W3CDTF">2021-04-27T19:30:17Z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