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4FDD1A5E-CCE8-40E7-8AEE-E4257337C9ED}" xr6:coauthVersionLast="36" xr6:coauthVersionMax="36" xr10:uidLastSave="{00000000-0000-0000-0000-000000000000}"/>
  <bookViews>
    <workbookView xWindow="0" yWindow="0" windowWidth="28800" windowHeight="12210" xr2:uid="{DBCE7C34-D21A-4EB4-974C-BF5099E69965}"/>
  </bookViews>
  <sheets>
    <sheet name="CtasAdmvas 1" sheetId="1" r:id="rId1"/>
    <sheet name="CtasAdmvas 2" sheetId="2" r:id="rId2"/>
    <sheet name="CtasAdmvas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[2]TOTAL!#REF!</definedName>
    <definedName name="cie">[1]ECABR!#REF!</definedName>
    <definedName name="ELOY" localSheetId="0">#REF!</definedName>
    <definedName name="ELOY">#REF!</definedName>
    <definedName name="ESF">#REF!</definedName>
    <definedName name="Fecha" localSheetId="0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 localSheetId="0">#REF!</definedName>
    <definedName name="N">#REF!</definedName>
    <definedName name="NDM">[5]REPORTO!#REF!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/>
  <c r="C12" i="3"/>
  <c r="B12" i="3"/>
  <c r="D11" i="3"/>
  <c r="G11" i="3" s="1"/>
  <c r="D10" i="3"/>
  <c r="G10" i="3" s="1"/>
  <c r="D9" i="3"/>
  <c r="G9" i="3" s="1"/>
  <c r="D8" i="3"/>
  <c r="G8" i="3" s="1"/>
  <c r="D7" i="3"/>
  <c r="G7" i="3" s="1"/>
  <c r="D6" i="3"/>
  <c r="G6" i="3" s="1"/>
  <c r="D5" i="3"/>
  <c r="G5" i="3" s="1"/>
  <c r="F9" i="2"/>
  <c r="E9" i="2"/>
  <c r="C9" i="2"/>
  <c r="B9" i="2"/>
  <c r="D8" i="2"/>
  <c r="G8" i="2" s="1"/>
  <c r="G7" i="2"/>
  <c r="D7" i="2"/>
  <c r="D6" i="2"/>
  <c r="G6" i="2" s="1"/>
  <c r="F75" i="1"/>
  <c r="E75" i="1"/>
  <c r="C75" i="1"/>
  <c r="B75" i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G12" i="3" l="1"/>
  <c r="D12" i="3"/>
  <c r="G9" i="2"/>
  <c r="G75" i="1"/>
  <c r="D75" i="1"/>
  <c r="D9" i="2"/>
</calcChain>
</file>

<file path=xl/sharedStrings.xml><?xml version="1.0" encoding="utf-8"?>
<sst xmlns="http://schemas.openxmlformats.org/spreadsheetml/2006/main" count="119" uniqueCount="96">
  <si>
    <t>INSTITUTO DE SALUD PUBLICA DEL ESTADO DE GUANAJUATO
Estado Analítico del Ejercicio del Presupuesto de Egresos
Clasificación Administrativa  
Del 1 de Enero al 30 de Junio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</si>
  <si>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</si>
  <si>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</si>
  <si>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</si>
  <si>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</si>
  <si>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</si>
  <si>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</si>
  <si>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</si>
  <si>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</si>
  <si>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</si>
  <si>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</si>
  <si>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211213019010000 DIRECCIÓN GENERAL DEL IS</t>
  </si>
  <si>
    <t>211213019010300 COORDINACIÓN DE ASUNTOS</t>
  </si>
  <si>
    <t>211213019010400 COORD DE COMUNICACIÓN SO</t>
  </si>
  <si>
    <t>211213019010500 COORDINACIÓN INTERSECTOR</t>
  </si>
  <si>
    <t>211213019020000 COORD GRAL DE ADMON Y FI</t>
  </si>
  <si>
    <t>211213019020100 DIR GRAL DE PLANEACIÓN Y</t>
  </si>
  <si>
    <t>211213019020200 DIR GRAL DE ADMINISTRACI</t>
  </si>
  <si>
    <t>211213019020300 DIR GRAL DE RECURSOS HUM</t>
  </si>
  <si>
    <t>211213019020400 DIR DE REC MAT Y SERV GE</t>
  </si>
  <si>
    <t>211213019030000 COORD GENERAL DE SALUD P</t>
  </si>
  <si>
    <t>211213019030100 DIR GRAL DE SERVICIOS DE</t>
  </si>
  <si>
    <t>211213019030200 DIR GRAL DE PROT CONT RI</t>
  </si>
  <si>
    <t>211213019040100 JURISDICCIÓN SANITARIA I</t>
  </si>
  <si>
    <t>211213019040200 JURISDICCIÓN SANITARIA I</t>
  </si>
  <si>
    <t>211213019040300 JURISDICCIÓN SANITARIA I</t>
  </si>
  <si>
    <t>211213019040400 JURISDICCIÓN SANITARIA I</t>
  </si>
  <si>
    <t>211213019040500 JURISDICCIÓN SANITARIA V</t>
  </si>
  <si>
    <t>211213019040600 JURISDICCIÓN SANITARIA V</t>
  </si>
  <si>
    <t>211213019040700 JURISDICCIÓN SANITARIA V</t>
  </si>
  <si>
    <t>211213019040701 UNIDAD MÉD MPIO LEÓN ISA</t>
  </si>
  <si>
    <t>211213019040800 JURISDICCIÓN SANITARIA V</t>
  </si>
  <si>
    <t>211213019050100 HOSP GRAL ACÁMBARO MIGUE</t>
  </si>
  <si>
    <t>211213019050200 HOSP GRAL SN MIGUEL ALLE</t>
  </si>
  <si>
    <t>211213019050300 HOSP GRAL CELAYA ISAPEG</t>
  </si>
  <si>
    <t>211213019050400 HOSP GRAL DOLORES HIDALG</t>
  </si>
  <si>
    <t>211213019050500 HOSP GRAL GUANAJUATO DR</t>
  </si>
  <si>
    <t>211213019050600 HOSP GRAL IRAPUATO ISAPE</t>
  </si>
  <si>
    <t>211213019050700 HOSP GRAL LEÓN ISAPEG</t>
  </si>
  <si>
    <t>211213019050800 HOSP GRAL SALAMANCA ISAP</t>
  </si>
  <si>
    <t>211213019050900 HOSP GRAL SALVATIERRA IS</t>
  </si>
  <si>
    <t>211213019051000 HOSP GRAL URIANGATO ISAP</t>
  </si>
  <si>
    <t>211213019051100 HOSP GRAL PÉNJAMO ISAPEG</t>
  </si>
  <si>
    <t>211213019051200 HOSP GRAL SAN LUIS DE LA</t>
  </si>
  <si>
    <t>211213019051300 HOSP ESP MATERNO INFANTI</t>
  </si>
  <si>
    <t>211213019051400 CTRO ATCN INT A SALUD ME</t>
  </si>
  <si>
    <t>211213019051500 HOSP GRAL SAN JOSÉ ITURB</t>
  </si>
  <si>
    <t>211213019051600 HOSP GRAL SILAO ISAPEG</t>
  </si>
  <si>
    <t>211213019051700 HOSP GRAL VALLE DE SANTI</t>
  </si>
  <si>
    <t>211213019051800 HOSP DE ESP PEDIÁTRICO L</t>
  </si>
  <si>
    <t>211213019051900 HOSP MATERNO SAN LUIS DE</t>
  </si>
  <si>
    <t>211213019052000 HOSP MATERNO DE CELAYA I</t>
  </si>
  <si>
    <t>211213019052100 CTRO EST CUIDADOS CRÍTIC</t>
  </si>
  <si>
    <t>211213019052300 CTRO DE ATNC INTEGRAL AD</t>
  </si>
  <si>
    <t>211213019052400 HOSP COMUNITARIO SAN FEL</t>
  </si>
  <si>
    <t>211213019052500 HOSP COMUNITARIO SAN FRA</t>
  </si>
  <si>
    <t>211213019052600 HOSP COMUNITARIO PURÍSIM</t>
  </si>
  <si>
    <t>211213019052700 HOSP COMUNITARIO ROMITA</t>
  </si>
  <si>
    <t>211213019053000 HOSP COMUNITARIO COMONFO</t>
  </si>
  <si>
    <t>211213019053100 HOSP COMUNITARIO APASEO</t>
  </si>
  <si>
    <t>211213019053200 HOSP COMUNITARIO JERÉCUA</t>
  </si>
  <si>
    <t>211213019053300 HOSP COMUNITARIO ABASOLO</t>
  </si>
  <si>
    <t>211213019053400 HOSP COMUNITARIO APASEO</t>
  </si>
  <si>
    <t>211213019053500 HOSP COMUNITARIO CORTAZA</t>
  </si>
  <si>
    <t>211213019053700 HOSP COMUNITARIO HUANÍMA</t>
  </si>
  <si>
    <t>211213019053800 HOSP COMUNITARIO JARAL D</t>
  </si>
  <si>
    <t>211213019053900 HOSP COMUNITARIO MANUEL</t>
  </si>
  <si>
    <t>211213019054000 HOSP COMUNITARIO MOROLEÓ</t>
  </si>
  <si>
    <t>211213019054100 HOSP COMUNITARIO YURIRIA</t>
  </si>
  <si>
    <t>211213019054200 HOSP COMUNITARIO SN DIEG</t>
  </si>
  <si>
    <t>211213019054300 HOSP COMUNITARIO STA CRU</t>
  </si>
  <si>
    <t>211213019054400 HOSP COMUNITARIO TARIMOR</t>
  </si>
  <si>
    <t>211213019054500 HOSP COMUNITARIO VILLAGR</t>
  </si>
  <si>
    <t>211213019054600 HOSP COMUNITARIO LAS JOY</t>
  </si>
  <si>
    <t>211213019054700 LABORATORIO SALUD PÚBLIC</t>
  </si>
  <si>
    <t>211213019054800 CTRO EST MEDICINA TRANSF</t>
  </si>
  <si>
    <t>211213019054900 SISTEMA DE URGENCIAS EDO</t>
  </si>
  <si>
    <t>211213019055000 CENTRO ESTATAL DE TRASPL</t>
  </si>
  <si>
    <t>211213019055100 HOSP MATERNO INFANTIL IR</t>
  </si>
  <si>
    <t>211213019A10000 ÓRGANO INTERNO DE CONTRO</t>
  </si>
  <si>
    <t>Total del Gasto</t>
  </si>
  <si>
    <t>“Bajo protesta de decir verdad declaramos que los Estados Financieros y sus notas, son razonablemente correctos y son responsabilidad del emisor”.</t>
  </si>
  <si>
    <t>INSTITUTO DE SALUD PUBLICA DEL ESTADO DE GUANAJUATO
Estado Analítico del Ejercicio del Presupuesto de Egresos
Clasificación Administrativa  (Poderes)
Del 1 de Enero al 30 de Junio de 2023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</si>
  <si>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</si>
  <si>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</si>
  <si>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</si>
  <si>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</si>
  <si>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</si>
  <si>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INSTITUTO DE SALUD PUBLICA DEL ESTADO DE GUANAJUATO
Estado Analítico del Ejercicio del Presupuesto de Egresos
Clasificación Administrativa 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</si>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</sst>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0" fillId="4" borderId="26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0" xfId="2" applyFont="1"/>
    <xf numFmtId="0" fontId="4" fillId="2" borderId="1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5" fillId="3" borderId="0" xfId="2" applyFont="1" applyFill="1"/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left" indent="1"/>
      <protection locked="0"/>
    </xf>
    <xf numFmtId="3" fontId="7" fillId="0" borderId="16" xfId="0" applyNumberFormat="1" applyFont="1" applyFill="1" applyBorder="1" applyProtection="1">
      <protection locked="0"/>
    </xf>
    <xf numFmtId="3" fontId="7" fillId="0" borderId="17" xfId="0" applyNumberFormat="1" applyFont="1" applyFill="1" applyBorder="1" applyProtection="1">
      <protection locked="0"/>
    </xf>
    <xf numFmtId="43" fontId="7" fillId="0" borderId="18" xfId="3" applyNumberFormat="1" applyFont="1" applyFill="1" applyBorder="1" applyProtection="1">
      <protection locked="0"/>
    </xf>
    <xf numFmtId="3" fontId="7" fillId="0" borderId="19" xfId="3" applyNumberFormat="1" applyFont="1" applyFill="1" applyBorder="1" applyProtection="1">
      <protection locked="0"/>
    </xf>
    <xf numFmtId="3" fontId="7" fillId="0" borderId="20" xfId="3" applyNumberFormat="1" applyFont="1" applyFill="1" applyBorder="1" applyProtection="1">
      <protection locked="0"/>
    </xf>
    <xf numFmtId="3" fontId="7" fillId="0" borderId="21" xfId="3" applyNumberFormat="1" applyFont="1" applyFill="1" applyBorder="1" applyProtection="1">
      <protection locked="0"/>
    </xf>
    <xf numFmtId="0" fontId="8" fillId="3" borderId="18" xfId="1" applyFont="1" applyFill="1" applyBorder="1" applyAlignment="1">
      <alignment horizontal="justify" vertical="center" wrapText="1"/>
    </xf>
    <xf numFmtId="3" fontId="8" fillId="3" borderId="19" xfId="4" applyNumberFormat="1" applyFont="1" applyFill="1" applyBorder="1" applyAlignment="1">
      <alignment horizontal="right" vertical="center" wrapText="1"/>
    </xf>
    <xf numFmtId="3" fontId="8" fillId="3" borderId="20" xfId="4" applyNumberFormat="1" applyFont="1" applyFill="1" applyBorder="1" applyAlignment="1">
      <alignment horizontal="right" vertical="center" wrapText="1"/>
    </xf>
    <xf numFmtId="3" fontId="8" fillId="3" borderId="21" xfId="4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4" fillId="2" borderId="23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9" fillId="0" borderId="0" xfId="1" applyFont="1" applyAlignment="1">
      <alignment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7" fillId="5" borderId="27" xfId="6" applyNumberFormat="1" applyFont="1" applyFill="1" applyBorder="1" applyAlignment="1" applyProtection="1">
      <alignment horizontal="left" vertical="center" wrapText="1"/>
      <protection locked="0"/>
    </xf>
    <xf numFmtId="0" fontId="7" fillId="5" borderId="16" xfId="6" applyNumberFormat="1" applyFont="1" applyFill="1" applyBorder="1" applyAlignment="1" applyProtection="1">
      <alignment horizontal="left" vertical="center" wrapText="1"/>
      <protection locked="0"/>
    </xf>
    <xf numFmtId="0" fontId="4" fillId="5" borderId="25" xfId="6" applyNumberFormat="1" applyFont="1" applyFill="1" applyBorder="1" applyAlignment="1" applyProtection="1">
      <alignment horizontal="center" vertical="center" wrapText="1"/>
      <protection locked="0"/>
    </xf>
    <xf numFmtId="3" fontId="4" fillId="0" borderId="25" xfId="7" applyNumberFormat="1" applyFont="1" applyBorder="1" applyAlignment="1">
      <alignment vertical="center"/>
    </xf>
    <xf numFmtId="0" fontId="7" fillId="5" borderId="22" xfId="6" applyNumberFormat="1" applyFont="1" applyFill="1" applyBorder="1" applyAlignment="1" applyProtection="1">
      <alignment horizontal="left" vertical="center" wrapText="1"/>
      <protection locked="0"/>
    </xf>
    <xf numFmtId="3" fontId="5" fillId="0" borderId="0" xfId="1" applyNumberFormat="1" applyFont="1"/>
    <xf numFmtId="3" fontId="9" fillId="0" borderId="0" xfId="1" applyNumberFormat="1" applyFont="1" applyAlignment="1">
      <alignment vertical="center"/>
    </xf>
    <xf numFmtId="43" fontId="9" fillId="0" borderId="0" xfId="8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16" xfId="1" applyFont="1" applyFill="1" applyBorder="1" applyAlignment="1" applyProtection="1">
      <alignment vertical="center"/>
    </xf>
    <xf numFmtId="0" fontId="7" fillId="0" borderId="16" xfId="1" applyFont="1" applyFill="1" applyBorder="1" applyAlignment="1" applyProtection="1">
      <alignment vertical="center" wrapText="1"/>
    </xf>
    <xf numFmtId="0" fontId="8" fillId="0" borderId="25" xfId="1" applyFont="1" applyFill="1" applyBorder="1" applyAlignment="1" applyProtection="1">
      <alignment horizontal="center" vertical="center"/>
    </xf>
    <xf numFmtId="3" fontId="8" fillId="0" borderId="25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4" fontId="3" fillId="0" borderId="0" xfId="1" applyNumberFormat="1" applyFont="1" applyAlignment="1">
      <alignment vertical="center"/>
    </xf>
  </cellXfs>
  <cellStyles count="10">
    <cellStyle name="Millares 10 8" xfId="4" xr:uid="{D7ED50FC-647E-43AB-83A3-860C519159EC}"/>
    <cellStyle name="Millares 2 2 2 2" xfId="7" xr:uid="{0019CC46-7E01-4CF4-AE36-3EF66D759C25}"/>
    <cellStyle name="Millares 2 31" xfId="5" xr:uid="{1FA0891E-818C-4822-8328-CFC9792EF60F}"/>
    <cellStyle name="Millares 5 2 2" xfId="8" xr:uid="{FC6CA29D-590A-4484-92D3-68DCB046DC61}"/>
    <cellStyle name="Normal" xfId="0" builtinId="0"/>
    <cellStyle name="Normal 2 2" xfId="1" xr:uid="{253C3BDD-2533-42C7-B02B-84DD4BE7CD71}"/>
    <cellStyle name="Normal 2 31" xfId="3" xr:uid="{C16BEB4E-FA59-448A-B8D8-97C17EF78C68}"/>
    <cellStyle name="Normal 5 3 2 8" xfId="2" xr:uid="{9C383A2E-7C44-497D-9D67-7C78F2FD36CF}"/>
    <cellStyle name="Normal 5 3 3 2" xfId="9" xr:uid="{60079FF2-2BFE-4478-B4E8-AABB1F5CEA3F}"/>
    <cellStyle name="SAPBEXstdItem" xfId="6" xr:uid="{BBD3151B-723C-4875-B6F5-AA5670E875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F6E40-16CF-4FF5-A9C2-3C5DB2952A3E}">
  <sheetPr>
    <tabColor theme="4" tint="-0.249977111117893"/>
    <pageSetUpPr fitToPage="1"/>
  </sheetPr>
  <dimension ref="A1:G76"/>
  <sheetViews>
    <sheetView showGridLines="0" tabSelected="1" workbookViewId="0">
      <selection sqref="A1:G1"/>
    </sheetView>
  </sheetViews>
  <sheetFormatPr baseColWidth="10" defaultColWidth="12" defaultRowHeight="14.25" customHeight="1" x14ac:dyDescent="0.2"/>
  <cols>
    <col min="1" max="1" width="71.5" style="4" customWidth="1"/>
    <col min="2" max="2" width="16.1640625" style="4" customWidth="1"/>
    <col min="3" max="3" width="14.33203125" style="4" customWidth="1"/>
    <col min="4" max="4" width="15.6640625" style="4" customWidth="1"/>
    <col min="5" max="6" width="15.1640625" style="4" bestFit="1" customWidth="1"/>
    <col min="7" max="7" width="15.6640625" style="4" customWidth="1"/>
    <col min="8" max="16384" width="12" style="4"/>
  </cols>
  <sheetData>
    <row r="1" spans="1:7" ht="49.5" customHeight="1" thickBot="1" x14ac:dyDescent="0.25">
      <c r="A1" s="1" t="s">
        <v>0</v>
      </c>
      <c r="B1" s="2"/>
      <c r="C1" s="2"/>
      <c r="D1" s="2"/>
      <c r="E1" s="2"/>
      <c r="F1" s="2"/>
      <c r="G1" s="3"/>
    </row>
    <row r="2" spans="1:7" s="10" customFormat="1" ht="14.25" customHeight="1" thickBot="1" x14ac:dyDescent="0.25">
      <c r="A2" s="5" t="s">
        <v>1</v>
      </c>
      <c r="B2" s="6" t="s">
        <v>2</v>
      </c>
      <c r="C2" s="7"/>
      <c r="D2" s="7"/>
      <c r="E2" s="7"/>
      <c r="F2" s="8"/>
      <c r="G2" s="9" t="s">
        <v>3</v>
      </c>
    </row>
    <row r="3" spans="1:7" s="10" customFormat="1" ht="23.25" thickBot="1" x14ac:dyDescent="0.25">
      <c r="A3" s="11"/>
      <c r="B3" s="12" t="s">
        <v>4</v>
      </c>
      <c r="C3" s="13" t="s">
        <v>5</v>
      </c>
      <c r="D3" s="14" t="s">
        <v>6</v>
      </c>
      <c r="E3" s="13" t="s">
        <v>7</v>
      </c>
      <c r="F3" s="14" t="s">
        <v>8</v>
      </c>
      <c r="G3" s="15"/>
    </row>
    <row r="4" spans="1:7" s="10" customFormat="1" ht="14.25" customHeight="1" thickBot="1" x14ac:dyDescent="0.25">
      <c r="A4" s="16"/>
      <c r="B4" s="17">
        <v>1</v>
      </c>
      <c r="C4" s="13">
        <v>2</v>
      </c>
      <c r="D4" s="14" t="s">
        <v>9</v>
      </c>
      <c r="E4" s="13">
        <v>4</v>
      </c>
      <c r="F4" s="14">
        <v>5</v>
      </c>
      <c r="G4" s="13" t="s">
        <v>10</v>
      </c>
    </row>
    <row r="5" spans="1:7" s="10" customFormat="1" ht="14.25" customHeight="1" x14ac:dyDescent="0.2">
      <c r="A5" s="18" t="s">
        <v>11</v>
      </c>
      <c r="B5" s="19">
        <v>21329177</v>
      </c>
      <c r="C5" s="19">
        <v>-1719378.42</v>
      </c>
      <c r="D5" s="19">
        <f>B5+C5</f>
        <v>19609798.579999998</v>
      </c>
      <c r="E5" s="19">
        <v>7722415.0899999999</v>
      </c>
      <c r="F5" s="19">
        <v>7722415.0899999999</v>
      </c>
      <c r="G5" s="20">
        <f>D5-E5</f>
        <v>11887383.489999998</v>
      </c>
    </row>
    <row r="6" spans="1:7" s="10" customFormat="1" ht="14.25" customHeight="1" x14ac:dyDescent="0.2">
      <c r="A6" s="18" t="s">
        <v>12</v>
      </c>
      <c r="B6" s="19">
        <v>34337158</v>
      </c>
      <c r="C6" s="19">
        <v>-2030132.08</v>
      </c>
      <c r="D6" s="19">
        <f t="shared" ref="D6:D69" si="0">B6+C6</f>
        <v>32307025.920000002</v>
      </c>
      <c r="E6" s="19">
        <v>13605635.65</v>
      </c>
      <c r="F6" s="19">
        <v>13605635.65</v>
      </c>
      <c r="G6" s="20">
        <f t="shared" ref="G6:G69" si="1">D6-E6</f>
        <v>18701390.270000003</v>
      </c>
    </row>
    <row r="7" spans="1:7" s="10" customFormat="1" ht="14.25" customHeight="1" x14ac:dyDescent="0.2">
      <c r="A7" s="18" t="s">
        <v>13</v>
      </c>
      <c r="B7" s="19">
        <v>19493962</v>
      </c>
      <c r="C7" s="19">
        <v>20137884.469999999</v>
      </c>
      <c r="D7" s="19">
        <f t="shared" si="0"/>
        <v>39631846.469999999</v>
      </c>
      <c r="E7" s="19">
        <v>9785776.0199999996</v>
      </c>
      <c r="F7" s="19">
        <v>9785776.0199999996</v>
      </c>
      <c r="G7" s="20">
        <f t="shared" si="1"/>
        <v>29846070.449999999</v>
      </c>
    </row>
    <row r="8" spans="1:7" s="10" customFormat="1" ht="14.25" customHeight="1" x14ac:dyDescent="0.2">
      <c r="A8" s="18" t="s">
        <v>14</v>
      </c>
      <c r="B8" s="19">
        <v>1395964</v>
      </c>
      <c r="C8" s="19">
        <v>454404.47</v>
      </c>
      <c r="D8" s="19">
        <f t="shared" si="0"/>
        <v>1850368.47</v>
      </c>
      <c r="E8" s="19">
        <v>157256.22</v>
      </c>
      <c r="F8" s="19">
        <v>157256.22</v>
      </c>
      <c r="G8" s="20">
        <f t="shared" si="1"/>
        <v>1693112.25</v>
      </c>
    </row>
    <row r="9" spans="1:7" s="10" customFormat="1" ht="14.25" customHeight="1" x14ac:dyDescent="0.2">
      <c r="A9" s="18" t="s">
        <v>15</v>
      </c>
      <c r="B9" s="19">
        <v>27908606</v>
      </c>
      <c r="C9" s="19">
        <v>-1307068.79</v>
      </c>
      <c r="D9" s="19">
        <f t="shared" si="0"/>
        <v>26601537.210000001</v>
      </c>
      <c r="E9" s="19">
        <v>5188066.4000000004</v>
      </c>
      <c r="F9" s="19">
        <v>5188066.4000000004</v>
      </c>
      <c r="G9" s="20">
        <f t="shared" si="1"/>
        <v>21413470.810000002</v>
      </c>
    </row>
    <row r="10" spans="1:7" s="10" customFormat="1" ht="14.25" customHeight="1" x14ac:dyDescent="0.2">
      <c r="A10" s="18" t="s">
        <v>16</v>
      </c>
      <c r="B10" s="19">
        <v>209268156</v>
      </c>
      <c r="C10" s="19">
        <v>56372542.07</v>
      </c>
      <c r="D10" s="19">
        <f t="shared" si="0"/>
        <v>265640698.06999999</v>
      </c>
      <c r="E10" s="19">
        <v>69142208.019999996</v>
      </c>
      <c r="F10" s="19">
        <v>69142208.019999996</v>
      </c>
      <c r="G10" s="20">
        <f t="shared" si="1"/>
        <v>196498490.05000001</v>
      </c>
    </row>
    <row r="11" spans="1:7" s="10" customFormat="1" ht="14.25" customHeight="1" x14ac:dyDescent="0.2">
      <c r="A11" s="18" t="s">
        <v>17</v>
      </c>
      <c r="B11" s="19">
        <v>160168757</v>
      </c>
      <c r="C11" s="19">
        <v>-61298136.57</v>
      </c>
      <c r="D11" s="19">
        <f t="shared" si="0"/>
        <v>98870620.430000007</v>
      </c>
      <c r="E11" s="19">
        <v>29775203.84</v>
      </c>
      <c r="F11" s="19">
        <v>29775203.84</v>
      </c>
      <c r="G11" s="20">
        <f t="shared" si="1"/>
        <v>69095416.590000004</v>
      </c>
    </row>
    <row r="12" spans="1:7" s="10" customFormat="1" ht="14.25" customHeight="1" x14ac:dyDescent="0.2">
      <c r="A12" s="18" t="s">
        <v>18</v>
      </c>
      <c r="B12" s="19">
        <v>116028782</v>
      </c>
      <c r="C12" s="19">
        <v>55321953.079999998</v>
      </c>
      <c r="D12" s="19">
        <f t="shared" si="0"/>
        <v>171350735.07999998</v>
      </c>
      <c r="E12" s="19">
        <v>33889747.409999996</v>
      </c>
      <c r="F12" s="19">
        <v>33889747.409999996</v>
      </c>
      <c r="G12" s="20">
        <f t="shared" si="1"/>
        <v>137460987.66999999</v>
      </c>
    </row>
    <row r="13" spans="1:7" s="10" customFormat="1" ht="14.25" customHeight="1" x14ac:dyDescent="0.2">
      <c r="A13" s="18" t="s">
        <v>19</v>
      </c>
      <c r="B13" s="19">
        <v>153584372.71000001</v>
      </c>
      <c r="C13" s="19">
        <v>-4907427.68</v>
      </c>
      <c r="D13" s="19">
        <f t="shared" si="0"/>
        <v>148676945.03</v>
      </c>
      <c r="E13" s="19">
        <v>36860534.420000002</v>
      </c>
      <c r="F13" s="19">
        <v>36860534.420000002</v>
      </c>
      <c r="G13" s="20">
        <f t="shared" si="1"/>
        <v>111816410.61</v>
      </c>
    </row>
    <row r="14" spans="1:7" s="10" customFormat="1" ht="14.25" customHeight="1" x14ac:dyDescent="0.2">
      <c r="A14" s="18" t="s">
        <v>20</v>
      </c>
      <c r="B14" s="19">
        <v>8904014</v>
      </c>
      <c r="C14" s="19">
        <v>290821.45</v>
      </c>
      <c r="D14" s="19">
        <f t="shared" si="0"/>
        <v>9194835.4499999993</v>
      </c>
      <c r="E14" s="19">
        <v>4375811.34</v>
      </c>
      <c r="F14" s="19">
        <v>4375811.34</v>
      </c>
      <c r="G14" s="20">
        <f t="shared" si="1"/>
        <v>4819024.1099999994</v>
      </c>
    </row>
    <row r="15" spans="1:7" s="10" customFormat="1" ht="14.25" customHeight="1" x14ac:dyDescent="0.2">
      <c r="A15" s="18" t="s">
        <v>21</v>
      </c>
      <c r="B15" s="19">
        <v>958073246.25999999</v>
      </c>
      <c r="C15" s="19">
        <v>364762652.72000003</v>
      </c>
      <c r="D15" s="19">
        <f t="shared" si="0"/>
        <v>1322835898.98</v>
      </c>
      <c r="E15" s="19">
        <v>446621603.56</v>
      </c>
      <c r="F15" s="19">
        <v>446621603.56</v>
      </c>
      <c r="G15" s="20">
        <f t="shared" si="1"/>
        <v>876214295.42000008</v>
      </c>
    </row>
    <row r="16" spans="1:7" s="10" customFormat="1" ht="14.25" customHeight="1" x14ac:dyDescent="0.2">
      <c r="A16" s="18" t="s">
        <v>22</v>
      </c>
      <c r="B16" s="19">
        <v>34040759</v>
      </c>
      <c r="C16" s="19">
        <v>42378.16</v>
      </c>
      <c r="D16" s="19">
        <f t="shared" si="0"/>
        <v>34083137.159999996</v>
      </c>
      <c r="E16" s="19">
        <v>14676132.539999999</v>
      </c>
      <c r="F16" s="19">
        <v>14676132.539999999</v>
      </c>
      <c r="G16" s="20">
        <f t="shared" si="1"/>
        <v>19407004.619999997</v>
      </c>
    </row>
    <row r="17" spans="1:7" s="10" customFormat="1" ht="14.25" customHeight="1" x14ac:dyDescent="0.2">
      <c r="A17" s="18" t="s">
        <v>23</v>
      </c>
      <c r="B17" s="19">
        <v>510130270</v>
      </c>
      <c r="C17" s="19">
        <v>-27774038</v>
      </c>
      <c r="D17" s="19">
        <f t="shared" si="0"/>
        <v>482356232</v>
      </c>
      <c r="E17" s="19">
        <v>191366248.06</v>
      </c>
      <c r="F17" s="19">
        <v>191366248.06</v>
      </c>
      <c r="G17" s="20">
        <f t="shared" si="1"/>
        <v>290989983.94</v>
      </c>
    </row>
    <row r="18" spans="1:7" s="10" customFormat="1" ht="14.25" customHeight="1" x14ac:dyDescent="0.2">
      <c r="A18" s="18" t="s">
        <v>24</v>
      </c>
      <c r="B18" s="19">
        <v>570888123</v>
      </c>
      <c r="C18" s="19">
        <v>65962818.229999997</v>
      </c>
      <c r="D18" s="19">
        <f t="shared" si="0"/>
        <v>636850941.23000002</v>
      </c>
      <c r="E18" s="19">
        <v>236413235.08000001</v>
      </c>
      <c r="F18" s="19">
        <v>236413235.08000001</v>
      </c>
      <c r="G18" s="20">
        <f t="shared" si="1"/>
        <v>400437706.14999998</v>
      </c>
    </row>
    <row r="19" spans="1:7" s="10" customFormat="1" ht="14.25" customHeight="1" x14ac:dyDescent="0.2">
      <c r="A19" s="18" t="s">
        <v>25</v>
      </c>
      <c r="B19" s="19">
        <v>679144791</v>
      </c>
      <c r="C19" s="19">
        <v>-5302993.6500000004</v>
      </c>
      <c r="D19" s="19">
        <f t="shared" si="0"/>
        <v>673841797.35000002</v>
      </c>
      <c r="E19" s="19">
        <v>279439725.43000001</v>
      </c>
      <c r="F19" s="19">
        <v>279439725.43000001</v>
      </c>
      <c r="G19" s="20">
        <f t="shared" si="1"/>
        <v>394402071.92000002</v>
      </c>
    </row>
    <row r="20" spans="1:7" s="10" customFormat="1" ht="14.25" customHeight="1" x14ac:dyDescent="0.2">
      <c r="A20" s="18" t="s">
        <v>26</v>
      </c>
      <c r="B20" s="19">
        <v>441889228</v>
      </c>
      <c r="C20" s="19">
        <v>-3742526.78</v>
      </c>
      <c r="D20" s="19">
        <f t="shared" si="0"/>
        <v>438146701.22000003</v>
      </c>
      <c r="E20" s="19">
        <v>173867016.16999999</v>
      </c>
      <c r="F20" s="19">
        <v>173867016.16999999</v>
      </c>
      <c r="G20" s="20">
        <f t="shared" si="1"/>
        <v>264279685.05000004</v>
      </c>
    </row>
    <row r="21" spans="1:7" s="10" customFormat="1" ht="14.25" customHeight="1" x14ac:dyDescent="0.2">
      <c r="A21" s="18" t="s">
        <v>27</v>
      </c>
      <c r="B21" s="19">
        <v>548003436</v>
      </c>
      <c r="C21" s="19">
        <v>15079366.390000001</v>
      </c>
      <c r="D21" s="19">
        <f t="shared" si="0"/>
        <v>563082802.38999999</v>
      </c>
      <c r="E21" s="19">
        <v>212743996.87</v>
      </c>
      <c r="F21" s="19">
        <v>212743996.87</v>
      </c>
      <c r="G21" s="20">
        <f t="shared" si="1"/>
        <v>350338805.51999998</v>
      </c>
    </row>
    <row r="22" spans="1:7" s="10" customFormat="1" ht="14.25" customHeight="1" x14ac:dyDescent="0.2">
      <c r="A22" s="18" t="s">
        <v>28</v>
      </c>
      <c r="B22" s="19">
        <v>681296787</v>
      </c>
      <c r="C22" s="19">
        <v>10473245.57</v>
      </c>
      <c r="D22" s="19">
        <f t="shared" si="0"/>
        <v>691770032.57000005</v>
      </c>
      <c r="E22" s="19">
        <v>285948177.5</v>
      </c>
      <c r="F22" s="19">
        <v>285948177.5</v>
      </c>
      <c r="G22" s="20">
        <f t="shared" si="1"/>
        <v>405821855.07000005</v>
      </c>
    </row>
    <row r="23" spans="1:7" s="10" customFormat="1" ht="14.25" customHeight="1" x14ac:dyDescent="0.2">
      <c r="A23" s="18" t="s">
        <v>29</v>
      </c>
      <c r="B23" s="19">
        <v>721320548</v>
      </c>
      <c r="C23" s="19">
        <v>-2415995.08</v>
      </c>
      <c r="D23" s="19">
        <f t="shared" si="0"/>
        <v>718904552.91999996</v>
      </c>
      <c r="E23" s="19">
        <v>273191997.25999999</v>
      </c>
      <c r="F23" s="19">
        <v>273191997.25999999</v>
      </c>
      <c r="G23" s="20">
        <f t="shared" si="1"/>
        <v>445712555.65999997</v>
      </c>
    </row>
    <row r="24" spans="1:7" s="10" customFormat="1" ht="14.25" customHeight="1" x14ac:dyDescent="0.2">
      <c r="A24" s="18" t="s">
        <v>30</v>
      </c>
      <c r="B24" s="19">
        <v>350000</v>
      </c>
      <c r="C24" s="19">
        <v>17684268.449999999</v>
      </c>
      <c r="D24" s="19">
        <f t="shared" si="0"/>
        <v>18034268.449999999</v>
      </c>
      <c r="E24" s="19">
        <v>17684268.449999999</v>
      </c>
      <c r="F24" s="19">
        <v>17684268.449999999</v>
      </c>
      <c r="G24" s="20">
        <f t="shared" si="1"/>
        <v>350000</v>
      </c>
    </row>
    <row r="25" spans="1:7" s="10" customFormat="1" ht="14.25" customHeight="1" x14ac:dyDescent="0.2">
      <c r="A25" s="18" t="s">
        <v>31</v>
      </c>
      <c r="B25" s="19">
        <v>438483559</v>
      </c>
      <c r="C25" s="19">
        <v>8130359.0999999996</v>
      </c>
      <c r="D25" s="19">
        <f t="shared" si="0"/>
        <v>446613918.10000002</v>
      </c>
      <c r="E25" s="19">
        <v>186844099.19999999</v>
      </c>
      <c r="F25" s="19">
        <v>186844099.19999999</v>
      </c>
      <c r="G25" s="20">
        <f t="shared" si="1"/>
        <v>259769818.90000004</v>
      </c>
    </row>
    <row r="26" spans="1:7" s="10" customFormat="1" ht="14.25" customHeight="1" x14ac:dyDescent="0.2">
      <c r="A26" s="18" t="s">
        <v>32</v>
      </c>
      <c r="B26" s="19">
        <v>315285007</v>
      </c>
      <c r="C26" s="19">
        <v>38691044.840000004</v>
      </c>
      <c r="D26" s="19">
        <f t="shared" si="0"/>
        <v>353976051.84000003</v>
      </c>
      <c r="E26" s="19">
        <v>104029278.73999999</v>
      </c>
      <c r="F26" s="19">
        <v>104029278.73999999</v>
      </c>
      <c r="G26" s="20">
        <f t="shared" si="1"/>
        <v>249946773.10000002</v>
      </c>
    </row>
    <row r="27" spans="1:7" s="10" customFormat="1" ht="14.25" customHeight="1" x14ac:dyDescent="0.2">
      <c r="A27" s="18" t="s">
        <v>33</v>
      </c>
      <c r="B27" s="19">
        <v>238778600</v>
      </c>
      <c r="C27" s="19">
        <v>2864615.28</v>
      </c>
      <c r="D27" s="19">
        <f t="shared" si="0"/>
        <v>241643215.28</v>
      </c>
      <c r="E27" s="19">
        <v>95877005.540000007</v>
      </c>
      <c r="F27" s="19">
        <v>95877005.540000007</v>
      </c>
      <c r="G27" s="20">
        <f t="shared" si="1"/>
        <v>145766209.74000001</v>
      </c>
    </row>
    <row r="28" spans="1:7" s="10" customFormat="1" ht="14.25" customHeight="1" x14ac:dyDescent="0.2">
      <c r="A28" s="18" t="s">
        <v>34</v>
      </c>
      <c r="B28" s="19">
        <v>569266910</v>
      </c>
      <c r="C28" s="19">
        <v>25814430.77</v>
      </c>
      <c r="D28" s="19">
        <f t="shared" si="0"/>
        <v>595081340.76999998</v>
      </c>
      <c r="E28" s="19">
        <v>218059392.5</v>
      </c>
      <c r="F28" s="19">
        <v>218059392.5</v>
      </c>
      <c r="G28" s="20">
        <f t="shared" si="1"/>
        <v>377021948.26999998</v>
      </c>
    </row>
    <row r="29" spans="1:7" s="10" customFormat="1" ht="14.25" customHeight="1" x14ac:dyDescent="0.2">
      <c r="A29" s="18" t="s">
        <v>35</v>
      </c>
      <c r="B29" s="19">
        <v>236403235</v>
      </c>
      <c r="C29" s="19">
        <v>6296329.8700000001</v>
      </c>
      <c r="D29" s="19">
        <f t="shared" si="0"/>
        <v>242699564.87</v>
      </c>
      <c r="E29" s="19">
        <v>96357833.980000004</v>
      </c>
      <c r="F29" s="19">
        <v>96357833.980000004</v>
      </c>
      <c r="G29" s="20">
        <f t="shared" si="1"/>
        <v>146341730.88999999</v>
      </c>
    </row>
    <row r="30" spans="1:7" s="10" customFormat="1" ht="14.25" customHeight="1" x14ac:dyDescent="0.2">
      <c r="A30" s="18" t="s">
        <v>36</v>
      </c>
      <c r="B30" s="19">
        <v>289682062</v>
      </c>
      <c r="C30" s="19">
        <v>17852993.609999999</v>
      </c>
      <c r="D30" s="19">
        <f t="shared" si="0"/>
        <v>307535055.61000001</v>
      </c>
      <c r="E30" s="19">
        <v>122225749.20999999</v>
      </c>
      <c r="F30" s="19">
        <v>122225749.20999999</v>
      </c>
      <c r="G30" s="20">
        <f t="shared" si="1"/>
        <v>185309306.40000004</v>
      </c>
    </row>
    <row r="31" spans="1:7" s="10" customFormat="1" ht="14.25" customHeight="1" x14ac:dyDescent="0.2">
      <c r="A31" s="18" t="s">
        <v>37</v>
      </c>
      <c r="B31" s="19">
        <v>490272184</v>
      </c>
      <c r="C31" s="19">
        <v>89815591.540000007</v>
      </c>
      <c r="D31" s="19">
        <f t="shared" si="0"/>
        <v>580087775.53999996</v>
      </c>
      <c r="E31" s="19">
        <v>210140725.94</v>
      </c>
      <c r="F31" s="19">
        <v>210140725.94</v>
      </c>
      <c r="G31" s="20">
        <f t="shared" si="1"/>
        <v>369947049.59999996</v>
      </c>
    </row>
    <row r="32" spans="1:7" s="10" customFormat="1" ht="14.25" customHeight="1" x14ac:dyDescent="0.2">
      <c r="A32" s="18" t="s">
        <v>38</v>
      </c>
      <c r="B32" s="19">
        <v>1516425933</v>
      </c>
      <c r="C32" s="19">
        <v>136060258.53999999</v>
      </c>
      <c r="D32" s="19">
        <f t="shared" si="0"/>
        <v>1652486191.54</v>
      </c>
      <c r="E32" s="19">
        <v>825328298.28999996</v>
      </c>
      <c r="F32" s="19">
        <v>825328298.28999996</v>
      </c>
      <c r="G32" s="20">
        <f t="shared" si="1"/>
        <v>827157893.25</v>
      </c>
    </row>
    <row r="33" spans="1:7" s="10" customFormat="1" ht="14.25" customHeight="1" x14ac:dyDescent="0.2">
      <c r="A33" s="18" t="s">
        <v>39</v>
      </c>
      <c r="B33" s="19">
        <v>238948971</v>
      </c>
      <c r="C33" s="19">
        <v>6946150.7199999997</v>
      </c>
      <c r="D33" s="19">
        <f t="shared" si="0"/>
        <v>245895121.72</v>
      </c>
      <c r="E33" s="19">
        <v>91463926.549999997</v>
      </c>
      <c r="F33" s="19">
        <v>91463926.549999997</v>
      </c>
      <c r="G33" s="20">
        <f t="shared" si="1"/>
        <v>154431195.17000002</v>
      </c>
    </row>
    <row r="34" spans="1:7" s="10" customFormat="1" ht="14.25" customHeight="1" x14ac:dyDescent="0.2">
      <c r="A34" s="18" t="s">
        <v>40</v>
      </c>
      <c r="B34" s="19">
        <v>236814785</v>
      </c>
      <c r="C34" s="19">
        <v>10381559.93</v>
      </c>
      <c r="D34" s="19">
        <f t="shared" si="0"/>
        <v>247196344.93000001</v>
      </c>
      <c r="E34" s="19">
        <v>94103128.109999999</v>
      </c>
      <c r="F34" s="19">
        <v>94103128.109999999</v>
      </c>
      <c r="G34" s="20">
        <f t="shared" si="1"/>
        <v>153093216.81999999</v>
      </c>
    </row>
    <row r="35" spans="1:7" s="10" customFormat="1" ht="14.25" customHeight="1" x14ac:dyDescent="0.2">
      <c r="A35" s="18" t="s">
        <v>41</v>
      </c>
      <c r="B35" s="19">
        <v>222220375</v>
      </c>
      <c r="C35" s="19">
        <v>116308235.86</v>
      </c>
      <c r="D35" s="19">
        <f t="shared" si="0"/>
        <v>338528610.86000001</v>
      </c>
      <c r="E35" s="19">
        <v>94057116.930000007</v>
      </c>
      <c r="F35" s="19">
        <v>94057116.930000007</v>
      </c>
      <c r="G35" s="20">
        <f t="shared" si="1"/>
        <v>244471493.93000001</v>
      </c>
    </row>
    <row r="36" spans="1:7" s="10" customFormat="1" ht="14.25" customHeight="1" x14ac:dyDescent="0.2">
      <c r="A36" s="18" t="s">
        <v>42</v>
      </c>
      <c r="B36" s="19">
        <v>228378072</v>
      </c>
      <c r="C36" s="19">
        <v>7599410.1600000001</v>
      </c>
      <c r="D36" s="19">
        <f t="shared" si="0"/>
        <v>235977482.16</v>
      </c>
      <c r="E36" s="19">
        <v>89569357.810000002</v>
      </c>
      <c r="F36" s="19">
        <v>89569357.810000002</v>
      </c>
      <c r="G36" s="20">
        <f t="shared" si="1"/>
        <v>146408124.34999999</v>
      </c>
    </row>
    <row r="37" spans="1:7" s="10" customFormat="1" ht="14.25" customHeight="1" x14ac:dyDescent="0.2">
      <c r="A37" s="18" t="s">
        <v>43</v>
      </c>
      <c r="B37" s="19">
        <v>167438727</v>
      </c>
      <c r="C37" s="19">
        <v>14169148.869999999</v>
      </c>
      <c r="D37" s="19">
        <f t="shared" si="0"/>
        <v>181607875.87</v>
      </c>
      <c r="E37" s="19">
        <v>64089398.170000002</v>
      </c>
      <c r="F37" s="19">
        <v>64089398.170000002</v>
      </c>
      <c r="G37" s="20">
        <f t="shared" si="1"/>
        <v>117518477.7</v>
      </c>
    </row>
    <row r="38" spans="1:7" s="10" customFormat="1" ht="14.25" customHeight="1" x14ac:dyDescent="0.2">
      <c r="A38" s="18" t="s">
        <v>44</v>
      </c>
      <c r="B38" s="19">
        <v>360713508</v>
      </c>
      <c r="C38" s="19">
        <v>27767080.030000001</v>
      </c>
      <c r="D38" s="19">
        <f t="shared" si="0"/>
        <v>388480588.02999997</v>
      </c>
      <c r="E38" s="19">
        <v>165813270.69999999</v>
      </c>
      <c r="F38" s="19">
        <v>165813270.69999999</v>
      </c>
      <c r="G38" s="20">
        <f t="shared" si="1"/>
        <v>222667317.32999998</v>
      </c>
    </row>
    <row r="39" spans="1:7" s="10" customFormat="1" ht="14.25" customHeight="1" x14ac:dyDescent="0.2">
      <c r="A39" s="18" t="s">
        <v>45</v>
      </c>
      <c r="B39" s="19">
        <v>194304243</v>
      </c>
      <c r="C39" s="19">
        <v>4798988.34</v>
      </c>
      <c r="D39" s="19">
        <f t="shared" si="0"/>
        <v>199103231.34</v>
      </c>
      <c r="E39" s="19">
        <v>81353499.239999995</v>
      </c>
      <c r="F39" s="19">
        <v>81353499.239999995</v>
      </c>
      <c r="G39" s="20">
        <f t="shared" si="1"/>
        <v>117749732.10000001</v>
      </c>
    </row>
    <row r="40" spans="1:7" s="10" customFormat="1" ht="14.25" customHeight="1" x14ac:dyDescent="0.2">
      <c r="A40" s="18" t="s">
        <v>46</v>
      </c>
      <c r="B40" s="19">
        <v>181902465</v>
      </c>
      <c r="C40" s="19">
        <v>7251099.4400000004</v>
      </c>
      <c r="D40" s="19">
        <f t="shared" si="0"/>
        <v>189153564.44</v>
      </c>
      <c r="E40" s="19">
        <v>75207992.909999996</v>
      </c>
      <c r="F40" s="19">
        <v>75207992.909999996</v>
      </c>
      <c r="G40" s="20">
        <f t="shared" si="1"/>
        <v>113945571.53</v>
      </c>
    </row>
    <row r="41" spans="1:7" s="10" customFormat="1" ht="14.25" customHeight="1" x14ac:dyDescent="0.2">
      <c r="A41" s="18" t="s">
        <v>47</v>
      </c>
      <c r="B41" s="19">
        <v>329865959</v>
      </c>
      <c r="C41" s="19">
        <v>17617708.949999999</v>
      </c>
      <c r="D41" s="19">
        <f t="shared" si="0"/>
        <v>347483667.94999999</v>
      </c>
      <c r="E41" s="19">
        <v>142378476.91999999</v>
      </c>
      <c r="F41" s="19">
        <v>142378476.91999999</v>
      </c>
      <c r="G41" s="20">
        <f t="shared" si="1"/>
        <v>205105191.03</v>
      </c>
    </row>
    <row r="42" spans="1:7" s="10" customFormat="1" ht="14.25" customHeight="1" x14ac:dyDescent="0.2">
      <c r="A42" s="18" t="s">
        <v>48</v>
      </c>
      <c r="B42" s="19">
        <v>237457454</v>
      </c>
      <c r="C42" s="19">
        <v>7133085.2400000002</v>
      </c>
      <c r="D42" s="19">
        <f t="shared" si="0"/>
        <v>244590539.24000001</v>
      </c>
      <c r="E42" s="19">
        <v>86750935.109999999</v>
      </c>
      <c r="F42" s="19">
        <v>86750935.109999999</v>
      </c>
      <c r="G42" s="20">
        <f t="shared" si="1"/>
        <v>157839604.13</v>
      </c>
    </row>
    <row r="43" spans="1:7" s="10" customFormat="1" ht="14.25" customHeight="1" x14ac:dyDescent="0.2">
      <c r="A43" s="18" t="s">
        <v>49</v>
      </c>
      <c r="B43" s="19">
        <v>346683818</v>
      </c>
      <c r="C43" s="19">
        <v>79734051.299999997</v>
      </c>
      <c r="D43" s="19">
        <f t="shared" si="0"/>
        <v>426417869.30000001</v>
      </c>
      <c r="E43" s="19">
        <v>156237484.56</v>
      </c>
      <c r="F43" s="19">
        <v>156237484.56</v>
      </c>
      <c r="G43" s="20">
        <f t="shared" si="1"/>
        <v>270180384.74000001</v>
      </c>
    </row>
    <row r="44" spans="1:7" s="10" customFormat="1" ht="14.25" customHeight="1" x14ac:dyDescent="0.2">
      <c r="A44" s="18" t="s">
        <v>50</v>
      </c>
      <c r="B44" s="19">
        <v>159887170</v>
      </c>
      <c r="C44" s="19">
        <v>12539718.460000001</v>
      </c>
      <c r="D44" s="19">
        <f t="shared" si="0"/>
        <v>172426888.46000001</v>
      </c>
      <c r="E44" s="19">
        <v>59677772.439999998</v>
      </c>
      <c r="F44" s="19">
        <v>59677772.439999998</v>
      </c>
      <c r="G44" s="20">
        <f t="shared" si="1"/>
        <v>112749116.02000001</v>
      </c>
    </row>
    <row r="45" spans="1:7" s="10" customFormat="1" ht="14.25" customHeight="1" x14ac:dyDescent="0.2">
      <c r="A45" s="18" t="s">
        <v>51</v>
      </c>
      <c r="B45" s="19">
        <v>335537140</v>
      </c>
      <c r="C45" s="19">
        <v>27381809.52</v>
      </c>
      <c r="D45" s="19">
        <f t="shared" si="0"/>
        <v>362918949.51999998</v>
      </c>
      <c r="E45" s="19">
        <v>130925580.33</v>
      </c>
      <c r="F45" s="19">
        <v>130925580.33</v>
      </c>
      <c r="G45" s="20">
        <f t="shared" si="1"/>
        <v>231993369.19</v>
      </c>
    </row>
    <row r="46" spans="1:7" s="10" customFormat="1" ht="14.25" customHeight="1" x14ac:dyDescent="0.2">
      <c r="A46" s="18" t="s">
        <v>52</v>
      </c>
      <c r="B46" s="19">
        <v>76017137</v>
      </c>
      <c r="C46" s="19">
        <v>-1428272.81</v>
      </c>
      <c r="D46" s="19">
        <f t="shared" si="0"/>
        <v>74588864.189999998</v>
      </c>
      <c r="E46" s="19">
        <v>37733182.630000003</v>
      </c>
      <c r="F46" s="19">
        <v>37733182.630000003</v>
      </c>
      <c r="G46" s="20">
        <f t="shared" si="1"/>
        <v>36855681.559999995</v>
      </c>
    </row>
    <row r="47" spans="1:7" s="10" customFormat="1" ht="14.25" customHeight="1" x14ac:dyDescent="0.2">
      <c r="A47" s="18" t="s">
        <v>53</v>
      </c>
      <c r="B47" s="19">
        <v>21122631</v>
      </c>
      <c r="C47" s="19">
        <v>1205758.3999999999</v>
      </c>
      <c r="D47" s="19">
        <f t="shared" si="0"/>
        <v>22328389.399999999</v>
      </c>
      <c r="E47" s="19">
        <v>10341936.130000001</v>
      </c>
      <c r="F47" s="19">
        <v>10341936.130000001</v>
      </c>
      <c r="G47" s="20">
        <f t="shared" si="1"/>
        <v>11986453.269999998</v>
      </c>
    </row>
    <row r="48" spans="1:7" s="10" customFormat="1" ht="14.25" customHeight="1" x14ac:dyDescent="0.2">
      <c r="A48" s="18" t="s">
        <v>54</v>
      </c>
      <c r="B48" s="19">
        <v>83739381</v>
      </c>
      <c r="C48" s="19">
        <v>5428840</v>
      </c>
      <c r="D48" s="19">
        <f t="shared" si="0"/>
        <v>89168221</v>
      </c>
      <c r="E48" s="19">
        <v>30725858.329999998</v>
      </c>
      <c r="F48" s="19">
        <v>30725858.329999998</v>
      </c>
      <c r="G48" s="20">
        <f t="shared" si="1"/>
        <v>58442362.670000002</v>
      </c>
    </row>
    <row r="49" spans="1:7" s="10" customFormat="1" ht="14.25" customHeight="1" x14ac:dyDescent="0.2">
      <c r="A49" s="18" t="s">
        <v>55</v>
      </c>
      <c r="B49" s="19">
        <v>74830172</v>
      </c>
      <c r="C49" s="19">
        <v>5180905.58</v>
      </c>
      <c r="D49" s="19">
        <f t="shared" si="0"/>
        <v>80011077.579999998</v>
      </c>
      <c r="E49" s="19">
        <v>30001283.850000001</v>
      </c>
      <c r="F49" s="19">
        <v>30001283.850000001</v>
      </c>
      <c r="G49" s="20">
        <f t="shared" si="1"/>
        <v>50009793.729999997</v>
      </c>
    </row>
    <row r="50" spans="1:7" s="10" customFormat="1" ht="14.25" customHeight="1" x14ac:dyDescent="0.2">
      <c r="A50" s="18" t="s">
        <v>56</v>
      </c>
      <c r="B50" s="19">
        <v>150518625</v>
      </c>
      <c r="C50" s="19">
        <v>6527871.1699999999</v>
      </c>
      <c r="D50" s="19">
        <f t="shared" si="0"/>
        <v>157046496.16999999</v>
      </c>
      <c r="E50" s="19">
        <v>55823209.670000002</v>
      </c>
      <c r="F50" s="19">
        <v>55823209.670000002</v>
      </c>
      <c r="G50" s="20">
        <f t="shared" si="1"/>
        <v>101223286.49999999</v>
      </c>
    </row>
    <row r="51" spans="1:7" s="10" customFormat="1" ht="14.25" customHeight="1" x14ac:dyDescent="0.2">
      <c r="A51" s="18" t="s">
        <v>57</v>
      </c>
      <c r="B51" s="19">
        <v>105051735</v>
      </c>
      <c r="C51" s="19">
        <v>14517300.199999999</v>
      </c>
      <c r="D51" s="19">
        <f t="shared" si="0"/>
        <v>119569035.2</v>
      </c>
      <c r="E51" s="19">
        <v>28969038.32</v>
      </c>
      <c r="F51" s="19">
        <v>28969038.32</v>
      </c>
      <c r="G51" s="20">
        <f t="shared" si="1"/>
        <v>90599996.879999995</v>
      </c>
    </row>
    <row r="52" spans="1:7" s="10" customFormat="1" ht="14.25" customHeight="1" x14ac:dyDescent="0.2">
      <c r="A52" s="18" t="s">
        <v>58</v>
      </c>
      <c r="B52" s="19">
        <v>73030583</v>
      </c>
      <c r="C52" s="19">
        <v>6191967.6399999997</v>
      </c>
      <c r="D52" s="19">
        <f t="shared" si="0"/>
        <v>79222550.640000001</v>
      </c>
      <c r="E52" s="19">
        <v>32429937.039999999</v>
      </c>
      <c r="F52" s="19">
        <v>32429937.039999999</v>
      </c>
      <c r="G52" s="20">
        <f t="shared" si="1"/>
        <v>46792613.600000001</v>
      </c>
    </row>
    <row r="53" spans="1:7" s="10" customFormat="1" ht="14.25" customHeight="1" x14ac:dyDescent="0.2">
      <c r="A53" s="18" t="s">
        <v>59</v>
      </c>
      <c r="B53" s="19">
        <v>81018629</v>
      </c>
      <c r="C53" s="19">
        <v>1116557.6100000001</v>
      </c>
      <c r="D53" s="19">
        <f t="shared" si="0"/>
        <v>82135186.609999999</v>
      </c>
      <c r="E53" s="19">
        <v>28206833.620000001</v>
      </c>
      <c r="F53" s="19">
        <v>28206833.620000001</v>
      </c>
      <c r="G53" s="20">
        <f t="shared" si="1"/>
        <v>53928352.989999995</v>
      </c>
    </row>
    <row r="54" spans="1:7" s="10" customFormat="1" ht="14.25" customHeight="1" x14ac:dyDescent="0.2">
      <c r="A54" s="18" t="s">
        <v>60</v>
      </c>
      <c r="B54" s="19">
        <v>64006240</v>
      </c>
      <c r="C54" s="19">
        <v>1946879.42</v>
      </c>
      <c r="D54" s="19">
        <f t="shared" si="0"/>
        <v>65953119.420000002</v>
      </c>
      <c r="E54" s="19">
        <v>26182626.18</v>
      </c>
      <c r="F54" s="19">
        <v>26182626.18</v>
      </c>
      <c r="G54" s="20">
        <f t="shared" si="1"/>
        <v>39770493.240000002</v>
      </c>
    </row>
    <row r="55" spans="1:7" s="10" customFormat="1" ht="14.25" customHeight="1" x14ac:dyDescent="0.2">
      <c r="A55" s="18" t="s">
        <v>61</v>
      </c>
      <c r="B55" s="19">
        <v>74649917</v>
      </c>
      <c r="C55" s="19">
        <v>4584719.5199999996</v>
      </c>
      <c r="D55" s="19">
        <f t="shared" si="0"/>
        <v>79234636.519999996</v>
      </c>
      <c r="E55" s="19">
        <v>31176456.140000001</v>
      </c>
      <c r="F55" s="19">
        <v>31176456.140000001</v>
      </c>
      <c r="G55" s="20">
        <f t="shared" si="1"/>
        <v>48058180.379999995</v>
      </c>
    </row>
    <row r="56" spans="1:7" s="10" customFormat="1" ht="14.25" customHeight="1" x14ac:dyDescent="0.2">
      <c r="A56" s="18" t="s">
        <v>62</v>
      </c>
      <c r="B56" s="19">
        <v>73325579</v>
      </c>
      <c r="C56" s="19">
        <v>4401177.87</v>
      </c>
      <c r="D56" s="19">
        <f t="shared" si="0"/>
        <v>77726756.870000005</v>
      </c>
      <c r="E56" s="19">
        <v>29766803.52</v>
      </c>
      <c r="F56" s="19">
        <v>29766803.52</v>
      </c>
      <c r="G56" s="20">
        <f t="shared" si="1"/>
        <v>47959953.350000009</v>
      </c>
    </row>
    <row r="57" spans="1:7" s="10" customFormat="1" ht="14.25" customHeight="1" x14ac:dyDescent="0.2">
      <c r="A57" s="18" t="s">
        <v>63</v>
      </c>
      <c r="B57" s="19">
        <v>61937788</v>
      </c>
      <c r="C57" s="19">
        <v>107323.2</v>
      </c>
      <c r="D57" s="19">
        <f t="shared" si="0"/>
        <v>62045111.200000003</v>
      </c>
      <c r="E57" s="19">
        <v>24890414.329999998</v>
      </c>
      <c r="F57" s="19">
        <v>24890414.329999998</v>
      </c>
      <c r="G57" s="20">
        <f t="shared" si="1"/>
        <v>37154696.870000005</v>
      </c>
    </row>
    <row r="58" spans="1:7" s="10" customFormat="1" ht="14.25" customHeight="1" x14ac:dyDescent="0.2">
      <c r="A58" s="18" t="s">
        <v>64</v>
      </c>
      <c r="B58" s="19">
        <v>48351199</v>
      </c>
      <c r="C58" s="19">
        <v>1966619.92</v>
      </c>
      <c r="D58" s="19">
        <f t="shared" si="0"/>
        <v>50317818.920000002</v>
      </c>
      <c r="E58" s="19">
        <v>19243317.239999998</v>
      </c>
      <c r="F58" s="19">
        <v>19243317.239999998</v>
      </c>
      <c r="G58" s="20">
        <f t="shared" si="1"/>
        <v>31074501.680000003</v>
      </c>
    </row>
    <row r="59" spans="1:7" s="10" customFormat="1" ht="14.25" customHeight="1" x14ac:dyDescent="0.2">
      <c r="A59" s="18" t="s">
        <v>65</v>
      </c>
      <c r="B59" s="19">
        <v>72089359</v>
      </c>
      <c r="C59" s="19">
        <v>4686114.09</v>
      </c>
      <c r="D59" s="19">
        <f t="shared" si="0"/>
        <v>76775473.090000004</v>
      </c>
      <c r="E59" s="19">
        <v>29988591.739999998</v>
      </c>
      <c r="F59" s="19">
        <v>29988591.739999998</v>
      </c>
      <c r="G59" s="20">
        <f t="shared" si="1"/>
        <v>46786881.350000009</v>
      </c>
    </row>
    <row r="60" spans="1:7" s="10" customFormat="1" ht="14.25" customHeight="1" x14ac:dyDescent="0.2">
      <c r="A60" s="18" t="s">
        <v>66</v>
      </c>
      <c r="B60" s="19">
        <v>58667700</v>
      </c>
      <c r="C60" s="19">
        <v>5605799.8099999996</v>
      </c>
      <c r="D60" s="19">
        <f t="shared" si="0"/>
        <v>64273499.810000002</v>
      </c>
      <c r="E60" s="19">
        <v>24677767.57</v>
      </c>
      <c r="F60" s="19">
        <v>24677767.57</v>
      </c>
      <c r="G60" s="20">
        <f t="shared" si="1"/>
        <v>39595732.240000002</v>
      </c>
    </row>
    <row r="61" spans="1:7" s="10" customFormat="1" ht="14.25" customHeight="1" x14ac:dyDescent="0.2">
      <c r="A61" s="18" t="s">
        <v>67</v>
      </c>
      <c r="B61" s="19">
        <v>66575095</v>
      </c>
      <c r="C61" s="19">
        <v>5534759.9500000002</v>
      </c>
      <c r="D61" s="19">
        <f t="shared" si="0"/>
        <v>72109854.950000003</v>
      </c>
      <c r="E61" s="19">
        <v>27331421.420000002</v>
      </c>
      <c r="F61" s="19">
        <v>27331421.420000002</v>
      </c>
      <c r="G61" s="20">
        <f t="shared" si="1"/>
        <v>44778433.530000001</v>
      </c>
    </row>
    <row r="62" spans="1:7" s="10" customFormat="1" ht="14.25" customHeight="1" x14ac:dyDescent="0.2">
      <c r="A62" s="18" t="s">
        <v>68</v>
      </c>
      <c r="B62" s="19">
        <v>65724409</v>
      </c>
      <c r="C62" s="19">
        <v>3299215.46</v>
      </c>
      <c r="D62" s="19">
        <f t="shared" si="0"/>
        <v>69023624.459999993</v>
      </c>
      <c r="E62" s="19">
        <v>26192743.530000001</v>
      </c>
      <c r="F62" s="19">
        <v>26192743.530000001</v>
      </c>
      <c r="G62" s="20">
        <f t="shared" si="1"/>
        <v>42830880.929999992</v>
      </c>
    </row>
    <row r="63" spans="1:7" s="10" customFormat="1" ht="14.25" customHeight="1" x14ac:dyDescent="0.2">
      <c r="A63" s="18" t="s">
        <v>69</v>
      </c>
      <c r="B63" s="19">
        <v>44364561</v>
      </c>
      <c r="C63" s="19">
        <v>2772744.63</v>
      </c>
      <c r="D63" s="19">
        <f t="shared" si="0"/>
        <v>47137305.630000003</v>
      </c>
      <c r="E63" s="19">
        <v>17667846.420000002</v>
      </c>
      <c r="F63" s="19">
        <v>17667846.420000002</v>
      </c>
      <c r="G63" s="20">
        <f t="shared" si="1"/>
        <v>29469459.210000001</v>
      </c>
    </row>
    <row r="64" spans="1:7" s="10" customFormat="1" ht="14.25" customHeight="1" x14ac:dyDescent="0.2">
      <c r="A64" s="18" t="s">
        <v>70</v>
      </c>
      <c r="B64" s="19">
        <v>72417076</v>
      </c>
      <c r="C64" s="19">
        <v>4568620.25</v>
      </c>
      <c r="D64" s="19">
        <f t="shared" si="0"/>
        <v>76985696.25</v>
      </c>
      <c r="E64" s="19">
        <v>32003506.620000001</v>
      </c>
      <c r="F64" s="19">
        <v>32003506.620000001</v>
      </c>
      <c r="G64" s="20">
        <f t="shared" si="1"/>
        <v>44982189.629999995</v>
      </c>
    </row>
    <row r="65" spans="1:7" s="10" customFormat="1" ht="14.25" customHeight="1" x14ac:dyDescent="0.2">
      <c r="A65" s="18" t="s">
        <v>71</v>
      </c>
      <c r="B65" s="19">
        <v>49347968</v>
      </c>
      <c r="C65" s="19">
        <v>2620585.4</v>
      </c>
      <c r="D65" s="19">
        <f t="shared" si="0"/>
        <v>51968553.399999999</v>
      </c>
      <c r="E65" s="19">
        <v>21579264.57</v>
      </c>
      <c r="F65" s="19">
        <v>21579264.57</v>
      </c>
      <c r="G65" s="20">
        <f t="shared" si="1"/>
        <v>30389288.829999998</v>
      </c>
    </row>
    <row r="66" spans="1:7" s="10" customFormat="1" ht="14.25" customHeight="1" x14ac:dyDescent="0.2">
      <c r="A66" s="18" t="s">
        <v>72</v>
      </c>
      <c r="B66" s="19">
        <v>83369357</v>
      </c>
      <c r="C66" s="19">
        <v>4666197.8899999997</v>
      </c>
      <c r="D66" s="19">
        <f t="shared" si="0"/>
        <v>88035554.890000001</v>
      </c>
      <c r="E66" s="19">
        <v>22856488.469999999</v>
      </c>
      <c r="F66" s="19">
        <v>22856488.469999999</v>
      </c>
      <c r="G66" s="20">
        <f t="shared" si="1"/>
        <v>65179066.420000002</v>
      </c>
    </row>
    <row r="67" spans="1:7" s="10" customFormat="1" ht="14.25" customHeight="1" x14ac:dyDescent="0.2">
      <c r="A67" s="18" t="s">
        <v>73</v>
      </c>
      <c r="B67" s="19">
        <v>90778941</v>
      </c>
      <c r="C67" s="19">
        <v>6207859.4699999997</v>
      </c>
      <c r="D67" s="19">
        <f t="shared" si="0"/>
        <v>96986800.469999999</v>
      </c>
      <c r="E67" s="19">
        <v>37947017.359999999</v>
      </c>
      <c r="F67" s="19">
        <v>37947017.359999999</v>
      </c>
      <c r="G67" s="20">
        <f t="shared" si="1"/>
        <v>59039783.109999999</v>
      </c>
    </row>
    <row r="68" spans="1:7" s="10" customFormat="1" ht="14.25" customHeight="1" x14ac:dyDescent="0.2">
      <c r="A68" s="18" t="s">
        <v>74</v>
      </c>
      <c r="B68" s="19">
        <v>194701827</v>
      </c>
      <c r="C68" s="19">
        <v>197801.27</v>
      </c>
      <c r="D68" s="19">
        <f t="shared" si="0"/>
        <v>194899628.27000001</v>
      </c>
      <c r="E68" s="19">
        <v>30362692.120000001</v>
      </c>
      <c r="F68" s="19">
        <v>30362692.120000001</v>
      </c>
      <c r="G68" s="20">
        <f t="shared" si="1"/>
        <v>164536936.15000001</v>
      </c>
    </row>
    <row r="69" spans="1:7" s="10" customFormat="1" ht="14.25" customHeight="1" x14ac:dyDescent="0.2">
      <c r="A69" s="18" t="s">
        <v>75</v>
      </c>
      <c r="B69" s="19">
        <v>72476395</v>
      </c>
      <c r="C69" s="19">
        <v>5080273.7300000004</v>
      </c>
      <c r="D69" s="19">
        <f t="shared" si="0"/>
        <v>77556668.730000004</v>
      </c>
      <c r="E69" s="19">
        <v>36718660.350000001</v>
      </c>
      <c r="F69" s="19">
        <v>36718660.350000001</v>
      </c>
      <c r="G69" s="20">
        <f t="shared" si="1"/>
        <v>40838008.380000003</v>
      </c>
    </row>
    <row r="70" spans="1:7" s="10" customFormat="1" ht="14.25" customHeight="1" x14ac:dyDescent="0.2">
      <c r="A70" s="18" t="s">
        <v>76</v>
      </c>
      <c r="B70" s="19">
        <v>187307312</v>
      </c>
      <c r="C70" s="19">
        <v>-743788.31</v>
      </c>
      <c r="D70" s="19">
        <f t="shared" ref="D70:D73" si="2">B70+C70</f>
        <v>186563523.69</v>
      </c>
      <c r="E70" s="19">
        <v>83664747.290000007</v>
      </c>
      <c r="F70" s="19">
        <v>83664747.290000007</v>
      </c>
      <c r="G70" s="20">
        <f t="shared" ref="G70:G73" si="3">D70-E70</f>
        <v>102898776.39999999</v>
      </c>
    </row>
    <row r="71" spans="1:7" s="10" customFormat="1" ht="14.25" customHeight="1" x14ac:dyDescent="0.2">
      <c r="A71" s="18" t="s">
        <v>77</v>
      </c>
      <c r="B71" s="19">
        <v>23582346</v>
      </c>
      <c r="C71" s="19">
        <v>-1440101.35</v>
      </c>
      <c r="D71" s="19">
        <f t="shared" si="2"/>
        <v>22142244.649999999</v>
      </c>
      <c r="E71" s="19">
        <v>7886203.7199999997</v>
      </c>
      <c r="F71" s="19">
        <v>7886203.7199999997</v>
      </c>
      <c r="G71" s="20">
        <f t="shared" si="3"/>
        <v>14256040.93</v>
      </c>
    </row>
    <row r="72" spans="1:7" s="10" customFormat="1" ht="14.25" customHeight="1" x14ac:dyDescent="0.2">
      <c r="A72" s="18" t="s">
        <v>78</v>
      </c>
      <c r="B72" s="19">
        <v>284371467</v>
      </c>
      <c r="C72" s="19">
        <v>30141614.48</v>
      </c>
      <c r="D72" s="19">
        <f t="shared" si="2"/>
        <v>314513081.48000002</v>
      </c>
      <c r="E72" s="19">
        <v>112017939.87</v>
      </c>
      <c r="F72" s="19">
        <v>112017939.87</v>
      </c>
      <c r="G72" s="20">
        <f t="shared" si="3"/>
        <v>202495141.61000001</v>
      </c>
    </row>
    <row r="73" spans="1:7" s="10" customFormat="1" ht="14.25" customHeight="1" x14ac:dyDescent="0.2">
      <c r="A73" s="18" t="s">
        <v>79</v>
      </c>
      <c r="B73" s="19">
        <v>27687751</v>
      </c>
      <c r="C73" s="19">
        <v>-2195407.29</v>
      </c>
      <c r="D73" s="19">
        <f t="shared" si="2"/>
        <v>25492343.710000001</v>
      </c>
      <c r="E73" s="19">
        <v>8692809.9600000009</v>
      </c>
      <c r="F73" s="19">
        <v>8692809.9600000009</v>
      </c>
      <c r="G73" s="20">
        <f t="shared" si="3"/>
        <v>16799533.75</v>
      </c>
    </row>
    <row r="74" spans="1:7" s="10" customFormat="1" ht="14.25" customHeight="1" thickBot="1" x14ac:dyDescent="0.25">
      <c r="A74" s="21"/>
      <c r="B74" s="22"/>
      <c r="C74" s="23"/>
      <c r="D74" s="23"/>
      <c r="E74" s="23"/>
      <c r="F74" s="23"/>
      <c r="G74" s="24"/>
    </row>
    <row r="75" spans="1:7" s="10" customFormat="1" ht="14.25" customHeight="1" thickBot="1" x14ac:dyDescent="0.25">
      <c r="A75" s="25" t="s">
        <v>80</v>
      </c>
      <c r="B75" s="26">
        <f t="shared" ref="B75:G75" si="4">SUM(B5:B74)</f>
        <v>15613367493.970001</v>
      </c>
      <c r="C75" s="27">
        <f t="shared" si="4"/>
        <v>1283988245.5800009</v>
      </c>
      <c r="D75" s="27">
        <f t="shared" si="4"/>
        <v>16897355739.549999</v>
      </c>
      <c r="E75" s="27">
        <f t="shared" si="4"/>
        <v>6438023976.5199995</v>
      </c>
      <c r="F75" s="27">
        <f t="shared" si="4"/>
        <v>6438023976.5199995</v>
      </c>
      <c r="G75" s="28">
        <f t="shared" si="4"/>
        <v>10459331763.029999</v>
      </c>
    </row>
    <row r="76" spans="1:7" s="10" customFormat="1" ht="14.25" customHeight="1" x14ac:dyDescent="0.2">
      <c r="A76" s="29" t="s">
        <v>81</v>
      </c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01BEE-2C1B-4FCA-AB51-2C6529DFB88F}">
  <sheetPr>
    <tabColor theme="4" tint="-0.249977111117893"/>
    <pageSetUpPr fitToPage="1"/>
  </sheetPr>
  <dimension ref="A1:G13"/>
  <sheetViews>
    <sheetView showGridLines="0" workbookViewId="0">
      <selection sqref="A1:G1"/>
    </sheetView>
  </sheetViews>
  <sheetFormatPr baseColWidth="10" defaultColWidth="13.33203125" defaultRowHeight="12" x14ac:dyDescent="0.2"/>
  <cols>
    <col min="1" max="1" width="40.1640625" style="33" customWidth="1"/>
    <col min="2" max="7" width="17.5" style="33" customWidth="1"/>
    <col min="8" max="8" width="2.6640625" style="33" customWidth="1"/>
    <col min="9" max="16384" width="13.33203125" style="33"/>
  </cols>
  <sheetData>
    <row r="1" spans="1:7" ht="48" customHeight="1" x14ac:dyDescent="0.2">
      <c r="A1" s="30" t="s">
        <v>82</v>
      </c>
      <c r="B1" s="31"/>
      <c r="C1" s="31"/>
      <c r="D1" s="31"/>
      <c r="E1" s="31"/>
      <c r="F1" s="31"/>
      <c r="G1" s="32"/>
    </row>
    <row r="2" spans="1:7" x14ac:dyDescent="0.2">
      <c r="A2" s="34" t="s">
        <v>1</v>
      </c>
      <c r="B2" s="35" t="s">
        <v>83</v>
      </c>
      <c r="C2" s="35"/>
      <c r="D2" s="35"/>
      <c r="E2" s="35"/>
      <c r="F2" s="35"/>
      <c r="G2" s="35" t="s">
        <v>3</v>
      </c>
    </row>
    <row r="3" spans="1:7" ht="22.5" x14ac:dyDescent="0.2">
      <c r="A3" s="34"/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5"/>
    </row>
    <row r="4" spans="1:7" x14ac:dyDescent="0.2">
      <c r="A4" s="34"/>
      <c r="B4" s="36">
        <v>1</v>
      </c>
      <c r="C4" s="36">
        <v>2</v>
      </c>
      <c r="D4" s="36" t="s">
        <v>9</v>
      </c>
      <c r="E4" s="36">
        <v>4</v>
      </c>
      <c r="F4" s="36">
        <v>5</v>
      </c>
      <c r="G4" s="36" t="s">
        <v>10</v>
      </c>
    </row>
    <row r="5" spans="1:7" x14ac:dyDescent="0.2">
      <c r="A5" s="37" t="s">
        <v>84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x14ac:dyDescent="0.2">
      <c r="A6" s="38" t="s">
        <v>85</v>
      </c>
      <c r="B6" s="19">
        <v>0</v>
      </c>
      <c r="C6" s="19">
        <v>0</v>
      </c>
      <c r="D6" s="19">
        <f>B6+C6</f>
        <v>0</v>
      </c>
      <c r="E6" s="19">
        <v>0</v>
      </c>
      <c r="F6" s="19">
        <v>0</v>
      </c>
      <c r="G6" s="19">
        <f>D6-E6</f>
        <v>0</v>
      </c>
    </row>
    <row r="7" spans="1:7" x14ac:dyDescent="0.2">
      <c r="A7" s="38" t="s">
        <v>86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38" t="s">
        <v>87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39" t="s">
        <v>80</v>
      </c>
      <c r="B9" s="40">
        <f>+B5+B6+B7+B8</f>
        <v>0</v>
      </c>
      <c r="C9" s="40">
        <f>+C5+C6+C7+C8</f>
        <v>0</v>
      </c>
      <c r="D9" s="40">
        <f>SUM(D5:D8)</f>
        <v>0</v>
      </c>
      <c r="E9" s="40">
        <f>+E5+E6+E7+E8</f>
        <v>0</v>
      </c>
      <c r="F9" s="40">
        <f>+F5+F6+F7+F8</f>
        <v>0</v>
      </c>
      <c r="G9" s="40">
        <f>SUM(G5:G8)</f>
        <v>0</v>
      </c>
    </row>
    <row r="10" spans="1:7" ht="15.75" customHeight="1" x14ac:dyDescent="0.2">
      <c r="A10" s="41" t="s">
        <v>81</v>
      </c>
      <c r="B10" s="41"/>
      <c r="C10" s="41"/>
      <c r="D10" s="41"/>
      <c r="E10" s="41"/>
      <c r="F10" s="41"/>
      <c r="G10" s="41"/>
    </row>
    <row r="11" spans="1:7" x14ac:dyDescent="0.2">
      <c r="B11" s="42"/>
      <c r="C11" s="42"/>
      <c r="D11" s="42"/>
      <c r="E11" s="42"/>
      <c r="F11" s="42"/>
      <c r="G11" s="42"/>
    </row>
    <row r="12" spans="1:7" x14ac:dyDescent="0.2">
      <c r="B12" s="43"/>
      <c r="C12" s="43"/>
      <c r="D12" s="43"/>
      <c r="E12" s="43"/>
      <c r="F12" s="43"/>
      <c r="G12" s="43"/>
    </row>
    <row r="13" spans="1:7" x14ac:dyDescent="0.2">
      <c r="D13" s="44"/>
      <c r="E13" s="44"/>
      <c r="F13" s="44"/>
    </row>
  </sheetData>
  <mergeCells count="5">
    <mergeCell ref="A1:G1"/>
    <mergeCell ref="A2:A4"/>
    <mergeCell ref="B2:F2"/>
    <mergeCell ref="G2:G3"/>
    <mergeCell ref="A10:G10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63A7D-D7FB-480B-ACB2-EF5A75382BF4}">
  <sheetPr>
    <tabColor theme="4" tint="-0.249977111117893"/>
    <pageSetUpPr fitToPage="1"/>
  </sheetPr>
  <dimension ref="A1:G15"/>
  <sheetViews>
    <sheetView showGridLines="0" workbookViewId="0">
      <selection sqref="A1:G1"/>
    </sheetView>
  </sheetViews>
  <sheetFormatPr baseColWidth="10" defaultColWidth="13.33203125" defaultRowHeight="12.75" x14ac:dyDescent="0.2"/>
  <cols>
    <col min="1" max="1" width="83.33203125" style="45" customWidth="1"/>
    <col min="2" max="7" width="16" style="45" customWidth="1"/>
    <col min="8" max="8" width="3.1640625" style="45" customWidth="1"/>
    <col min="9" max="9" width="13.33203125" style="45"/>
    <col min="10" max="10" width="17.33203125" style="45" bestFit="1" customWidth="1"/>
    <col min="11" max="16384" width="13.33203125" style="45"/>
  </cols>
  <sheetData>
    <row r="1" spans="1:7" ht="57.75" customHeight="1" x14ac:dyDescent="0.2">
      <c r="A1" s="30" t="s">
        <v>88</v>
      </c>
      <c r="B1" s="31"/>
      <c r="C1" s="31"/>
      <c r="D1" s="31"/>
      <c r="E1" s="31"/>
      <c r="F1" s="31"/>
      <c r="G1" s="32"/>
    </row>
    <row r="2" spans="1:7" x14ac:dyDescent="0.2">
      <c r="A2" s="34" t="s">
        <v>1</v>
      </c>
      <c r="B2" s="35" t="s">
        <v>83</v>
      </c>
      <c r="C2" s="35"/>
      <c r="D2" s="35"/>
      <c r="E2" s="35"/>
      <c r="F2" s="35"/>
      <c r="G2" s="35" t="s">
        <v>3</v>
      </c>
    </row>
    <row r="3" spans="1:7" ht="22.5" x14ac:dyDescent="0.2">
      <c r="A3" s="34"/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5"/>
    </row>
    <row r="4" spans="1:7" x14ac:dyDescent="0.2">
      <c r="A4" s="34"/>
      <c r="B4" s="36">
        <v>1</v>
      </c>
      <c r="C4" s="36">
        <v>2</v>
      </c>
      <c r="D4" s="36" t="s">
        <v>9</v>
      </c>
      <c r="E4" s="36">
        <v>4</v>
      </c>
      <c r="F4" s="36">
        <v>5</v>
      </c>
      <c r="G4" s="36" t="s">
        <v>10</v>
      </c>
    </row>
    <row r="5" spans="1:7" ht="21" customHeight="1" x14ac:dyDescent="0.2">
      <c r="A5" s="46" t="s">
        <v>89</v>
      </c>
      <c r="B5" s="19">
        <v>15613367493.969999</v>
      </c>
      <c r="C5" s="19">
        <v>1283988245.5799999</v>
      </c>
      <c r="D5" s="19">
        <f t="shared" ref="D5:D11" si="0">B5+C5</f>
        <v>16897355739.549999</v>
      </c>
      <c r="E5" s="19">
        <v>6438023976.5200005</v>
      </c>
      <c r="F5" s="19">
        <v>6438023976.5200005</v>
      </c>
      <c r="G5" s="19">
        <f t="shared" ref="G5:G11" si="1">D5-E5</f>
        <v>10459331763.029999</v>
      </c>
    </row>
    <row r="6" spans="1:7" ht="21" customHeight="1" x14ac:dyDescent="0.2">
      <c r="A6" s="46" t="s">
        <v>90</v>
      </c>
      <c r="B6" s="19">
        <v>0</v>
      </c>
      <c r="C6" s="19">
        <v>0</v>
      </c>
      <c r="D6" s="19">
        <f t="shared" si="0"/>
        <v>0</v>
      </c>
      <c r="E6" s="19">
        <v>0</v>
      </c>
      <c r="F6" s="19">
        <v>0</v>
      </c>
      <c r="G6" s="19">
        <f t="shared" si="1"/>
        <v>0</v>
      </c>
    </row>
    <row r="7" spans="1:7" ht="21" customHeight="1" x14ac:dyDescent="0.2">
      <c r="A7" s="47" t="s">
        <v>91</v>
      </c>
      <c r="B7" s="19">
        <v>0</v>
      </c>
      <c r="C7" s="19">
        <v>0</v>
      </c>
      <c r="D7" s="19">
        <f t="shared" si="0"/>
        <v>0</v>
      </c>
      <c r="E7" s="19">
        <v>0</v>
      </c>
      <c r="F7" s="19">
        <v>0</v>
      </c>
      <c r="G7" s="19">
        <f t="shared" si="1"/>
        <v>0</v>
      </c>
    </row>
    <row r="8" spans="1:7" ht="21" customHeight="1" x14ac:dyDescent="0.2">
      <c r="A8" s="47" t="s">
        <v>92</v>
      </c>
      <c r="B8" s="19">
        <v>0</v>
      </c>
      <c r="C8" s="19">
        <v>0</v>
      </c>
      <c r="D8" s="19">
        <f t="shared" si="0"/>
        <v>0</v>
      </c>
      <c r="E8" s="19">
        <v>0</v>
      </c>
      <c r="F8" s="19">
        <v>0</v>
      </c>
      <c r="G8" s="19">
        <f t="shared" si="1"/>
        <v>0</v>
      </c>
    </row>
    <row r="9" spans="1:7" ht="21" customHeight="1" x14ac:dyDescent="0.2">
      <c r="A9" s="47" t="s">
        <v>93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ht="21" customHeight="1" x14ac:dyDescent="0.2">
      <c r="A10" s="47" t="s">
        <v>94</v>
      </c>
      <c r="B10" s="19">
        <v>0</v>
      </c>
      <c r="C10" s="19">
        <v>0</v>
      </c>
      <c r="D10" s="19">
        <f t="shared" si="0"/>
        <v>0</v>
      </c>
      <c r="E10" s="19">
        <v>0</v>
      </c>
      <c r="F10" s="19">
        <v>0</v>
      </c>
      <c r="G10" s="19">
        <f t="shared" si="1"/>
        <v>0</v>
      </c>
    </row>
    <row r="11" spans="1:7" ht="21" customHeight="1" x14ac:dyDescent="0.2">
      <c r="A11" s="47" t="s">
        <v>95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</row>
    <row r="12" spans="1:7" x14ac:dyDescent="0.2">
      <c r="A12" s="48" t="s">
        <v>80</v>
      </c>
      <c r="B12" s="49">
        <f t="shared" ref="B12:G12" si="2">SUM(B5:B11)</f>
        <v>15613367493.969999</v>
      </c>
      <c r="C12" s="49">
        <f t="shared" si="2"/>
        <v>1283988245.5799999</v>
      </c>
      <c r="D12" s="49">
        <f t="shared" si="2"/>
        <v>16897355739.549999</v>
      </c>
      <c r="E12" s="49">
        <f t="shared" si="2"/>
        <v>6438023976.5200005</v>
      </c>
      <c r="F12" s="49">
        <f t="shared" si="2"/>
        <v>6438023976.5200005</v>
      </c>
      <c r="G12" s="49">
        <f t="shared" si="2"/>
        <v>10459331763.029999</v>
      </c>
    </row>
    <row r="13" spans="1:7" ht="21" customHeight="1" x14ac:dyDescent="0.2">
      <c r="A13" s="50" t="s">
        <v>81</v>
      </c>
      <c r="B13" s="51"/>
      <c r="C13" s="51"/>
      <c r="D13" s="51"/>
      <c r="E13" s="51"/>
      <c r="F13" s="51"/>
      <c r="G13" s="51"/>
    </row>
    <row r="14" spans="1:7" x14ac:dyDescent="0.2">
      <c r="B14" s="52"/>
      <c r="C14" s="52"/>
      <c r="D14" s="52"/>
      <c r="E14" s="52"/>
      <c r="F14" s="52"/>
      <c r="G14" s="52"/>
    </row>
    <row r="15" spans="1:7" x14ac:dyDescent="0.2">
      <c r="B15" s="53"/>
      <c r="C15" s="53"/>
      <c r="D15" s="53"/>
      <c r="E15" s="53"/>
      <c r="F15" s="53"/>
      <c r="G15" s="53"/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CtasAdmvas 1</vt:lpstr>
      <vt:lpstr>CtasAdmvas 2</vt:lpstr>
      <vt:lpstr>CtasAdmvas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2023-07-24T21:06:02Z</cp:lastPrinted>
  <dcterms:created xsi:type="dcterms:W3CDTF">2023-07-24T21:05:15Z</dcterms:created>
  <dcterms:modified xsi:type="dcterms:W3CDTF">2023-07-24T21:06:25Z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