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175" i="1"/>
  <c r="E175"/>
  <c r="C175"/>
  <c r="B175"/>
  <c r="G174"/>
  <c r="G173"/>
  <c r="G172"/>
  <c r="G171"/>
  <c r="D170"/>
  <c r="G170" s="1"/>
  <c r="D168"/>
  <c r="G168" s="1"/>
  <c r="G175" s="1"/>
  <c r="F159"/>
  <c r="E159"/>
  <c r="D159"/>
  <c r="C159"/>
  <c r="G158"/>
  <c r="G157"/>
  <c r="G156"/>
  <c r="G155"/>
  <c r="G159" s="1"/>
  <c r="F135"/>
  <c r="E135"/>
  <c r="C135"/>
  <c r="B135"/>
  <c r="D133"/>
  <c r="G133" s="1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G135" s="1"/>
  <c r="D5"/>
  <c r="D135" s="1"/>
  <c r="D175" l="1"/>
</calcChain>
</file>

<file path=xl/sharedStrings.xml><?xml version="1.0" encoding="utf-8"?>
<sst xmlns="http://schemas.openxmlformats.org/spreadsheetml/2006/main" count="205" uniqueCount="143">
  <si>
    <t>INSTITUTO DE SALUD PUBLICA DEL ESTADO DE GUANAJUATO
Estado Analítico del Ejercicio del Presupuesto de Egresos
Clasificación Administrativa  
Del 1 de Enero al 30 de Junio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</si>
  <si>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</si>
  <si>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</si>
  <si>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</si>
  <si>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</si>
  <si>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</si>
  <si>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</si>
  <si>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</si>
  <si>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</si>
  <si>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</si>
  <si>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</si>
  <si>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 DEL I</t>
  </si>
  <si>
    <t>0102 COORDINACION DE COMUNICACION SOCIAL</t>
  </si>
  <si>
    <t>0103 COORDINACION DE ASUNTOS JURIDICOS</t>
  </si>
  <si>
    <t>0104 ÓRGANO INTERNO DE CONTROL</t>
  </si>
  <si>
    <t>0106 COORDINACIÓN GENERAL DE SALUD PÚBLI</t>
  </si>
  <si>
    <t>0107 COORDINACIÓN GENERAL DE ADMINISTRAC</t>
  </si>
  <si>
    <t>0201 DES. DIR GRAL DE SERVICIOS DE SALUD</t>
  </si>
  <si>
    <t>0301 DES DIR GRAL DE PLANEACION Y DESARR</t>
  </si>
  <si>
    <t>0401 DIRECCIÓN GENERAL DE PROTECCIÓN CON</t>
  </si>
  <si>
    <t>0501 DES DIR GENERAL DE ADMINISTRACIÓN</t>
  </si>
  <si>
    <t>0502 DIRECCIÓN DE RECURSOS MATERIALES;</t>
  </si>
  <si>
    <t>0601 DIRECCIÓN GENERAL DE RECURSOS HUMAN</t>
  </si>
  <si>
    <t>0701 JUR SANIT NO. I CON SEDE EN GTO</t>
  </si>
  <si>
    <t>0702 JUR SANIT NO. II SEDE SAN MIGUEL DE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</si>
  <si>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</si>
  <si>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</si>
  <si>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</si>
  <si>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</si>
  <si>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</si>
  <si>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</t>
  </si>
  <si>
    <t>0709 UNIDAD MÉDICA MUNICIPIO GUANAJUATO</t>
  </si>
  <si>
    <t>0710 UNIDAD MÉDICA MUNICIPIO DOLORES HID</t>
  </si>
  <si>
    <t>0711 UNIDAD MÉDICA MUNICIPIO SAN DIEGO D</t>
  </si>
  <si>
    <t>0712 UNIDAD MÉDICA MUNICIPIO SAN FÉLIPE</t>
  </si>
  <si>
    <t>0713 UNIDAD MÉDICA MUNICIPIO OCAMPO</t>
  </si>
  <si>
    <t>0714 UNIDAD MÉDICA MUNICIPIO SAN MIGUEL</t>
  </si>
  <si>
    <t>0715 UNIDAD MÉDICA MUNICIPIO DR  MORA</t>
  </si>
  <si>
    <t>0716 UNIDAD MÉDICA MUNICIPIO SAN JOSE IT</t>
  </si>
  <si>
    <t>0717 UNIDAD MÉDICA MUNICIPIO SAN LUIS DE</t>
  </si>
  <si>
    <t>0718 UNIDAD MÉDICA MUNICIPIO VICTORIA</t>
  </si>
  <si>
    <t>0719 UNIDAD MÉDICA MUNICIPIO SANTA CATAR</t>
  </si>
  <si>
    <t>0720 UNIDAD MÉDICA MUNICIPIO TIERRA BLAN</t>
  </si>
  <si>
    <t>0721 UNIDAD MÉDICA MUNICIPIO ATARJEA</t>
  </si>
  <si>
    <t>0722 UNIDAD MÉDICA MUNICIPIO XICHU</t>
  </si>
  <si>
    <t>0723 UNIDAD MÉDICA MUNICIPIO CELAYA</t>
  </si>
  <si>
    <t>0724 UNIDAD MÉDICA MUNICIPIO SANTA CRUZ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</si>
  <si>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</si>
  <si>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</si>
  <si>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</si>
  <si>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</si>
  <si>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</t>
  </si>
  <si>
    <t>0730 UNIDAD MÉDICA MUNICIPIO APASEO EL G</t>
  </si>
  <si>
    <t>0731 UNIDAD MÉDICA MUNICIPIO ACAMBARO</t>
  </si>
  <si>
    <t>0732 UNIDAD MÉDICA MUNICIPIO SALVATIERRA</t>
  </si>
  <si>
    <t>0733 UNIDAD MÉDICA MUNICIPIO CORONEO</t>
  </si>
  <si>
    <t>0734 UNIDAD MÉDICA MUNICIPIO SANTIAGO MA</t>
  </si>
  <si>
    <t>0735 UNIDAD MÉDICA MUNICIPIO TARANDACUAO</t>
  </si>
  <si>
    <t>0736 UNIDAD MÉDICA MUNICIPIO JERÉCUARO</t>
  </si>
  <si>
    <t>0737 UNIDAD MÉDICA MUNICIPIO SALAMANCA</t>
  </si>
  <si>
    <t>0738 UNIDAD MÉDICA MUNICIPIO VALLE DE SA</t>
  </si>
  <si>
    <t>0739 UNIDAD MÉDICA MUNICIPIO JARAL DEL P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</si>
  <si>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</si>
  <si>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</si>
  <si>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</si>
  <si>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</si>
  <si>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</si>
  <si>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</si>
  <si>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</si>
  <si>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</si>
  <si>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</si>
  <si>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</si>
  <si>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</si>
  <si>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</si>
  <si>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</t>
  </si>
  <si>
    <t>0753 UNIDAD MÉDICA MUNICIPIO PURÍSIMA DE</t>
  </si>
  <si>
    <t>0754 UNIDAD MÉDICA MUNICIPIO CD  MANUEL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</si>
  <si>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</si>
  <si>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</si>
  <si>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</si>
  <si>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</si>
  <si>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</si>
  <si>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</si>
  <si>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</si>
  <si>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</si>
  <si>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</si>
  <si>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</si>
  <si>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</si>
  <si>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</si>
  <si>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</si>
  <si>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</si>
  <si>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</si>
  <si>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</si>
  <si>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</t>
  </si>
  <si>
    <t>0819 HOSDPITAL COMUNITARIO ROMITA</t>
  </si>
  <si>
    <t>0823 HOSDPITAL COMUNITARIO COMONFORT</t>
  </si>
  <si>
    <t>0824 HOSDPITAL COMUNITARIO APASEO EL GDE</t>
  </si>
  <si>
    <t>0825 HOSDPITAL COMUNITARIO JERECUARO</t>
  </si>
  <si>
    <t>0826 HOSPITAL GENERAL DE SAN JOSE ITURBI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</si>
  <si>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</si>
  <si>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</si>
  <si>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</si>
  <si>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</si>
  <si>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</si>
  <si>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</si>
  <si>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</si>
  <si>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</si>
  <si>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</si>
  <si>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</si>
  <si>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</t>
  </si>
  <si>
    <t>0839 HOSPITAL COMUNITARIO MOROLEÓN</t>
  </si>
  <si>
    <t>0840 HOSPITAL COMUNITARIO YURIRIA</t>
  </si>
  <si>
    <t>0841 HOSPITAL COMUNITARIO SAN DIEGO DE L</t>
  </si>
  <si>
    <t>0842 HOSPITAL MATERNO SAN LUIS DE LA PAZ</t>
  </si>
  <si>
    <t>0843 HOSPITAL MATERNO CELAYA</t>
  </si>
  <si>
    <t>0844 HOSP.D ESPECIALIDADES PEDIÁTRICO DE</t>
  </si>
  <si>
    <t>0845 HOSPITAL MATERNO INFANTIL DE IRAPUA</t>
  </si>
  <si>
    <t>0846 HOSPITAL DE LOS PUEBLOS DEL RINCÓN</t>
  </si>
  <si>
    <t>0847 HOSPITAL COMUNITARIO LAS JOYAS</t>
  </si>
  <si>
    <t>0848 HOSPITAL ESTATAL DE ATENCIÓN AL COV</t>
  </si>
  <si>
    <t>0901 LABORATORIO ESTATAL DE SALUD PUBLIC</t>
  </si>
  <si>
    <t>0902 CENTRO ESTATAL DE TRANFUSION SANGUI</t>
  </si>
  <si>
    <t>0903 SISTEMA DE URGENCIAS DEL ESTADO DE</t>
  </si>
  <si>
    <t>0904 COGUSIDA</t>
  </si>
  <si>
    <t>0905 CONSEJO ESTATAL DE TRANSPLANTES (CO</t>
  </si>
  <si>
    <t>0907 CENTRO ESTATAL DE CUIDADOS CRÍTICOS</t>
  </si>
  <si>
    <t>0908 CLÍNICA DE DESINTOXICACIÓN DE LEÓN</t>
  </si>
  <si>
    <t>0818 HOSDPITAL COMUNITARIO PURISIMA DEL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</si>
  <si>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</si>
  <si>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</si>
  <si>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</si>
  <si>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</si>
  <si>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>NO APLICA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</si>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</sst>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&quot;$&quot;* #,##0_-;\-&quot;$&quot;* #,##0_-;_-&quot;$&quot;* &quot;-&quot;??_-;_-@_-"/>
  </numFmts>
  <fonts count="5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/>
        <bgColor indexed="13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63">
    <xf numFmtId="0" fontId="0" fillId="0" borderId="0"/>
    <xf numFmtId="0" fontId="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13" applyNumberFormat="0" applyAlignment="0" applyProtection="0"/>
    <xf numFmtId="165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25" fillId="0" borderId="0"/>
    <xf numFmtId="0" fontId="6" fillId="0" borderId="0"/>
    <xf numFmtId="0" fontId="9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5" borderId="16" applyNumberFormat="0" applyFont="0" applyAlignment="0" applyProtection="0"/>
    <xf numFmtId="0" fontId="6" fillId="25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1" borderId="17" applyNumberFormat="0" applyAlignment="0" applyProtection="0"/>
    <xf numFmtId="4" fontId="28" fillId="26" borderId="18" applyNumberFormat="0" applyProtection="0">
      <alignment vertical="center"/>
    </xf>
    <xf numFmtId="4" fontId="28" fillId="26" borderId="18" applyNumberFormat="0" applyProtection="0">
      <alignment vertical="center"/>
    </xf>
    <xf numFmtId="4" fontId="29" fillId="27" borderId="18" applyNumberFormat="0" applyProtection="0">
      <alignment horizontal="center" vertical="center" wrapText="1"/>
    </xf>
    <xf numFmtId="4" fontId="30" fillId="26" borderId="18" applyNumberFormat="0" applyProtection="0">
      <alignment vertical="center"/>
    </xf>
    <xf numFmtId="4" fontId="30" fillId="26" borderId="18" applyNumberFormat="0" applyProtection="0">
      <alignment vertical="center"/>
    </xf>
    <xf numFmtId="4" fontId="31" fillId="28" borderId="18" applyNumberFormat="0" applyProtection="0">
      <alignment horizontal="center" vertical="center" wrapText="1"/>
    </xf>
    <xf numFmtId="4" fontId="28" fillId="26" borderId="18" applyNumberFormat="0" applyProtection="0">
      <alignment horizontal="left" vertical="center" indent="1"/>
    </xf>
    <xf numFmtId="4" fontId="28" fillId="26" borderId="18" applyNumberFormat="0" applyProtection="0">
      <alignment horizontal="left" vertical="center" indent="1"/>
    </xf>
    <xf numFmtId="4" fontId="32" fillId="27" borderId="18" applyNumberFormat="0" applyProtection="0">
      <alignment horizontal="left" vertical="center" wrapText="1"/>
    </xf>
    <xf numFmtId="0" fontId="28" fillId="26" borderId="18" applyNumberFormat="0" applyProtection="0">
      <alignment horizontal="left" vertical="top" indent="1"/>
    </xf>
    <xf numFmtId="4" fontId="28" fillId="29" borderId="0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wrapText="1"/>
    </xf>
    <xf numFmtId="4" fontId="34" fillId="31" borderId="18" applyNumberFormat="0" applyProtection="0">
      <alignment horizontal="right" vertical="center"/>
    </xf>
    <xf numFmtId="4" fontId="34" fillId="31" borderId="18" applyNumberFormat="0" applyProtection="0">
      <alignment horizontal="right" vertical="center"/>
    </xf>
    <xf numFmtId="4" fontId="35" fillId="32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5" fillId="34" borderId="18" applyNumberFormat="0" applyProtection="0">
      <alignment horizontal="right" vertical="center"/>
    </xf>
    <xf numFmtId="4" fontId="34" fillId="35" borderId="18" applyNumberFormat="0" applyProtection="0">
      <alignment horizontal="right" vertical="center"/>
    </xf>
    <xf numFmtId="4" fontId="34" fillId="35" borderId="18" applyNumberFormat="0" applyProtection="0">
      <alignment horizontal="right" vertical="center"/>
    </xf>
    <xf numFmtId="4" fontId="35" fillId="36" borderId="18" applyNumberFormat="0" applyProtection="0">
      <alignment horizontal="right" vertical="center"/>
    </xf>
    <xf numFmtId="4" fontId="34" fillId="37" borderId="18" applyNumberFormat="0" applyProtection="0">
      <alignment horizontal="right" vertical="center"/>
    </xf>
    <xf numFmtId="4" fontId="34" fillId="37" borderId="18" applyNumberFormat="0" applyProtection="0">
      <alignment horizontal="right" vertical="center"/>
    </xf>
    <xf numFmtId="4" fontId="35" fillId="38" borderId="18" applyNumberFormat="0" applyProtection="0">
      <alignment horizontal="right" vertical="center"/>
    </xf>
    <xf numFmtId="4" fontId="34" fillId="39" borderId="18" applyNumberFormat="0" applyProtection="0">
      <alignment horizontal="right" vertical="center"/>
    </xf>
    <xf numFmtId="4" fontId="34" fillId="39" borderId="18" applyNumberFormat="0" applyProtection="0">
      <alignment horizontal="right" vertical="center"/>
    </xf>
    <xf numFmtId="4" fontId="35" fillId="40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5" fillId="41" borderId="18" applyNumberFormat="0" applyProtection="0">
      <alignment horizontal="right" vertical="center"/>
    </xf>
    <xf numFmtId="4" fontId="34" fillId="42" borderId="18" applyNumberFormat="0" applyProtection="0">
      <alignment horizontal="right" vertical="center"/>
    </xf>
    <xf numFmtId="4" fontId="34" fillId="42" borderId="18" applyNumberFormat="0" applyProtection="0">
      <alignment horizontal="right" vertical="center"/>
    </xf>
    <xf numFmtId="4" fontId="35" fillId="43" borderId="18" applyNumberFormat="0" applyProtection="0">
      <alignment horizontal="right" vertical="center"/>
    </xf>
    <xf numFmtId="4" fontId="34" fillId="44" borderId="18" applyNumberFormat="0" applyProtection="0">
      <alignment horizontal="right" vertical="center"/>
    </xf>
    <xf numFmtId="4" fontId="34" fillId="44" borderId="18" applyNumberFormat="0" applyProtection="0">
      <alignment horizontal="right" vertical="center"/>
    </xf>
    <xf numFmtId="4" fontId="35" fillId="45" borderId="18" applyNumberFormat="0" applyProtection="0">
      <alignment horizontal="right" vertical="center"/>
    </xf>
    <xf numFmtId="4" fontId="34" fillId="46" borderId="18" applyNumberFormat="0" applyProtection="0">
      <alignment horizontal="right" vertical="center"/>
    </xf>
    <xf numFmtId="4" fontId="34" fillId="46" borderId="18" applyNumberFormat="0" applyProtection="0">
      <alignment horizontal="right" vertical="center"/>
    </xf>
    <xf numFmtId="4" fontId="35" fillId="47" borderId="18" applyNumberFormat="0" applyProtection="0">
      <alignment horizontal="right" vertical="center"/>
    </xf>
    <xf numFmtId="4" fontId="28" fillId="48" borderId="19" applyNumberFormat="0" applyProtection="0">
      <alignment horizontal="left" vertical="center" indent="1"/>
    </xf>
    <xf numFmtId="4" fontId="28" fillId="48" borderId="19" applyNumberFormat="0" applyProtection="0">
      <alignment horizontal="left" vertical="center" indent="1"/>
    </xf>
    <xf numFmtId="4" fontId="36" fillId="48" borderId="16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4" fillId="29" borderId="18" applyNumberFormat="0" applyProtection="0">
      <alignment horizontal="right" vertical="center"/>
    </xf>
    <xf numFmtId="4" fontId="34" fillId="29" borderId="18" applyNumberFormat="0" applyProtection="0">
      <alignment horizontal="right" vertical="center"/>
    </xf>
    <xf numFmtId="4" fontId="35" fillId="52" borderId="18" applyNumberFormat="0" applyProtection="0">
      <alignment horizontal="right" vertical="center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center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51" borderId="18" applyNumberFormat="0" applyProtection="0">
      <alignment horizontal="left" vertical="top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center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29" borderId="18" applyNumberFormat="0" applyProtection="0">
      <alignment horizontal="left" vertical="top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center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53" borderId="18" applyNumberFormat="0" applyProtection="0">
      <alignment horizontal="left" vertical="top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center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49" borderId="18" applyNumberFormat="0" applyProtection="0">
      <alignment horizontal="left" vertical="top" indent="1"/>
    </xf>
    <xf numFmtId="0" fontId="6" fillId="30" borderId="8" applyNumberFormat="0">
      <protection locked="0"/>
    </xf>
    <xf numFmtId="0" fontId="6" fillId="30" borderId="8" applyNumberFormat="0">
      <protection locked="0"/>
    </xf>
    <xf numFmtId="0" fontId="6" fillId="30" borderId="8" applyNumberFormat="0">
      <protection locked="0"/>
    </xf>
    <xf numFmtId="0" fontId="6" fillId="30" borderId="8" applyNumberFormat="0">
      <protection locked="0"/>
    </xf>
    <xf numFmtId="4" fontId="34" fillId="54" borderId="18" applyNumberFormat="0" applyProtection="0">
      <alignment vertical="center"/>
    </xf>
    <xf numFmtId="4" fontId="34" fillId="54" borderId="18" applyNumberFormat="0" applyProtection="0">
      <alignment vertical="center"/>
    </xf>
    <xf numFmtId="4" fontId="35" fillId="55" borderId="18" applyNumberFormat="0" applyProtection="0">
      <alignment vertical="center"/>
    </xf>
    <xf numFmtId="4" fontId="38" fillId="54" borderId="18" applyNumberFormat="0" applyProtection="0">
      <alignment vertical="center"/>
    </xf>
    <xf numFmtId="4" fontId="38" fillId="54" borderId="18" applyNumberFormat="0" applyProtection="0">
      <alignment vertical="center"/>
    </xf>
    <xf numFmtId="4" fontId="39" fillId="55" borderId="18" applyNumberFormat="0" applyProtection="0">
      <alignment vertical="center"/>
    </xf>
    <xf numFmtId="4" fontId="34" fillId="54" borderId="18" applyNumberFormat="0" applyProtection="0">
      <alignment horizontal="left" vertical="center" indent="1"/>
    </xf>
    <xf numFmtId="4" fontId="34" fillId="54" borderId="18" applyNumberFormat="0" applyProtection="0">
      <alignment horizontal="left" vertical="center" indent="1"/>
    </xf>
    <xf numFmtId="4" fontId="37" fillId="52" borderId="20" applyNumberFormat="0" applyProtection="0">
      <alignment horizontal="left" vertical="center" indent="1"/>
    </xf>
    <xf numFmtId="0" fontId="34" fillId="54" borderId="18" applyNumberFormat="0" applyProtection="0">
      <alignment horizontal="left" vertical="top" indent="1"/>
    </xf>
    <xf numFmtId="4" fontId="34" fillId="49" borderId="18" applyNumberFormat="0" applyProtection="0">
      <alignment horizontal="right" vertical="center"/>
    </xf>
    <xf numFmtId="4" fontId="34" fillId="49" borderId="18" applyNumberFormat="0" applyProtection="0">
      <alignment horizontal="right" vertical="center"/>
    </xf>
    <xf numFmtId="4" fontId="40" fillId="30" borderId="21" applyNumberFormat="0" applyProtection="0">
      <alignment horizontal="center" vertical="center" wrapText="1"/>
    </xf>
    <xf numFmtId="4" fontId="38" fillId="49" borderId="18" applyNumberFormat="0" applyProtection="0">
      <alignment horizontal="right" vertical="center"/>
    </xf>
    <xf numFmtId="4" fontId="38" fillId="49" borderId="18" applyNumberFormat="0" applyProtection="0">
      <alignment horizontal="right" vertical="center"/>
    </xf>
    <xf numFmtId="4" fontId="39" fillId="55" borderId="18" applyNumberFormat="0" applyProtection="0">
      <alignment horizontal="center" vertical="center" wrapText="1"/>
    </xf>
    <xf numFmtId="4" fontId="34" fillId="29" borderId="18" applyNumberFormat="0" applyProtection="0">
      <alignment horizontal="left" vertical="center" indent="1"/>
    </xf>
    <xf numFmtId="4" fontId="34" fillId="29" borderId="18" applyNumberFormat="0" applyProtection="0">
      <alignment horizontal="left" vertical="center" indent="1"/>
    </xf>
    <xf numFmtId="4" fontId="41" fillId="56" borderId="21" applyNumberFormat="0" applyProtection="0">
      <alignment horizontal="left" vertical="center" wrapText="1"/>
    </xf>
    <xf numFmtId="0" fontId="34" fillId="29" borderId="18" applyNumberFormat="0" applyProtection="0">
      <alignment horizontal="left" vertical="top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3" fillId="49" borderId="18" applyNumberFormat="0" applyProtection="0">
      <alignment horizontal="right" vertical="center"/>
    </xf>
    <xf numFmtId="4" fontId="43" fillId="49" borderId="18" applyNumberFormat="0" applyProtection="0">
      <alignment horizontal="right" vertical="center"/>
    </xf>
    <xf numFmtId="4" fontId="44" fillId="55" borderId="18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16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50" fillId="0" borderId="26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4" fillId="0" borderId="2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</cellStyleXfs>
  <cellXfs count="45">
    <xf numFmtId="0" fontId="0" fillId="0" borderId="0" xfId="0"/>
    <xf numFmtId="0" fontId="8" fillId="0" borderId="0" xfId="2" applyFont="1"/>
    <xf numFmtId="0" fontId="8" fillId="19" borderId="0" xfId="2" applyFont="1" applyFill="1"/>
    <xf numFmtId="0" fontId="7" fillId="18" borderId="8" xfId="2" applyFont="1" applyFill="1" applyBorder="1" applyAlignment="1">
      <alignment horizontal="center" vertical="center" wrapText="1"/>
    </xf>
    <xf numFmtId="0" fontId="9" fillId="0" borderId="9" xfId="3" applyFont="1" applyBorder="1" applyAlignment="1" applyProtection="1">
      <alignment vertical="center"/>
      <protection locked="0"/>
    </xf>
    <xf numFmtId="3" fontId="9" fillId="19" borderId="10" xfId="4" applyNumberFormat="1" applyFont="1" applyFill="1" applyBorder="1" applyAlignment="1">
      <alignment horizontal="right" vertical="center" wrapText="1"/>
    </xf>
    <xf numFmtId="0" fontId="0" fillId="0" borderId="9" xfId="3" applyFont="1" applyBorder="1" applyAlignment="1" applyProtection="1">
      <alignment vertical="center"/>
      <protection locked="0"/>
    </xf>
    <xf numFmtId="3" fontId="9" fillId="19" borderId="6" xfId="4" applyNumberFormat="1" applyFont="1" applyFill="1" applyBorder="1" applyAlignment="1">
      <alignment horizontal="right" vertical="center" wrapText="1"/>
    </xf>
    <xf numFmtId="0" fontId="10" fillId="19" borderId="7" xfId="1" applyFont="1" applyFill="1" applyBorder="1" applyAlignment="1">
      <alignment horizontal="justify" vertical="center" wrapText="1"/>
    </xf>
    <xf numFmtId="3" fontId="9" fillId="19" borderId="11" xfId="4" applyNumberFormat="1" applyFont="1" applyFill="1" applyBorder="1" applyAlignment="1">
      <alignment horizontal="right" vertical="center" wrapText="1"/>
    </xf>
    <xf numFmtId="0" fontId="10" fillId="19" borderId="8" xfId="1" applyFont="1" applyFill="1" applyBorder="1" applyAlignment="1">
      <alignment horizontal="justify" vertical="center" wrapText="1"/>
    </xf>
    <xf numFmtId="3" fontId="10" fillId="19" borderId="8" xfId="4" applyNumberFormat="1" applyFont="1" applyFill="1" applyBorder="1" applyAlignment="1">
      <alignment horizontal="right" vertical="center" wrapText="1"/>
    </xf>
    <xf numFmtId="0" fontId="9" fillId="19" borderId="0" xfId="2" applyFont="1" applyFill="1"/>
    <xf numFmtId="0" fontId="7" fillId="18" borderId="8" xfId="1" applyFont="1" applyFill="1" applyBorder="1" applyAlignment="1">
      <alignment horizontal="center" vertical="center" wrapText="1"/>
    </xf>
    <xf numFmtId="0" fontId="11" fillId="58" borderId="10" xfId="1028" applyNumberFormat="1" applyFont="1" applyFill="1" applyBorder="1" applyAlignment="1" applyProtection="1">
      <alignment horizontal="left" vertical="center" wrapText="1"/>
      <protection locked="0"/>
    </xf>
    <xf numFmtId="3" fontId="11" fillId="0" borderId="10" xfId="164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center"/>
    </xf>
    <xf numFmtId="0" fontId="11" fillId="58" borderId="6" xfId="1028" applyNumberFormat="1" applyFont="1" applyFill="1" applyBorder="1" applyAlignment="1" applyProtection="1">
      <alignment horizontal="left" vertical="center" wrapText="1"/>
      <protection locked="0"/>
    </xf>
    <xf numFmtId="3" fontId="11" fillId="0" borderId="6" xfId="164" applyNumberFormat="1" applyFont="1" applyBorder="1" applyAlignment="1">
      <alignment vertical="center"/>
    </xf>
    <xf numFmtId="3" fontId="11" fillId="0" borderId="6" xfId="1" applyNumberFormat="1" applyFont="1" applyBorder="1" applyAlignment="1">
      <alignment vertical="center"/>
    </xf>
    <xf numFmtId="0" fontId="7" fillId="58" borderId="8" xfId="1028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164" applyNumberFormat="1" applyFont="1" applyBorder="1" applyAlignment="1">
      <alignment vertical="center"/>
    </xf>
    <xf numFmtId="0" fontId="51" fillId="0" borderId="0" xfId="1" applyFont="1" applyAlignment="1">
      <alignment vertical="center"/>
    </xf>
    <xf numFmtId="3" fontId="8" fillId="0" borderId="0" xfId="1" applyNumberFormat="1" applyFont="1"/>
    <xf numFmtId="0" fontId="11" fillId="0" borderId="6" xfId="1" applyFont="1" applyFill="1" applyBorder="1" applyAlignment="1" applyProtection="1">
      <alignment vertical="center"/>
    </xf>
    <xf numFmtId="3" fontId="11" fillId="0" borderId="6" xfId="1" applyNumberFormat="1" applyFont="1" applyBorder="1" applyAlignment="1" applyProtection="1">
      <alignment horizontal="right" vertical="center"/>
      <protection locked="0"/>
    </xf>
    <xf numFmtId="0" fontId="11" fillId="0" borderId="6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center" vertical="center"/>
    </xf>
    <xf numFmtId="3" fontId="10" fillId="0" borderId="8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11" fillId="58" borderId="0" xfId="1028" applyNumberFormat="1" applyFont="1" applyFill="1" applyBorder="1" applyAlignment="1" applyProtection="1">
      <alignment horizontal="left" vertical="center" wrapText="1"/>
      <protection locked="0"/>
    </xf>
    <xf numFmtId="0" fontId="7" fillId="18" borderId="27" xfId="1" applyFont="1" applyFill="1" applyBorder="1" applyAlignment="1">
      <alignment horizontal="center" wrapText="1"/>
    </xf>
    <xf numFmtId="0" fontId="7" fillId="18" borderId="12" xfId="1" applyFont="1" applyFill="1" applyBorder="1" applyAlignment="1">
      <alignment horizontal="center"/>
    </xf>
    <xf numFmtId="0" fontId="7" fillId="18" borderId="28" xfId="1" applyFont="1" applyFill="1" applyBorder="1" applyAlignment="1">
      <alignment horizontal="center"/>
    </xf>
    <xf numFmtId="0" fontId="7" fillId="18" borderId="8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 wrapText="1"/>
    </xf>
    <xf numFmtId="0" fontId="7" fillId="18" borderId="7" xfId="2" applyFont="1" applyFill="1" applyBorder="1" applyAlignment="1">
      <alignment horizontal="center" vertical="center" wrapText="1"/>
    </xf>
    <xf numFmtId="0" fontId="7" fillId="18" borderId="8" xfId="2" applyFont="1" applyFill="1" applyBorder="1" applyAlignment="1">
      <alignment horizontal="center" vertical="center" wrapText="1"/>
    </xf>
    <xf numFmtId="0" fontId="11" fillId="58" borderId="12" xfId="1028" applyNumberFormat="1" applyFont="1" applyFill="1" applyBorder="1" applyAlignment="1" applyProtection="1">
      <alignment horizontal="left" vertical="center" wrapText="1"/>
      <protection locked="0"/>
    </xf>
    <xf numFmtId="0" fontId="7" fillId="18" borderId="3" xfId="1" applyFont="1" applyFill="1" applyBorder="1" applyAlignment="1">
      <alignment horizontal="center" vertical="center" wrapText="1"/>
    </xf>
    <xf numFmtId="0" fontId="7" fillId="18" borderId="4" xfId="1" applyFont="1" applyFill="1" applyBorder="1" applyAlignment="1">
      <alignment horizontal="center" vertical="center"/>
    </xf>
    <xf numFmtId="0" fontId="7" fillId="18" borderId="5" xfId="1" applyFont="1" applyFill="1" applyBorder="1" applyAlignment="1">
      <alignment horizontal="center" vertical="center"/>
    </xf>
    <xf numFmtId="0" fontId="7" fillId="18" borderId="6" xfId="2" applyFont="1" applyFill="1" applyBorder="1" applyAlignment="1">
      <alignment horizontal="center" vertical="center"/>
    </xf>
    <xf numFmtId="0" fontId="7" fillId="18" borderId="7" xfId="2" applyFont="1" applyFill="1" applyBorder="1" applyAlignment="1">
      <alignment horizontal="center" vertical="center"/>
    </xf>
  </cellXfs>
  <cellStyles count="1063">
    <cellStyle name="=C:\WINNT\SYSTEM32\COMMAND.COM" xfId="5"/>
    <cellStyle name="20% - Énfasis1 2" xfId="6"/>
    <cellStyle name="20% - Énfasis1 2 2" xfId="7"/>
    <cellStyle name="20% - Énfasis1 2 2 2" xfId="8"/>
    <cellStyle name="20% - Énfasis1 2 3" xfId="9"/>
    <cellStyle name="20% - Énfasis1 2 4" xfId="10"/>
    <cellStyle name="20% - Énfasis1 3" xfId="11"/>
    <cellStyle name="20% - Énfasis1 3 2" xfId="12"/>
    <cellStyle name="20% - Énfasis1 4" xfId="13"/>
    <cellStyle name="20% - Énfasis1 4 2" xfId="14"/>
    <cellStyle name="20% - Énfasis1 5" xfId="15"/>
    <cellStyle name="20% - Énfasis2 2" xfId="16"/>
    <cellStyle name="20% - Énfasis2 2 2" xfId="17"/>
    <cellStyle name="20% - Énfasis2 2 2 2" xfId="18"/>
    <cellStyle name="20% - Énfasis2 2 3" xfId="19"/>
    <cellStyle name="20% - Énfasis2 2 4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2 4" xfId="30"/>
    <cellStyle name="20% - Énfasis3 3" xfId="31"/>
    <cellStyle name="20% - Énfasis3 3 2" xfId="32"/>
    <cellStyle name="20% - Énfasis3 4" xfId="33"/>
    <cellStyle name="20% - Énfasis3 4 2" xfId="34"/>
    <cellStyle name="20% - Énfasis3 5" xfId="35"/>
    <cellStyle name="20% - Énfasis4 2" xfId="36"/>
    <cellStyle name="20% - Énfasis4 2 2" xfId="37"/>
    <cellStyle name="20% - Énfasis4 2 2 2" xfId="38"/>
    <cellStyle name="20% - Énfasis4 2 3" xfId="39"/>
    <cellStyle name="20% - Énfasis4 2 4" xfId="40"/>
    <cellStyle name="20% - Énfasis4 3" xfId="41"/>
    <cellStyle name="20% - Énfasis4 3 2" xfId="42"/>
    <cellStyle name="20% - Énfasis4 4" xfId="43"/>
    <cellStyle name="20% - Énfasis4 4 2" xfId="44"/>
    <cellStyle name="20% - Énfasis4 5" xfId="45"/>
    <cellStyle name="20% - Énfasis5 2" xfId="46"/>
    <cellStyle name="20% - Énfasis5 2 2" xfId="47"/>
    <cellStyle name="20% - Énfasis5 2 2 2" xfId="48"/>
    <cellStyle name="20% - Énfasis5 2 3" xfId="49"/>
    <cellStyle name="20% - Énfasis5 3" xfId="50"/>
    <cellStyle name="20% - Énfasis5 3 2" xfId="51"/>
    <cellStyle name="20% - Énfasis5 4" xfId="52"/>
    <cellStyle name="20% - Énfasis5 4 2" xfId="53"/>
    <cellStyle name="20% - Énfasis5 5" xfId="54"/>
    <cellStyle name="20% - Énfasis6 2" xfId="55"/>
    <cellStyle name="20% - Énfasis6 2 2" xfId="56"/>
    <cellStyle name="20% - Énfasis6 2 2 2" xfId="57"/>
    <cellStyle name="20% - Énfasis6 2 3" xfId="58"/>
    <cellStyle name="20% - Énfasis6 3" xfId="59"/>
    <cellStyle name="20% - Énfasis6 3 2" xfId="60"/>
    <cellStyle name="20% - Énfasis6 4" xfId="61"/>
    <cellStyle name="20% - Énfasis6 4 2" xfId="62"/>
    <cellStyle name="20% - Énfasis6 5" xfId="63"/>
    <cellStyle name="40% - Énfasis1 2" xfId="64"/>
    <cellStyle name="40% - Énfasis1 2 2" xfId="65"/>
    <cellStyle name="40% - Énfasis1 2 2 2" xfId="66"/>
    <cellStyle name="40% - Énfasis1 2 3" xfId="67"/>
    <cellStyle name="40% - Énfasis1 3" xfId="68"/>
    <cellStyle name="40% - Énfasis1 3 2" xfId="69"/>
    <cellStyle name="40% - Énfasis1 4" xfId="70"/>
    <cellStyle name="40% - Énfasis1 4 2" xfId="71"/>
    <cellStyle name="40% - Énfasis1 5" xfId="72"/>
    <cellStyle name="40% - Énfasis2 2" xfId="73"/>
    <cellStyle name="40% - Énfasis2 2 2" xfId="74"/>
    <cellStyle name="40% - Énfasis2 2 2 2" xfId="75"/>
    <cellStyle name="40% - Énfasis2 2 3" xfId="76"/>
    <cellStyle name="40% - Énfasis2 3" xfId="77"/>
    <cellStyle name="40% - Énfasis2 3 2" xfId="78"/>
    <cellStyle name="40% - Énfasis2 4" xfId="79"/>
    <cellStyle name="40% - Énfasis2 4 2" xfId="80"/>
    <cellStyle name="40% - Énfasis2 5" xfId="81"/>
    <cellStyle name="40% - Énfasis3 2" xfId="82"/>
    <cellStyle name="40% - Énfasis3 2 2" xfId="83"/>
    <cellStyle name="40% - Énfasis3 2 2 2" xfId="84"/>
    <cellStyle name="40% - Énfasis3 2 3" xfId="85"/>
    <cellStyle name="40% - Énfasis3 2 4" xfId="86"/>
    <cellStyle name="40% - Énfasis3 3" xfId="87"/>
    <cellStyle name="40% - Énfasis3 3 2" xfId="88"/>
    <cellStyle name="40% - Énfasis3 4" xfId="89"/>
    <cellStyle name="40% - Énfasis3 4 2" xfId="90"/>
    <cellStyle name="40% - Énfasis3 5" xfId="91"/>
    <cellStyle name="40% - Énfasis4 2" xfId="92"/>
    <cellStyle name="40% - Énfasis4 2 2" xfId="93"/>
    <cellStyle name="40% - Énfasis4 2 2 2" xfId="94"/>
    <cellStyle name="40% - Énfasis4 2 3" xfId="95"/>
    <cellStyle name="40% - Énfasis4 3" xfId="96"/>
    <cellStyle name="40% - Énfasis4 3 2" xfId="97"/>
    <cellStyle name="40% - Énfasis4 4" xfId="98"/>
    <cellStyle name="40% - Énfasis4 4 2" xfId="99"/>
    <cellStyle name="40% - Énfasis4 5" xfId="100"/>
    <cellStyle name="40% - Énfasis5 2" xfId="101"/>
    <cellStyle name="40% - Énfasis5 2 2" xfId="102"/>
    <cellStyle name="40% - Énfasis5 2 2 2" xfId="103"/>
    <cellStyle name="40% - Énfasis5 2 3" xfId="104"/>
    <cellStyle name="40% - Énfasis5 3" xfId="105"/>
    <cellStyle name="40% - Énfasis5 3 2" xfId="106"/>
    <cellStyle name="40% - Énfasis5 4" xfId="107"/>
    <cellStyle name="40% - Énfasis5 4 2" xfId="108"/>
    <cellStyle name="40% - Énfasis5 5" xfId="109"/>
    <cellStyle name="40% - Énfasis6 2" xfId="110"/>
    <cellStyle name="40% - Énfasis6 2 2" xfId="111"/>
    <cellStyle name="40% - Énfasis6 2 2 2" xfId="112"/>
    <cellStyle name="40% - Énfasis6 2 3" xfId="113"/>
    <cellStyle name="40% - Énfasis6 3" xfId="114"/>
    <cellStyle name="40% - Énfasis6 3 2" xfId="115"/>
    <cellStyle name="40% - Énfasis6 4" xfId="116"/>
    <cellStyle name="40% - Énfasis6 4 2" xfId="117"/>
    <cellStyle name="40% - Énfasis6 5" xfId="118"/>
    <cellStyle name="60% - Énfasis3 2" xfId="119"/>
    <cellStyle name="60% - Énfasis4 2" xfId="120"/>
    <cellStyle name="60% - Énfasis6 2" xfId="121"/>
    <cellStyle name="Buena 2" xfId="122"/>
    <cellStyle name="Cálculo 2" xfId="123"/>
    <cellStyle name="Celda de comprobación 2" xfId="124"/>
    <cellStyle name="Celda vinculada 2" xfId="125"/>
    <cellStyle name="Encabezado 4 2" xfId="126"/>
    <cellStyle name="Entrada 2" xfId="127"/>
    <cellStyle name="Euro" xfId="128"/>
    <cellStyle name="Fecha" xfId="129"/>
    <cellStyle name="Fijo" xfId="130"/>
    <cellStyle name="HEADING1" xfId="131"/>
    <cellStyle name="HEADING2" xfId="132"/>
    <cellStyle name="Incorrecto 2" xfId="133"/>
    <cellStyle name="Millares 10" xfId="4"/>
    <cellStyle name="Millares 10 2" xfId="134"/>
    <cellStyle name="Millares 10 3" xfId="135"/>
    <cellStyle name="Millares 11" xfId="136"/>
    <cellStyle name="Millares 12" xfId="137"/>
    <cellStyle name="Millares 13" xfId="138"/>
    <cellStyle name="Millares 14" xfId="139"/>
    <cellStyle name="Millares 15" xfId="140"/>
    <cellStyle name="Millares 15 2" xfId="141"/>
    <cellStyle name="Millares 15 2 2" xfId="142"/>
    <cellStyle name="Millares 15 3" xfId="143"/>
    <cellStyle name="Millares 16" xfId="144"/>
    <cellStyle name="Millares 17" xfId="145"/>
    <cellStyle name="Millares 2" xfId="146"/>
    <cellStyle name="Millares 2 10" xfId="147"/>
    <cellStyle name="Millares 2 11" xfId="148"/>
    <cellStyle name="Millares 2 12" xfId="149"/>
    <cellStyle name="Millares 2 13" xfId="150"/>
    <cellStyle name="Millares 2 14" xfId="151"/>
    <cellStyle name="Millares 2 15" xfId="152"/>
    <cellStyle name="Millares 2 16" xfId="153"/>
    <cellStyle name="Millares 2 16 2" xfId="154"/>
    <cellStyle name="Millares 2 16 3" xfId="155"/>
    <cellStyle name="Millares 2 17" xfId="156"/>
    <cellStyle name="Millares 2 18" xfId="157"/>
    <cellStyle name="Millares 2 18 2" xfId="158"/>
    <cellStyle name="Millares 2 18 3" xfId="159"/>
    <cellStyle name="Millares 2 19" xfId="160"/>
    <cellStyle name="Millares 2 19 2" xfId="161"/>
    <cellStyle name="Millares 2 2" xfId="162"/>
    <cellStyle name="Millares 2 2 2" xfId="163"/>
    <cellStyle name="Millares 2 2 2 2" xfId="164"/>
    <cellStyle name="Millares 2 2 2 2 2" xfId="165"/>
    <cellStyle name="Millares 2 2 2 3" xfId="166"/>
    <cellStyle name="Millares 2 2 2 4" xfId="167"/>
    <cellStyle name="Millares 2 2 3" xfId="168"/>
    <cellStyle name="Millares 2 2 4" xfId="169"/>
    <cellStyle name="Millares 2 2 5" xfId="170"/>
    <cellStyle name="Millares 2 2 6" xfId="171"/>
    <cellStyle name="Millares 2 20" xfId="172"/>
    <cellStyle name="Millares 2 20 2" xfId="173"/>
    <cellStyle name="Millares 2 21" xfId="174"/>
    <cellStyle name="Millares 2 21 2" xfId="175"/>
    <cellStyle name="Millares 2 22" xfId="176"/>
    <cellStyle name="Millares 2 22 2" xfId="177"/>
    <cellStyle name="Millares 2 23" xfId="178"/>
    <cellStyle name="Millares 2 24" xfId="179"/>
    <cellStyle name="Millares 2 25" xfId="180"/>
    <cellStyle name="Millares 2 3" xfId="181"/>
    <cellStyle name="Millares 2 3 2" xfId="182"/>
    <cellStyle name="Millares 2 3 2 2" xfId="183"/>
    <cellStyle name="Millares 2 3 3" xfId="184"/>
    <cellStyle name="Millares 2 3 4" xfId="185"/>
    <cellStyle name="Millares 2 3 5" xfId="186"/>
    <cellStyle name="Millares 2 4" xfId="187"/>
    <cellStyle name="Millares 2 4 2" xfId="188"/>
    <cellStyle name="Millares 2 4 2 2" xfId="189"/>
    <cellStyle name="Millares 2 4 3" xfId="190"/>
    <cellStyle name="Millares 2 4 4" xfId="191"/>
    <cellStyle name="Millares 2 4 5" xfId="192"/>
    <cellStyle name="Millares 2 5" xfId="193"/>
    <cellStyle name="Millares 2 5 2" xfId="194"/>
    <cellStyle name="Millares 2 6" xfId="195"/>
    <cellStyle name="Millares 2 7" xfId="196"/>
    <cellStyle name="Millares 2 8" xfId="197"/>
    <cellStyle name="Millares 2 9" xfId="198"/>
    <cellStyle name="Millares 3" xfId="199"/>
    <cellStyle name="Millares 3 10" xfId="200"/>
    <cellStyle name="Millares 3 11" xfId="201"/>
    <cellStyle name="Millares 3 12" xfId="202"/>
    <cellStyle name="Millares 3 2" xfId="203"/>
    <cellStyle name="Millares 3 2 2" xfId="204"/>
    <cellStyle name="Millares 3 2 2 2" xfId="205"/>
    <cellStyle name="Millares 3 2 3" xfId="206"/>
    <cellStyle name="Millares 3 3" xfId="207"/>
    <cellStyle name="Millares 3 3 2" xfId="208"/>
    <cellStyle name="Millares 3 4" xfId="209"/>
    <cellStyle name="Millares 3 5" xfId="210"/>
    <cellStyle name="Millares 3 6" xfId="211"/>
    <cellStyle name="Millares 3 6 2" xfId="212"/>
    <cellStyle name="Millares 3 6 3" xfId="213"/>
    <cellStyle name="Millares 3 7" xfId="214"/>
    <cellStyle name="Millares 3 8" xfId="215"/>
    <cellStyle name="Millares 3 9" xfId="216"/>
    <cellStyle name="Millares 4" xfId="217"/>
    <cellStyle name="Millares 4 2" xfId="218"/>
    <cellStyle name="Millares 4 2 2" xfId="219"/>
    <cellStyle name="Millares 4 2 2 2" xfId="220"/>
    <cellStyle name="Millares 4 2 3" xfId="221"/>
    <cellStyle name="Millares 4 2 4" xfId="222"/>
    <cellStyle name="Millares 4 3" xfId="223"/>
    <cellStyle name="Millares 4 3 2" xfId="224"/>
    <cellStyle name="Millares 4 3 3" xfId="225"/>
    <cellStyle name="Millares 4 4" xfId="226"/>
    <cellStyle name="Millares 4 5" xfId="227"/>
    <cellStyle name="Millares 5" xfId="228"/>
    <cellStyle name="Millares 5 2" xfId="229"/>
    <cellStyle name="Millares 5 2 2" xfId="230"/>
    <cellStyle name="Millares 5 2 3" xfId="231"/>
    <cellStyle name="Millares 5 3" xfId="232"/>
    <cellStyle name="Millares 5 4" xfId="233"/>
    <cellStyle name="Millares 5 5" xfId="234"/>
    <cellStyle name="Millares 6" xfId="235"/>
    <cellStyle name="Millares 6 2" xfId="236"/>
    <cellStyle name="Millares 7" xfId="237"/>
    <cellStyle name="Millares 8" xfId="238"/>
    <cellStyle name="Millares 8 2" xfId="239"/>
    <cellStyle name="Millares 9" xfId="240"/>
    <cellStyle name="Millares 9 2" xfId="241"/>
    <cellStyle name="Moneda 2" xfId="242"/>
    <cellStyle name="Moneda 2 2" xfId="243"/>
    <cellStyle name="Moneda 2 3" xfId="244"/>
    <cellStyle name="Moneda 2 4" xfId="245"/>
    <cellStyle name="Neutral 2" xfId="246"/>
    <cellStyle name="Normal" xfId="0" builtinId="0"/>
    <cellStyle name="Normal 10" xfId="247"/>
    <cellStyle name="Normal 10 2" xfId="248"/>
    <cellStyle name="Normal 10 2 2" xfId="249"/>
    <cellStyle name="Normal 10 2 2 2" xfId="250"/>
    <cellStyle name="Normal 10 2 3" xfId="251"/>
    <cellStyle name="Normal 10 3" xfId="252"/>
    <cellStyle name="Normal 10 3 2" xfId="253"/>
    <cellStyle name="Normal 10 3 2 2" xfId="254"/>
    <cellStyle name="Normal 10 3 3" xfId="255"/>
    <cellStyle name="Normal 10 4" xfId="256"/>
    <cellStyle name="Normal 10 4 2" xfId="257"/>
    <cellStyle name="Normal 10 4 2 2" xfId="258"/>
    <cellStyle name="Normal 10 4 3" xfId="259"/>
    <cellStyle name="Normal 10 5" xfId="260"/>
    <cellStyle name="Normal 10 5 2" xfId="261"/>
    <cellStyle name="Normal 10 6" xfId="262"/>
    <cellStyle name="Normal 10 7" xfId="263"/>
    <cellStyle name="Normal 11" xfId="264"/>
    <cellStyle name="Normal 11 2" xfId="265"/>
    <cellStyle name="Normal 11 2 2" xfId="266"/>
    <cellStyle name="Normal 11 2 2 2" xfId="267"/>
    <cellStyle name="Normal 11 2 3" xfId="268"/>
    <cellStyle name="Normal 11 3" xfId="269"/>
    <cellStyle name="Normal 11 3 2" xfId="270"/>
    <cellStyle name="Normal 11 3 2 2" xfId="271"/>
    <cellStyle name="Normal 11 3 3" xfId="272"/>
    <cellStyle name="Normal 11 4" xfId="273"/>
    <cellStyle name="Normal 11 4 2" xfId="274"/>
    <cellStyle name="Normal 11 4 2 2" xfId="275"/>
    <cellStyle name="Normal 11 4 3" xfId="276"/>
    <cellStyle name="Normal 11 5" xfId="277"/>
    <cellStyle name="Normal 11 5 2" xfId="278"/>
    <cellStyle name="Normal 11 5 2 2" xfId="279"/>
    <cellStyle name="Normal 11 5 3" xfId="280"/>
    <cellStyle name="Normal 11 6" xfId="281"/>
    <cellStyle name="Normal 11 6 2" xfId="282"/>
    <cellStyle name="Normal 11 7" xfId="283"/>
    <cellStyle name="Normal 11 8" xfId="284"/>
    <cellStyle name="Normal 12" xfId="285"/>
    <cellStyle name="Normal 12 2" xfId="286"/>
    <cellStyle name="Normal 12 2 2" xfId="287"/>
    <cellStyle name="Normal 12 2 2 2" xfId="288"/>
    <cellStyle name="Normal 12 2 3" xfId="289"/>
    <cellStyle name="Normal 12 2 4" xfId="290"/>
    <cellStyle name="Normal 12 3" xfId="291"/>
    <cellStyle name="Normal 12 3 2" xfId="292"/>
    <cellStyle name="Normal 12 3 2 2" xfId="293"/>
    <cellStyle name="Normal 12 3 3" xfId="294"/>
    <cellStyle name="Normal 12 4" xfId="295"/>
    <cellStyle name="Normal 12 4 2" xfId="296"/>
    <cellStyle name="Normal 12 4 2 2" xfId="297"/>
    <cellStyle name="Normal 12 4 3" xfId="298"/>
    <cellStyle name="Normal 12 5" xfId="299"/>
    <cellStyle name="Normal 12 5 2" xfId="300"/>
    <cellStyle name="Normal 12 5 2 2" xfId="301"/>
    <cellStyle name="Normal 12 5 3" xfId="302"/>
    <cellStyle name="Normal 12 6" xfId="303"/>
    <cellStyle name="Normal 12 6 2" xfId="304"/>
    <cellStyle name="Normal 12 7" xfId="305"/>
    <cellStyle name="Normal 13" xfId="306"/>
    <cellStyle name="Normal 13 2" xfId="307"/>
    <cellStyle name="Normal 13 2 2" xfId="308"/>
    <cellStyle name="Normal 13 2 2 2" xfId="309"/>
    <cellStyle name="Normal 13 2 3" xfId="310"/>
    <cellStyle name="Normal 13 3" xfId="311"/>
    <cellStyle name="Normal 13 3 2" xfId="312"/>
    <cellStyle name="Normal 13 3 2 2" xfId="313"/>
    <cellStyle name="Normal 13 3 3" xfId="314"/>
    <cellStyle name="Normal 13 4" xfId="315"/>
    <cellStyle name="Normal 13 4 2" xfId="316"/>
    <cellStyle name="Normal 13 4 2 2" xfId="317"/>
    <cellStyle name="Normal 13 4 3" xfId="318"/>
    <cellStyle name="Normal 13 5" xfId="319"/>
    <cellStyle name="Normal 13 5 2" xfId="320"/>
    <cellStyle name="Normal 13 5 2 2" xfId="321"/>
    <cellStyle name="Normal 13 5 3" xfId="322"/>
    <cellStyle name="Normal 13 6" xfId="323"/>
    <cellStyle name="Normal 13 6 2" xfId="324"/>
    <cellStyle name="Normal 13 7" xfId="325"/>
    <cellStyle name="Normal 13 8" xfId="326"/>
    <cellStyle name="Normal 14" xfId="327"/>
    <cellStyle name="Normal 14 2" xfId="328"/>
    <cellStyle name="Normal 14 2 2" xfId="329"/>
    <cellStyle name="Normal 14 2 2 2" xfId="330"/>
    <cellStyle name="Normal 14 2 3" xfId="331"/>
    <cellStyle name="Normal 14 3" xfId="332"/>
    <cellStyle name="Normal 14 3 2" xfId="333"/>
    <cellStyle name="Normal 14 3 2 2" xfId="334"/>
    <cellStyle name="Normal 14 3 3" xfId="335"/>
    <cellStyle name="Normal 14 4" xfId="336"/>
    <cellStyle name="Normal 14 4 2" xfId="337"/>
    <cellStyle name="Normal 14 4 2 2" xfId="338"/>
    <cellStyle name="Normal 14 4 3" xfId="339"/>
    <cellStyle name="Normal 14 5" xfId="340"/>
    <cellStyle name="Normal 14 5 2" xfId="341"/>
    <cellStyle name="Normal 14 5 2 2" xfId="342"/>
    <cellStyle name="Normal 14 5 3" xfId="343"/>
    <cellStyle name="Normal 14 6" xfId="344"/>
    <cellStyle name="Normal 14 6 2" xfId="345"/>
    <cellStyle name="Normal 14 7" xfId="346"/>
    <cellStyle name="Normal 15" xfId="347"/>
    <cellStyle name="Normal 15 2" xfId="348"/>
    <cellStyle name="Normal 15 2 2" xfId="349"/>
    <cellStyle name="Normal 15 2 2 2" xfId="350"/>
    <cellStyle name="Normal 15 2 3" xfId="351"/>
    <cellStyle name="Normal 15 3" xfId="352"/>
    <cellStyle name="Normal 15 3 2" xfId="353"/>
    <cellStyle name="Normal 15 3 2 2" xfId="354"/>
    <cellStyle name="Normal 15 3 3" xfId="355"/>
    <cellStyle name="Normal 15 4" xfId="356"/>
    <cellStyle name="Normal 15 4 2" xfId="357"/>
    <cellStyle name="Normal 15 5" xfId="358"/>
    <cellStyle name="Normal 15 6" xfId="359"/>
    <cellStyle name="Normal 16" xfId="360"/>
    <cellStyle name="Normal 16 2" xfId="361"/>
    <cellStyle name="Normal 16 2 2" xfId="362"/>
    <cellStyle name="Normal 16 2 2 2" xfId="363"/>
    <cellStyle name="Normal 16 2 3" xfId="364"/>
    <cellStyle name="Normal 16 3" xfId="365"/>
    <cellStyle name="Normal 16 3 2" xfId="366"/>
    <cellStyle name="Normal 16 3 2 2" xfId="367"/>
    <cellStyle name="Normal 16 3 3" xfId="368"/>
    <cellStyle name="Normal 16 4" xfId="369"/>
    <cellStyle name="Normal 16 4 2" xfId="370"/>
    <cellStyle name="Normal 16 5" xfId="371"/>
    <cellStyle name="Normal 16 6" xfId="372"/>
    <cellStyle name="Normal 17" xfId="373"/>
    <cellStyle name="Normal 17 2" xfId="374"/>
    <cellStyle name="Normal 17 2 2" xfId="375"/>
    <cellStyle name="Normal 17 2 2 2" xfId="376"/>
    <cellStyle name="Normal 17 2 3" xfId="377"/>
    <cellStyle name="Normal 17 3" xfId="378"/>
    <cellStyle name="Normal 17 3 2" xfId="379"/>
    <cellStyle name="Normal 17 3 2 2" xfId="380"/>
    <cellStyle name="Normal 17 3 3" xfId="381"/>
    <cellStyle name="Normal 17 4" xfId="382"/>
    <cellStyle name="Normal 17 4 2" xfId="383"/>
    <cellStyle name="Normal 17 5" xfId="384"/>
    <cellStyle name="Normal 17 6" xfId="385"/>
    <cellStyle name="Normal 18" xfId="386"/>
    <cellStyle name="Normal 18 2" xfId="387"/>
    <cellStyle name="Normal 18 2 2" xfId="388"/>
    <cellStyle name="Normal 18 2 2 2" xfId="389"/>
    <cellStyle name="Normal 18 2 3" xfId="390"/>
    <cellStyle name="Normal 18 3" xfId="391"/>
    <cellStyle name="Normal 18 3 2" xfId="392"/>
    <cellStyle name="Normal 18 3 2 2" xfId="393"/>
    <cellStyle name="Normal 18 3 3" xfId="394"/>
    <cellStyle name="Normal 18 4" xfId="395"/>
    <cellStyle name="Normal 18 4 2" xfId="396"/>
    <cellStyle name="Normal 18 5" xfId="397"/>
    <cellStyle name="Normal 19" xfId="398"/>
    <cellStyle name="Normal 2" xfId="399"/>
    <cellStyle name="Normal 2 10" xfId="400"/>
    <cellStyle name="Normal 2 10 2" xfId="401"/>
    <cellStyle name="Normal 2 10 3" xfId="402"/>
    <cellStyle name="Normal 2 11" xfId="403"/>
    <cellStyle name="Normal 2 11 2" xfId="404"/>
    <cellStyle name="Normal 2 11 3" xfId="405"/>
    <cellStyle name="Normal 2 12" xfId="406"/>
    <cellStyle name="Normal 2 12 2" xfId="407"/>
    <cellStyle name="Normal 2 12 2 2" xfId="408"/>
    <cellStyle name="Normal 2 12 3" xfId="409"/>
    <cellStyle name="Normal 2 13" xfId="410"/>
    <cellStyle name="Normal 2 13 2" xfId="411"/>
    <cellStyle name="Normal 2 13 3" xfId="412"/>
    <cellStyle name="Normal 2 14" xfId="413"/>
    <cellStyle name="Normal 2 14 2" xfId="414"/>
    <cellStyle name="Normal 2 14 3" xfId="415"/>
    <cellStyle name="Normal 2 15" xfId="416"/>
    <cellStyle name="Normal 2 15 2" xfId="417"/>
    <cellStyle name="Normal 2 15 3" xfId="418"/>
    <cellStyle name="Normal 2 16" xfId="419"/>
    <cellStyle name="Normal 2 16 2" xfId="420"/>
    <cellStyle name="Normal 2 16 3" xfId="421"/>
    <cellStyle name="Normal 2 17" xfId="422"/>
    <cellStyle name="Normal 2 17 2" xfId="423"/>
    <cellStyle name="Normal 2 17 3" xfId="424"/>
    <cellStyle name="Normal 2 18" xfId="425"/>
    <cellStyle name="Normal 2 18 2" xfId="426"/>
    <cellStyle name="Normal 2 19" xfId="427"/>
    <cellStyle name="Normal 2 19 2" xfId="428"/>
    <cellStyle name="Normal 2 19 3" xfId="429"/>
    <cellStyle name="Normal 2 2" xfId="1"/>
    <cellStyle name="Normal 2 2 10" xfId="430"/>
    <cellStyle name="Normal 2 2 11" xfId="431"/>
    <cellStyle name="Normal 2 2 12" xfId="432"/>
    <cellStyle name="Normal 2 2 13" xfId="433"/>
    <cellStyle name="Normal 2 2 14" xfId="434"/>
    <cellStyle name="Normal 2 2 15" xfId="435"/>
    <cellStyle name="Normal 2 2 16" xfId="436"/>
    <cellStyle name="Normal 2 2 17" xfId="437"/>
    <cellStyle name="Normal 2 2 18" xfId="438"/>
    <cellStyle name="Normal 2 2 19" xfId="439"/>
    <cellStyle name="Normal 2 2 2" xfId="440"/>
    <cellStyle name="Normal 2 2 2 2" xfId="441"/>
    <cellStyle name="Normal 2 2 2 3" xfId="442"/>
    <cellStyle name="Normal 2 2 2 4" xfId="443"/>
    <cellStyle name="Normal 2 2 2 5" xfId="444"/>
    <cellStyle name="Normal 2 2 2 6" xfId="445"/>
    <cellStyle name="Normal 2 2 2 7" xfId="446"/>
    <cellStyle name="Normal 2 2 20" xfId="447"/>
    <cellStyle name="Normal 2 2 21" xfId="448"/>
    <cellStyle name="Normal 2 2 22" xfId="449"/>
    <cellStyle name="Normal 2 2 23" xfId="450"/>
    <cellStyle name="Normal 2 2 3" xfId="451"/>
    <cellStyle name="Normal 2 2 4" xfId="452"/>
    <cellStyle name="Normal 2 2 5" xfId="453"/>
    <cellStyle name="Normal 2 2 6" xfId="454"/>
    <cellStyle name="Normal 2 2 7" xfId="455"/>
    <cellStyle name="Normal 2 2 8" xfId="456"/>
    <cellStyle name="Normal 2 2 9" xfId="457"/>
    <cellStyle name="Normal 2 20" xfId="458"/>
    <cellStyle name="Normal 2 20 2" xfId="459"/>
    <cellStyle name="Normal 2 20 3" xfId="460"/>
    <cellStyle name="Normal 2 21" xfId="461"/>
    <cellStyle name="Normal 2 21 2" xfId="462"/>
    <cellStyle name="Normal 2 22" xfId="463"/>
    <cellStyle name="Normal 2 22 2" xfId="464"/>
    <cellStyle name="Normal 2 23" xfId="465"/>
    <cellStyle name="Normal 2 23 2" xfId="466"/>
    <cellStyle name="Normal 2 24" xfId="467"/>
    <cellStyle name="Normal 2 24 2" xfId="468"/>
    <cellStyle name="Normal 2 25" xfId="469"/>
    <cellStyle name="Normal 2 25 2" xfId="470"/>
    <cellStyle name="Normal 2 26" xfId="471"/>
    <cellStyle name="Normal 2 26 2" xfId="472"/>
    <cellStyle name="Normal 2 27" xfId="473"/>
    <cellStyle name="Normal 2 27 2" xfId="474"/>
    <cellStyle name="Normal 2 28" xfId="475"/>
    <cellStyle name="Normal 2 29" xfId="476"/>
    <cellStyle name="Normal 2 3" xfId="477"/>
    <cellStyle name="Normal 2 3 10" xfId="478"/>
    <cellStyle name="Normal 2 3 11" xfId="479"/>
    <cellStyle name="Normal 2 3 2" xfId="480"/>
    <cellStyle name="Normal 2 3 2 2" xfId="481"/>
    <cellStyle name="Normal 2 3 2 3" xfId="482"/>
    <cellStyle name="Normal 2 3 3" xfId="483"/>
    <cellStyle name="Normal 2 3 3 2" xfId="484"/>
    <cellStyle name="Normal 2 3 4" xfId="485"/>
    <cellStyle name="Normal 2 3 5" xfId="486"/>
    <cellStyle name="Normal 2 3 6" xfId="487"/>
    <cellStyle name="Normal 2 3 7" xfId="488"/>
    <cellStyle name="Normal 2 3 8" xfId="489"/>
    <cellStyle name="Normal 2 3 9" xfId="490"/>
    <cellStyle name="Normal 2 30" xfId="491"/>
    <cellStyle name="Normal 2 31" xfId="492"/>
    <cellStyle name="Normal 2 32" xfId="493"/>
    <cellStyle name="Normal 2 33" xfId="494"/>
    <cellStyle name="Normal 2 34" xfId="495"/>
    <cellStyle name="Normal 2 35" xfId="496"/>
    <cellStyle name="Normal 2 35 2" xfId="497"/>
    <cellStyle name="Normal 2 35 3" xfId="498"/>
    <cellStyle name="Normal 2 36" xfId="499"/>
    <cellStyle name="Normal 2 37" xfId="500"/>
    <cellStyle name="Normal 2 38" xfId="501"/>
    <cellStyle name="Normal 2 39" xfId="502"/>
    <cellStyle name="Normal 2 4" xfId="503"/>
    <cellStyle name="Normal 2 4 2" xfId="504"/>
    <cellStyle name="Normal 2 4 3" xfId="505"/>
    <cellStyle name="Normal 2 4 3 2" xfId="506"/>
    <cellStyle name="Normal 2 40" xfId="507"/>
    <cellStyle name="Normal 2 41" xfId="508"/>
    <cellStyle name="Normal 2 5" xfId="509"/>
    <cellStyle name="Normal 2 5 2" xfId="510"/>
    <cellStyle name="Normal 2 5 3" xfId="511"/>
    <cellStyle name="Normal 2 5 3 2" xfId="512"/>
    <cellStyle name="Normal 2 5 4" xfId="513"/>
    <cellStyle name="Normal 2 5 5" xfId="514"/>
    <cellStyle name="Normal 2 6" xfId="515"/>
    <cellStyle name="Normal 2 6 2" xfId="516"/>
    <cellStyle name="Normal 2 6 3" xfId="517"/>
    <cellStyle name="Normal 2 7" xfId="518"/>
    <cellStyle name="Normal 2 7 2" xfId="519"/>
    <cellStyle name="Normal 2 7 3" xfId="520"/>
    <cellStyle name="Normal 2 8" xfId="521"/>
    <cellStyle name="Normal 2 8 2" xfId="522"/>
    <cellStyle name="Normal 2 8 3" xfId="523"/>
    <cellStyle name="Normal 2 82" xfId="524"/>
    <cellStyle name="Normal 2 83" xfId="525"/>
    <cellStyle name="Normal 2 86" xfId="526"/>
    <cellStyle name="Normal 2 9" xfId="527"/>
    <cellStyle name="Normal 2 9 2" xfId="528"/>
    <cellStyle name="Normal 2 9 3" xfId="529"/>
    <cellStyle name="Normal 2_EFE" xfId="530"/>
    <cellStyle name="Normal 20" xfId="531"/>
    <cellStyle name="Normal 20 2" xfId="532"/>
    <cellStyle name="Normal 21" xfId="533"/>
    <cellStyle name="Normal 22" xfId="534"/>
    <cellStyle name="Normal 23" xfId="535"/>
    <cellStyle name="Normal 24" xfId="536"/>
    <cellStyle name="Normal 25" xfId="537"/>
    <cellStyle name="Normal 26" xfId="538"/>
    <cellStyle name="Normal 3" xfId="539"/>
    <cellStyle name="Normal 3 10" xfId="540"/>
    <cellStyle name="Normal 3 10 2" xfId="541"/>
    <cellStyle name="Normal 3 11" xfId="542"/>
    <cellStyle name="Normal 3 11 2" xfId="543"/>
    <cellStyle name="Normal 3 12" xfId="544"/>
    <cellStyle name="Normal 3 12 2" xfId="545"/>
    <cellStyle name="Normal 3 13" xfId="546"/>
    <cellStyle name="Normal 3 14" xfId="547"/>
    <cellStyle name="Normal 3 14 2" xfId="548"/>
    <cellStyle name="Normal 3 15" xfId="549"/>
    <cellStyle name="Normal 3 15 2" xfId="550"/>
    <cellStyle name="Normal 3 15 3" xfId="551"/>
    <cellStyle name="Normal 3 15 4" xfId="552"/>
    <cellStyle name="Normal 3 16" xfId="553"/>
    <cellStyle name="Normal 3 17" xfId="554"/>
    <cellStyle name="Normal 3 18" xfId="555"/>
    <cellStyle name="Normal 3 19" xfId="556"/>
    <cellStyle name="Normal 3 2" xfId="557"/>
    <cellStyle name="Normal 3 2 2" xfId="558"/>
    <cellStyle name="Normal 3 2 2 2" xfId="559"/>
    <cellStyle name="Normal 3 2 2 2 2" xfId="560"/>
    <cellStyle name="Normal 3 2 2 3" xfId="561"/>
    <cellStyle name="Normal 3 2 2 3 2" xfId="562"/>
    <cellStyle name="Normal 3 2 2 4" xfId="563"/>
    <cellStyle name="Normal 3 2 2 5" xfId="564"/>
    <cellStyle name="Normal 3 2 3" xfId="565"/>
    <cellStyle name="Normal 3 2 3 2" xfId="566"/>
    <cellStyle name="Normal 3 2 4" xfId="567"/>
    <cellStyle name="Normal 3 20" xfId="568"/>
    <cellStyle name="Normal 3 21" xfId="569"/>
    <cellStyle name="Normal 3 3" xfId="570"/>
    <cellStyle name="Normal 3 3 2" xfId="571"/>
    <cellStyle name="Normal 3 3 2 2" xfId="572"/>
    <cellStyle name="Normal 3 4" xfId="573"/>
    <cellStyle name="Normal 3 4 2" xfId="574"/>
    <cellStyle name="Normal 3 4 2 2" xfId="575"/>
    <cellStyle name="Normal 3 5" xfId="576"/>
    <cellStyle name="Normal 3 5 2" xfId="577"/>
    <cellStyle name="Normal 3 6" xfId="578"/>
    <cellStyle name="Normal 3 7" xfId="579"/>
    <cellStyle name="Normal 3 8" xfId="580"/>
    <cellStyle name="Normal 3 9" xfId="581"/>
    <cellStyle name="Normal 3 9 2" xfId="582"/>
    <cellStyle name="Normal 3 9 3" xfId="583"/>
    <cellStyle name="Normal 3_EFE" xfId="584"/>
    <cellStyle name="Normal 4" xfId="585"/>
    <cellStyle name="Normal 4 2" xfId="586"/>
    <cellStyle name="Normal 4 2 2" xfId="587"/>
    <cellStyle name="Normal 4 2 2 2" xfId="588"/>
    <cellStyle name="Normal 4 3" xfId="589"/>
    <cellStyle name="Normal 4 3 2" xfId="590"/>
    <cellStyle name="Normal 4 3 3" xfId="591"/>
    <cellStyle name="Normal 4 4" xfId="592"/>
    <cellStyle name="Normal 4 4 2" xfId="593"/>
    <cellStyle name="Normal 4 4 3" xfId="594"/>
    <cellStyle name="Normal 4 5" xfId="595"/>
    <cellStyle name="Normal 5" xfId="596"/>
    <cellStyle name="Normal 5 10" xfId="597"/>
    <cellStyle name="Normal 5 11" xfId="598"/>
    <cellStyle name="Normal 5 12" xfId="599"/>
    <cellStyle name="Normal 5 13" xfId="600"/>
    <cellStyle name="Normal 5 14" xfId="601"/>
    <cellStyle name="Normal 5 15" xfId="602"/>
    <cellStyle name="Normal 5 16" xfId="603"/>
    <cellStyle name="Normal 5 17" xfId="604"/>
    <cellStyle name="Normal 5 2" xfId="605"/>
    <cellStyle name="Normal 5 2 2" xfId="606"/>
    <cellStyle name="Normal 5 2 2 2" xfId="607"/>
    <cellStyle name="Normal 5 2 2 3" xfId="608"/>
    <cellStyle name="Normal 5 2 3" xfId="609"/>
    <cellStyle name="Normal 5 3" xfId="610"/>
    <cellStyle name="Normal 5 3 2" xfId="2"/>
    <cellStyle name="Normal 5 3 2 2" xfId="611"/>
    <cellStyle name="Normal 5 3 2 3" xfId="612"/>
    <cellStyle name="Normal 5 3 3" xfId="613"/>
    <cellStyle name="Normal 5 3 3 2" xfId="614"/>
    <cellStyle name="Normal 5 3 4" xfId="615"/>
    <cellStyle name="Normal 5 4" xfId="616"/>
    <cellStyle name="Normal 5 4 2" xfId="617"/>
    <cellStyle name="Normal 5 4 2 2" xfId="618"/>
    <cellStyle name="Normal 5 4 2 3" xfId="619"/>
    <cellStyle name="Normal 5 4 3" xfId="620"/>
    <cellStyle name="Normal 5 5" xfId="621"/>
    <cellStyle name="Normal 5 5 2" xfId="622"/>
    <cellStyle name="Normal 5 5 2 2" xfId="623"/>
    <cellStyle name="Normal 5 6" xfId="624"/>
    <cellStyle name="Normal 5 6 2" xfId="625"/>
    <cellStyle name="Normal 5 7" xfId="626"/>
    <cellStyle name="Normal 5 7 2" xfId="627"/>
    <cellStyle name="Normal 5 8" xfId="628"/>
    <cellStyle name="Normal 5 9" xfId="629"/>
    <cellStyle name="Normal 56" xfId="630"/>
    <cellStyle name="Normal 6" xfId="631"/>
    <cellStyle name="Normal 6 10" xfId="632"/>
    <cellStyle name="Normal 6 11" xfId="633"/>
    <cellStyle name="Normal 6 2" xfId="634"/>
    <cellStyle name="Normal 6 2 2" xfId="635"/>
    <cellStyle name="Normal 6 2 2 2" xfId="636"/>
    <cellStyle name="Normal 6 2 3" xfId="637"/>
    <cellStyle name="Normal 6 2 3 2" xfId="638"/>
    <cellStyle name="Normal 6 2 4" xfId="639"/>
    <cellStyle name="Normal 6 2 5" xfId="640"/>
    <cellStyle name="Normal 6 2 6" xfId="641"/>
    <cellStyle name="Normal 6 2 7" xfId="642"/>
    <cellStyle name="Normal 6 2 8" xfId="643"/>
    <cellStyle name="Normal 6 2 9" xfId="644"/>
    <cellStyle name="Normal 6 2_EFE" xfId="645"/>
    <cellStyle name="Normal 6 3" xfId="646"/>
    <cellStyle name="Normal 6 3 2" xfId="647"/>
    <cellStyle name="Normal 6 3 2 2" xfId="648"/>
    <cellStyle name="Normal 6 3 3" xfId="649"/>
    <cellStyle name="Normal 6 3 4" xfId="650"/>
    <cellStyle name="Normal 6 4" xfId="651"/>
    <cellStyle name="Normal 6 4 2" xfId="652"/>
    <cellStyle name="Normal 6 4 2 2" xfId="653"/>
    <cellStyle name="Normal 6 4 3" xfId="654"/>
    <cellStyle name="Normal 6 5" xfId="655"/>
    <cellStyle name="Normal 6 5 2" xfId="656"/>
    <cellStyle name="Normal 6 5 2 2" xfId="657"/>
    <cellStyle name="Normal 6 5 3" xfId="658"/>
    <cellStyle name="Normal 6 6" xfId="659"/>
    <cellStyle name="Normal 6 6 2" xfId="660"/>
    <cellStyle name="Normal 6 7" xfId="661"/>
    <cellStyle name="Normal 6 8" xfId="662"/>
    <cellStyle name="Normal 6 9" xfId="663"/>
    <cellStyle name="Normal 6_EFE" xfId="664"/>
    <cellStyle name="Normal 7" xfId="665"/>
    <cellStyle name="Normal 7 10" xfId="666"/>
    <cellStyle name="Normal 7 11" xfId="667"/>
    <cellStyle name="Normal 7 12" xfId="668"/>
    <cellStyle name="Normal 7 13" xfId="669"/>
    <cellStyle name="Normal 7 14" xfId="670"/>
    <cellStyle name="Normal 7 15" xfId="671"/>
    <cellStyle name="Normal 7 16" xfId="672"/>
    <cellStyle name="Normal 7 17" xfId="673"/>
    <cellStyle name="Normal 7 18" xfId="674"/>
    <cellStyle name="Normal 7 19" xfId="675"/>
    <cellStyle name="Normal 7 2" xfId="676"/>
    <cellStyle name="Normal 7 2 2" xfId="677"/>
    <cellStyle name="Normal 7 2 2 2" xfId="678"/>
    <cellStyle name="Normal 7 2 3" xfId="679"/>
    <cellStyle name="Normal 7 2 4" xfId="680"/>
    <cellStyle name="Normal 7 3" xfId="681"/>
    <cellStyle name="Normal 7 3 2" xfId="682"/>
    <cellStyle name="Normal 7 3 2 2" xfId="683"/>
    <cellStyle name="Normal 7 3 3" xfId="684"/>
    <cellStyle name="Normal 7 3 4" xfId="685"/>
    <cellStyle name="Normal 7 4" xfId="686"/>
    <cellStyle name="Normal 7 4 2" xfId="687"/>
    <cellStyle name="Normal 7 4 2 2" xfId="688"/>
    <cellStyle name="Normal 7 4 3" xfId="689"/>
    <cellStyle name="Normal 7 4 4" xfId="690"/>
    <cellStyle name="Normal 7 5" xfId="691"/>
    <cellStyle name="Normal 7 5 2" xfId="692"/>
    <cellStyle name="Normal 7 5 3" xfId="693"/>
    <cellStyle name="Normal 7 6" xfId="694"/>
    <cellStyle name="Normal 7 6 2" xfId="695"/>
    <cellStyle name="Normal 7 7" xfId="696"/>
    <cellStyle name="Normal 7 7 2" xfId="697"/>
    <cellStyle name="Normal 7 8" xfId="698"/>
    <cellStyle name="Normal 7 9" xfId="699"/>
    <cellStyle name="Normal 7_EFE" xfId="700"/>
    <cellStyle name="Normal 8" xfId="701"/>
    <cellStyle name="Normal 8 2" xfId="702"/>
    <cellStyle name="Normal 8 2 2" xfId="703"/>
    <cellStyle name="Normal 8 2 2 2" xfId="704"/>
    <cellStyle name="Normal 8 2 3" xfId="705"/>
    <cellStyle name="Normal 8 3" xfId="706"/>
    <cellStyle name="Normal 8 3 2" xfId="707"/>
    <cellStyle name="Normal 8 3 2 2" xfId="708"/>
    <cellStyle name="Normal 8 3 3" xfId="709"/>
    <cellStyle name="Normal 8 4" xfId="710"/>
    <cellStyle name="Normal 8 4 2" xfId="711"/>
    <cellStyle name="Normal 8 4 2 2" xfId="712"/>
    <cellStyle name="Normal 8 4 3" xfId="713"/>
    <cellStyle name="Normal 8 5" xfId="714"/>
    <cellStyle name="Normal 8 5 2" xfId="715"/>
    <cellStyle name="Normal 8 5 2 2" xfId="716"/>
    <cellStyle name="Normal 8 5 3" xfId="717"/>
    <cellStyle name="Normal 8 6" xfId="718"/>
    <cellStyle name="Normal 8 6 2" xfId="719"/>
    <cellStyle name="Normal 8 7" xfId="720"/>
    <cellStyle name="Normal 8 8" xfId="721"/>
    <cellStyle name="Normal 8 9" xfId="722"/>
    <cellStyle name="Normal 9" xfId="3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G176"/>
  <sheetViews>
    <sheetView showGridLines="0" tabSelected="1" zoomScaleNormal="100" workbookViewId="0">
      <selection activeCell="I151" sqref="I151"/>
    </sheetView>
  </sheetViews>
  <sheetFormatPr baseColWidth="10" defaultColWidth="12" defaultRowHeight="14.25" customHeight="1"/>
  <cols>
    <col min="1" max="1" width="71.5" style="1" customWidth="1"/>
    <col min="2" max="7" width="14.33203125" style="1" customWidth="1"/>
    <col min="8" max="16384" width="12" style="1"/>
  </cols>
  <sheetData>
    <row r="1" spans="1:7" ht="49.5" customHeight="1">
      <c r="A1" s="40" t="s">
        <v>0</v>
      </c>
      <c r="B1" s="41"/>
      <c r="C1" s="41"/>
      <c r="D1" s="41"/>
      <c r="E1" s="41"/>
      <c r="F1" s="41"/>
      <c r="G1" s="42"/>
    </row>
    <row r="2" spans="1:7" s="2" customFormat="1" ht="14.25" customHeight="1">
      <c r="A2" s="43" t="s">
        <v>1</v>
      </c>
      <c r="B2" s="37" t="s">
        <v>2</v>
      </c>
      <c r="C2" s="37"/>
      <c r="D2" s="37"/>
      <c r="E2" s="37"/>
      <c r="F2" s="37"/>
      <c r="G2" s="37" t="s">
        <v>3</v>
      </c>
    </row>
    <row r="3" spans="1:7" s="2" customFormat="1" ht="22.5">
      <c r="A3" s="43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8"/>
    </row>
    <row r="4" spans="1:7" s="2" customFormat="1" ht="14.25" customHeight="1">
      <c r="A4" s="44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>
      <c r="A5" s="4" t="s">
        <v>11</v>
      </c>
      <c r="B5" s="5">
        <v>14141524.560000001</v>
      </c>
      <c r="C5" s="5">
        <v>197276.78</v>
      </c>
      <c r="D5" s="5">
        <f>+B5+C5</f>
        <v>14338801.34</v>
      </c>
      <c r="E5" s="5">
        <v>6297587.1100000003</v>
      </c>
      <c r="F5" s="5">
        <v>6297587.1100000003</v>
      </c>
      <c r="G5" s="5">
        <f>+D5-E5</f>
        <v>8041214.2299999995</v>
      </c>
    </row>
    <row r="6" spans="1:7" s="2" customFormat="1" ht="14.25" customHeight="1">
      <c r="A6" s="6" t="s">
        <v>12</v>
      </c>
      <c r="B6" s="7">
        <v>8956511.6600000001</v>
      </c>
      <c r="C6" s="7">
        <v>28859915.030000001</v>
      </c>
      <c r="D6" s="7">
        <f t="shared" ref="D6:D73" si="0">+B6+C6</f>
        <v>37816426.689999998</v>
      </c>
      <c r="E6" s="7">
        <v>15685735.550000001</v>
      </c>
      <c r="F6" s="7">
        <v>15685735.550000001</v>
      </c>
      <c r="G6" s="7">
        <f t="shared" ref="G6:G73" si="1">+D6-E6</f>
        <v>22130691.139999997</v>
      </c>
    </row>
    <row r="7" spans="1:7" s="2" customFormat="1" ht="14.25" customHeight="1">
      <c r="A7" s="6" t="s">
        <v>13</v>
      </c>
      <c r="B7" s="7">
        <v>23003032.18</v>
      </c>
      <c r="C7" s="7">
        <v>-640526.44999999995</v>
      </c>
      <c r="D7" s="7">
        <f t="shared" si="0"/>
        <v>22362505.73</v>
      </c>
      <c r="E7" s="7">
        <v>10212912.609999999</v>
      </c>
      <c r="F7" s="7">
        <v>10212912.609999999</v>
      </c>
      <c r="G7" s="7">
        <f t="shared" si="1"/>
        <v>12149593.120000001</v>
      </c>
    </row>
    <row r="8" spans="1:7" s="2" customFormat="1" ht="14.25" customHeight="1">
      <c r="A8" s="6" t="s">
        <v>14</v>
      </c>
      <c r="B8" s="7">
        <v>16688893.68</v>
      </c>
      <c r="C8" s="7">
        <v>60421.34</v>
      </c>
      <c r="D8" s="7">
        <f t="shared" si="0"/>
        <v>16749315.02</v>
      </c>
      <c r="E8" s="7">
        <v>7918309.1900000004</v>
      </c>
      <c r="F8" s="7">
        <v>7918309.1900000004</v>
      </c>
      <c r="G8" s="7">
        <f t="shared" si="1"/>
        <v>8831005.8299999982</v>
      </c>
    </row>
    <row r="9" spans="1:7" s="2" customFormat="1" ht="14.25" customHeight="1">
      <c r="A9" s="6" t="s">
        <v>15</v>
      </c>
      <c r="B9" s="7">
        <v>5151053.05</v>
      </c>
      <c r="C9" s="7">
        <v>22142</v>
      </c>
      <c r="D9" s="7">
        <f t="shared" si="0"/>
        <v>5173195.05</v>
      </c>
      <c r="E9" s="7">
        <v>2065108.23</v>
      </c>
      <c r="F9" s="7">
        <v>2065108.23</v>
      </c>
      <c r="G9" s="7">
        <f t="shared" si="1"/>
        <v>3108086.82</v>
      </c>
    </row>
    <row r="10" spans="1:7" s="2" customFormat="1" ht="14.25" customHeight="1">
      <c r="A10" s="6" t="s">
        <v>16</v>
      </c>
      <c r="B10" s="7">
        <v>9989318.8900000006</v>
      </c>
      <c r="C10" s="7">
        <v>115760</v>
      </c>
      <c r="D10" s="7">
        <f t="shared" si="0"/>
        <v>10105078.890000001</v>
      </c>
      <c r="E10" s="7">
        <v>4913082.43</v>
      </c>
      <c r="F10" s="7">
        <v>4913082.43</v>
      </c>
      <c r="G10" s="7">
        <f t="shared" si="1"/>
        <v>5191996.4600000009</v>
      </c>
    </row>
    <row r="11" spans="1:7" s="2" customFormat="1" ht="14.25" customHeight="1">
      <c r="A11" s="6" t="s">
        <v>17</v>
      </c>
      <c r="B11" s="7">
        <v>2959454530.23</v>
      </c>
      <c r="C11" s="7">
        <v>479988775.87</v>
      </c>
      <c r="D11" s="7">
        <f t="shared" si="0"/>
        <v>3439443306.0999999</v>
      </c>
      <c r="E11" s="7">
        <v>1109814984.0699999</v>
      </c>
      <c r="F11" s="7">
        <v>1109814984.0699999</v>
      </c>
      <c r="G11" s="7">
        <f t="shared" si="1"/>
        <v>2329628322.0299997</v>
      </c>
    </row>
    <row r="12" spans="1:7" s="2" customFormat="1" ht="14.25" customHeight="1">
      <c r="A12" s="6" t="s">
        <v>18</v>
      </c>
      <c r="B12" s="7">
        <v>578007420.99000001</v>
      </c>
      <c r="C12" s="7">
        <v>90071564.909999996</v>
      </c>
      <c r="D12" s="7">
        <f t="shared" si="0"/>
        <v>668078985.89999998</v>
      </c>
      <c r="E12" s="7">
        <v>27144660.969999999</v>
      </c>
      <c r="F12" s="7">
        <v>27144660.969999999</v>
      </c>
      <c r="G12" s="7">
        <f t="shared" si="1"/>
        <v>640934324.92999995</v>
      </c>
    </row>
    <row r="13" spans="1:7" s="2" customFormat="1" ht="14.25" customHeight="1">
      <c r="A13" s="6" t="s">
        <v>19</v>
      </c>
      <c r="B13" s="7">
        <v>30423870.170000002</v>
      </c>
      <c r="C13" s="7">
        <v>-363678.55</v>
      </c>
      <c r="D13" s="7">
        <f t="shared" si="0"/>
        <v>30060191.620000001</v>
      </c>
      <c r="E13" s="7">
        <v>11840783.25</v>
      </c>
      <c r="F13" s="7">
        <v>11840783.25</v>
      </c>
      <c r="G13" s="7">
        <f t="shared" si="1"/>
        <v>18219408.370000001</v>
      </c>
    </row>
    <row r="14" spans="1:7" s="2" customFormat="1" ht="14.25" customHeight="1">
      <c r="A14" s="6" t="s">
        <v>20</v>
      </c>
      <c r="B14" s="7">
        <v>70627184.260000005</v>
      </c>
      <c r="C14" s="7">
        <v>8314466.3200000003</v>
      </c>
      <c r="D14" s="7">
        <f t="shared" si="0"/>
        <v>78941650.580000013</v>
      </c>
      <c r="E14" s="7">
        <v>24997836.289999999</v>
      </c>
      <c r="F14" s="7">
        <v>24997836.289999999</v>
      </c>
      <c r="G14" s="7">
        <f t="shared" si="1"/>
        <v>53943814.290000014</v>
      </c>
    </row>
    <row r="15" spans="1:7" s="2" customFormat="1" ht="14.25" customHeight="1">
      <c r="A15" s="6" t="s">
        <v>21</v>
      </c>
      <c r="B15" s="7">
        <v>1247799867.8599999</v>
      </c>
      <c r="C15" s="7">
        <v>39093629.340000004</v>
      </c>
      <c r="D15" s="7">
        <f t="shared" si="0"/>
        <v>1286893497.1999998</v>
      </c>
      <c r="E15" s="7">
        <v>529770768.43000001</v>
      </c>
      <c r="F15" s="7">
        <v>529770768.43000001</v>
      </c>
      <c r="G15" s="7">
        <f t="shared" si="1"/>
        <v>757122728.76999974</v>
      </c>
    </row>
    <row r="16" spans="1:7" s="2" customFormat="1" ht="14.25" customHeight="1">
      <c r="A16" s="6" t="s">
        <v>22</v>
      </c>
      <c r="B16" s="7">
        <v>205781767.77000001</v>
      </c>
      <c r="C16" s="7">
        <v>-1826818.76</v>
      </c>
      <c r="D16" s="7">
        <f t="shared" si="0"/>
        <v>203954949.01000002</v>
      </c>
      <c r="E16" s="7">
        <v>24210572.989999998</v>
      </c>
      <c r="F16" s="7">
        <v>24210572.989999998</v>
      </c>
      <c r="G16" s="7">
        <f t="shared" si="1"/>
        <v>179744376.02000001</v>
      </c>
    </row>
    <row r="17" spans="1:7" s="2" customFormat="1" ht="14.25" customHeight="1">
      <c r="A17" s="6" t="s">
        <v>23</v>
      </c>
      <c r="B17" s="7">
        <v>36330030.890000001</v>
      </c>
      <c r="C17" s="7">
        <v>-1174660.06</v>
      </c>
      <c r="D17" s="7">
        <f t="shared" si="0"/>
        <v>35155370.829999998</v>
      </c>
      <c r="E17" s="7">
        <v>14504478.48</v>
      </c>
      <c r="F17" s="7">
        <v>14504478.48</v>
      </c>
      <c r="G17" s="7">
        <f t="shared" si="1"/>
        <v>20650892.349999998</v>
      </c>
    </row>
    <row r="18" spans="1:7" s="2" customFormat="1" ht="14.25" customHeight="1">
      <c r="A18" s="6" t="s">
        <v>24</v>
      </c>
      <c r="B18" s="7">
        <v>34411857.75</v>
      </c>
      <c r="C18" s="7">
        <v>-2142683.2200000002</v>
      </c>
      <c r="D18" s="7">
        <f t="shared" si="0"/>
        <v>32269174.530000001</v>
      </c>
      <c r="E18" s="7">
        <v>12358448.640000001</v>
      </c>
      <c r="F18" s="7">
        <v>12358448.640000001</v>
      </c>
      <c r="G18" s="7">
        <f t="shared" si="1"/>
        <v>19910725.890000001</v>
      </c>
    </row>
    <row r="19" spans="1:7" s="2" customFormat="1" ht="14.25" customHeight="1">
      <c r="A19" s="6" t="s">
        <v>25</v>
      </c>
      <c r="B19" s="7">
        <v>49461384.289999999</v>
      </c>
      <c r="C19" s="7">
        <v>-1560539.03</v>
      </c>
      <c r="D19" s="7">
        <f t="shared" si="0"/>
        <v>47900845.259999998</v>
      </c>
      <c r="E19" s="7">
        <v>14457088.16</v>
      </c>
      <c r="F19" s="7">
        <v>14457088.16</v>
      </c>
      <c r="G19" s="7">
        <f t="shared" si="1"/>
        <v>33443757.099999998</v>
      </c>
    </row>
    <row r="20" spans="1:7" s="2" customFormat="1" ht="14.25" customHeight="1">
      <c r="A20" s="6" t="s">
        <v>26</v>
      </c>
      <c r="B20" s="7">
        <v>27275684.23</v>
      </c>
      <c r="C20" s="7">
        <v>223625.99</v>
      </c>
      <c r="D20" s="7">
        <f t="shared" si="0"/>
        <v>27499310.219999999</v>
      </c>
      <c r="E20" s="7">
        <v>10642741.48</v>
      </c>
      <c r="F20" s="7">
        <v>10642741.48</v>
      </c>
      <c r="G20" s="7">
        <f t="shared" si="1"/>
        <v>16856568.739999998</v>
      </c>
    </row>
    <row r="21" spans="1:7" s="2" customFormat="1" ht="14.25" customHeight="1">
      <c r="A21" s="6" t="s">
        <v>27</v>
      </c>
      <c r="B21" s="7">
        <v>40964364.920000002</v>
      </c>
      <c r="C21" s="7">
        <v>-943034.36</v>
      </c>
      <c r="D21" s="7">
        <f t="shared" si="0"/>
        <v>40021330.560000002</v>
      </c>
      <c r="E21" s="7">
        <v>15906693.5</v>
      </c>
      <c r="F21" s="7">
        <v>15906693.5</v>
      </c>
      <c r="G21" s="7">
        <f t="shared" si="1"/>
        <v>24114637.060000002</v>
      </c>
    </row>
    <row r="22" spans="1:7" s="2" customFormat="1" ht="14.25" customHeight="1">
      <c r="A22" s="6" t="s">
        <v>28</v>
      </c>
      <c r="B22" s="7">
        <v>35637019.590000004</v>
      </c>
      <c r="C22" s="7">
        <v>-2455876.1800000002</v>
      </c>
      <c r="D22" s="7">
        <f t="shared" si="0"/>
        <v>33181143.410000004</v>
      </c>
      <c r="E22" s="7">
        <v>13125117.65</v>
      </c>
      <c r="F22" s="7">
        <v>13125117.65</v>
      </c>
      <c r="G22" s="7">
        <f t="shared" si="1"/>
        <v>20056025.760000005</v>
      </c>
    </row>
    <row r="23" spans="1:7" s="2" customFormat="1" ht="14.25" customHeight="1">
      <c r="A23" s="6" t="s">
        <v>29</v>
      </c>
      <c r="B23" s="7">
        <v>50686187.020000003</v>
      </c>
      <c r="C23" s="7">
        <v>3890080.56</v>
      </c>
      <c r="D23" s="7">
        <f t="shared" si="0"/>
        <v>54576267.580000006</v>
      </c>
      <c r="E23" s="7">
        <v>24426477.460000001</v>
      </c>
      <c r="F23" s="7">
        <v>24423937.059999999</v>
      </c>
      <c r="G23" s="7">
        <f t="shared" si="1"/>
        <v>30149790.120000005</v>
      </c>
    </row>
    <row r="24" spans="1:7" s="2" customFormat="1" ht="14.25" customHeight="1">
      <c r="A24" s="6" t="s">
        <v>30</v>
      </c>
      <c r="B24" s="7">
        <v>29383616.800000001</v>
      </c>
      <c r="C24" s="7">
        <v>-3696097.64</v>
      </c>
      <c r="D24" s="7">
        <f t="shared" si="0"/>
        <v>25687519.16</v>
      </c>
      <c r="E24" s="7">
        <v>11751772.67</v>
      </c>
      <c r="F24" s="7">
        <v>11751772.67</v>
      </c>
      <c r="G24" s="7">
        <f t="shared" si="1"/>
        <v>13935746.49</v>
      </c>
    </row>
    <row r="25" spans="1:7" s="2" customFormat="1" ht="14.25" customHeight="1">
      <c r="A25" s="6" t="s">
        <v>31</v>
      </c>
      <c r="B25" s="7">
        <v>77710484.950000003</v>
      </c>
      <c r="C25" s="7">
        <v>3206276.15</v>
      </c>
      <c r="D25" s="7">
        <f t="shared" si="0"/>
        <v>80916761.100000009</v>
      </c>
      <c r="E25" s="7">
        <v>37968709.5</v>
      </c>
      <c r="F25" s="7">
        <v>37968709.5</v>
      </c>
      <c r="G25" s="7">
        <f t="shared" si="1"/>
        <v>42948051.600000009</v>
      </c>
    </row>
    <row r="26" spans="1:7" s="2" customFormat="1" ht="14.25" customHeight="1">
      <c r="A26" s="6" t="s">
        <v>32</v>
      </c>
      <c r="B26" s="7">
        <v>52736346.93</v>
      </c>
      <c r="C26" s="7">
        <v>1824885.33</v>
      </c>
      <c r="D26" s="7">
        <f t="shared" si="0"/>
        <v>54561232.259999998</v>
      </c>
      <c r="E26" s="7">
        <v>25420263.719999999</v>
      </c>
      <c r="F26" s="7">
        <v>25420263.719999999</v>
      </c>
      <c r="G26" s="7">
        <f t="shared" si="1"/>
        <v>29140968.539999999</v>
      </c>
    </row>
    <row r="27" spans="1:7" s="2" customFormat="1" ht="14.25" customHeight="1">
      <c r="A27" s="6" t="s">
        <v>33</v>
      </c>
      <c r="B27" s="7">
        <v>24648572.530000001</v>
      </c>
      <c r="C27" s="7">
        <v>790905.12</v>
      </c>
      <c r="D27" s="7">
        <f t="shared" si="0"/>
        <v>25439477.650000002</v>
      </c>
      <c r="E27" s="7">
        <v>11991663.380000001</v>
      </c>
      <c r="F27" s="7">
        <v>11991663.380000001</v>
      </c>
      <c r="G27" s="7">
        <f t="shared" si="1"/>
        <v>13447814.270000001</v>
      </c>
    </row>
    <row r="28" spans="1:7" s="2" customFormat="1" ht="14.25" customHeight="1">
      <c r="A28" s="6" t="s">
        <v>34</v>
      </c>
      <c r="B28" s="7">
        <v>51609326.530000001</v>
      </c>
      <c r="C28" s="7">
        <v>3418753.98</v>
      </c>
      <c r="D28" s="7">
        <f t="shared" si="0"/>
        <v>55028080.509999998</v>
      </c>
      <c r="E28" s="7">
        <v>23350908.170000002</v>
      </c>
      <c r="F28" s="7">
        <v>23350908.170000002</v>
      </c>
      <c r="G28" s="7">
        <f t="shared" si="1"/>
        <v>31677172.339999996</v>
      </c>
    </row>
    <row r="29" spans="1:7" s="2" customFormat="1" ht="14.25" customHeight="1">
      <c r="A29" s="6" t="s">
        <v>35</v>
      </c>
      <c r="B29" s="7">
        <v>25204309.41</v>
      </c>
      <c r="C29" s="7">
        <v>1110343.31</v>
      </c>
      <c r="D29" s="7">
        <f t="shared" si="0"/>
        <v>26314652.719999999</v>
      </c>
      <c r="E29" s="7">
        <v>11153091.27</v>
      </c>
      <c r="F29" s="7">
        <v>11153091.27</v>
      </c>
      <c r="G29" s="7">
        <f t="shared" si="1"/>
        <v>15161561.449999999</v>
      </c>
    </row>
    <row r="30" spans="1:7" s="2" customFormat="1" ht="14.25" customHeight="1">
      <c r="A30" s="6" t="s">
        <v>36</v>
      </c>
      <c r="B30" s="7">
        <v>59663064.799999997</v>
      </c>
      <c r="C30" s="7">
        <v>5356806.4400000004</v>
      </c>
      <c r="D30" s="7">
        <f t="shared" si="0"/>
        <v>65019871.239999995</v>
      </c>
      <c r="E30" s="7">
        <v>26872373.629999999</v>
      </c>
      <c r="F30" s="7">
        <v>26872373.629999999</v>
      </c>
      <c r="G30" s="7">
        <f t="shared" si="1"/>
        <v>38147497.609999999</v>
      </c>
    </row>
    <row r="31" spans="1:7" s="2" customFormat="1" ht="14.25" customHeight="1">
      <c r="A31" s="6" t="s">
        <v>37</v>
      </c>
      <c r="B31" s="7">
        <v>21575821.559999999</v>
      </c>
      <c r="C31" s="7">
        <v>1144533.3500000001</v>
      </c>
      <c r="D31" s="7">
        <f t="shared" si="0"/>
        <v>22720354.91</v>
      </c>
      <c r="E31" s="7">
        <v>10927866.15</v>
      </c>
      <c r="F31" s="7">
        <v>10927866.15</v>
      </c>
      <c r="G31" s="7">
        <f t="shared" si="1"/>
        <v>11792488.76</v>
      </c>
    </row>
    <row r="32" spans="1:7" s="2" customFormat="1" ht="14.25" customHeight="1">
      <c r="A32" s="6" t="s">
        <v>38</v>
      </c>
      <c r="B32" s="7">
        <v>37072561.479999997</v>
      </c>
      <c r="C32" s="7">
        <v>1992049.87</v>
      </c>
      <c r="D32" s="7">
        <f t="shared" si="0"/>
        <v>39064611.349999994</v>
      </c>
      <c r="E32" s="7">
        <v>16821716.879999999</v>
      </c>
      <c r="F32" s="7">
        <v>16821716.879999999</v>
      </c>
      <c r="G32" s="7">
        <f t="shared" si="1"/>
        <v>22242894.469999995</v>
      </c>
    </row>
    <row r="33" spans="1:7" s="2" customFormat="1" ht="14.25" customHeight="1">
      <c r="A33" s="6" t="s">
        <v>39</v>
      </c>
      <c r="B33" s="7">
        <v>55062913.350000001</v>
      </c>
      <c r="C33" s="7">
        <v>6612809.6100000003</v>
      </c>
      <c r="D33" s="7">
        <f t="shared" si="0"/>
        <v>61675722.960000001</v>
      </c>
      <c r="E33" s="7">
        <v>27982581.780000001</v>
      </c>
      <c r="F33" s="7">
        <v>27982581.780000001</v>
      </c>
      <c r="G33" s="7">
        <f t="shared" si="1"/>
        <v>33693141.18</v>
      </c>
    </row>
    <row r="34" spans="1:7" s="2" customFormat="1" ht="14.25" customHeight="1">
      <c r="A34" s="6" t="s">
        <v>40</v>
      </c>
      <c r="B34" s="7">
        <v>28849415.289999999</v>
      </c>
      <c r="C34" s="7">
        <v>12561276.59</v>
      </c>
      <c r="D34" s="7">
        <f t="shared" si="0"/>
        <v>41410691.879999995</v>
      </c>
      <c r="E34" s="7">
        <v>17598335.739999998</v>
      </c>
      <c r="F34" s="7">
        <v>17598335.739999998</v>
      </c>
      <c r="G34" s="7">
        <f t="shared" si="1"/>
        <v>23812356.139999997</v>
      </c>
    </row>
    <row r="35" spans="1:7" s="2" customFormat="1" ht="14.25" customHeight="1">
      <c r="A35" s="6" t="s">
        <v>41</v>
      </c>
      <c r="B35" s="7">
        <v>17684266.940000001</v>
      </c>
      <c r="C35" s="7">
        <v>2363763.54</v>
      </c>
      <c r="D35" s="7">
        <f t="shared" si="0"/>
        <v>20048030.48</v>
      </c>
      <c r="E35" s="7">
        <v>9261201.9000000004</v>
      </c>
      <c r="F35" s="7">
        <v>9261201.9000000004</v>
      </c>
      <c r="G35" s="7">
        <f t="shared" si="1"/>
        <v>10786828.58</v>
      </c>
    </row>
    <row r="36" spans="1:7" s="2" customFormat="1" ht="14.25" customHeight="1">
      <c r="A36" s="6" t="s">
        <v>42</v>
      </c>
      <c r="B36" s="7">
        <v>27970662.870000001</v>
      </c>
      <c r="C36" s="7">
        <v>131000.19</v>
      </c>
      <c r="D36" s="7">
        <f t="shared" si="0"/>
        <v>28101663.060000002</v>
      </c>
      <c r="E36" s="7">
        <v>13173936.380000001</v>
      </c>
      <c r="F36" s="7">
        <v>13173936.380000001</v>
      </c>
      <c r="G36" s="7">
        <f t="shared" si="1"/>
        <v>14927726.680000002</v>
      </c>
    </row>
    <row r="37" spans="1:7" s="2" customFormat="1" ht="45" customHeight="1">
      <c r="A37" s="40" t="s">
        <v>0</v>
      </c>
      <c r="B37" s="41"/>
      <c r="C37" s="41"/>
      <c r="D37" s="41"/>
      <c r="E37" s="41"/>
      <c r="F37" s="41"/>
      <c r="G37" s="42"/>
    </row>
    <row r="38" spans="1:7" s="2" customFormat="1" ht="14.25" customHeight="1">
      <c r="A38" s="43" t="s">
        <v>1</v>
      </c>
      <c r="B38" s="37" t="s">
        <v>2</v>
      </c>
      <c r="C38" s="37"/>
      <c r="D38" s="37"/>
      <c r="E38" s="37"/>
      <c r="F38" s="37"/>
      <c r="G38" s="37" t="s">
        <v>3</v>
      </c>
    </row>
    <row r="39" spans="1:7" s="2" customFormat="1" ht="14.25" customHeight="1">
      <c r="A39" s="43"/>
      <c r="B39" s="3" t="s">
        <v>4</v>
      </c>
      <c r="C39" s="3" t="s">
        <v>5</v>
      </c>
      <c r="D39" s="3" t="s">
        <v>6</v>
      </c>
      <c r="E39" s="3" t="s">
        <v>7</v>
      </c>
      <c r="F39" s="3" t="s">
        <v>8</v>
      </c>
      <c r="G39" s="38"/>
    </row>
    <row r="40" spans="1:7" s="2" customFormat="1" ht="14.25" customHeight="1">
      <c r="A40" s="44"/>
      <c r="B40" s="3">
        <v>1</v>
      </c>
      <c r="C40" s="3">
        <v>2</v>
      </c>
      <c r="D40" s="3" t="s">
        <v>9</v>
      </c>
      <c r="E40" s="3">
        <v>4</v>
      </c>
      <c r="F40" s="3">
        <v>5</v>
      </c>
      <c r="G40" s="3" t="s">
        <v>10</v>
      </c>
    </row>
    <row r="41" spans="1:7" s="2" customFormat="1" ht="14.25" customHeight="1">
      <c r="A41" s="6" t="s">
        <v>43</v>
      </c>
      <c r="B41" s="7">
        <v>14752689.289999999</v>
      </c>
      <c r="C41" s="7">
        <v>7233386.2599999998</v>
      </c>
      <c r="D41" s="7">
        <f t="shared" si="0"/>
        <v>21986075.549999997</v>
      </c>
      <c r="E41" s="7">
        <v>8777688.0299999993</v>
      </c>
      <c r="F41" s="7">
        <v>8777688.0299999993</v>
      </c>
      <c r="G41" s="7">
        <f t="shared" si="1"/>
        <v>13208387.519999998</v>
      </c>
    </row>
    <row r="42" spans="1:7" s="2" customFormat="1" ht="14.25" customHeight="1">
      <c r="A42" s="6" t="s">
        <v>44</v>
      </c>
      <c r="B42" s="7">
        <v>22604191.579999998</v>
      </c>
      <c r="C42" s="7">
        <v>3351616.01</v>
      </c>
      <c r="D42" s="7">
        <f t="shared" si="0"/>
        <v>25955807.589999996</v>
      </c>
      <c r="E42" s="7">
        <v>12995191.5</v>
      </c>
      <c r="F42" s="7">
        <v>12995191.5</v>
      </c>
      <c r="G42" s="7">
        <f t="shared" si="1"/>
        <v>12960616.089999996</v>
      </c>
    </row>
    <row r="43" spans="1:7" s="2" customFormat="1" ht="14.25" customHeight="1">
      <c r="A43" s="6" t="s">
        <v>45</v>
      </c>
      <c r="B43" s="7">
        <v>128435697.22</v>
      </c>
      <c r="C43" s="7">
        <v>12625942.220000001</v>
      </c>
      <c r="D43" s="7">
        <f t="shared" si="0"/>
        <v>141061639.44</v>
      </c>
      <c r="E43" s="7">
        <v>62934528.119999997</v>
      </c>
      <c r="F43" s="7">
        <v>62934528.119999997</v>
      </c>
      <c r="G43" s="7">
        <f t="shared" si="1"/>
        <v>78127111.319999993</v>
      </c>
    </row>
    <row r="44" spans="1:7" s="2" customFormat="1" ht="14.25" customHeight="1">
      <c r="A44" s="6" t="s">
        <v>46</v>
      </c>
      <c r="B44" s="7">
        <v>30473855.5</v>
      </c>
      <c r="C44" s="7">
        <v>1744689.96</v>
      </c>
      <c r="D44" s="7">
        <f t="shared" si="0"/>
        <v>32218545.460000001</v>
      </c>
      <c r="E44" s="7">
        <v>14681537.390000001</v>
      </c>
      <c r="F44" s="7">
        <v>14681537.390000001</v>
      </c>
      <c r="G44" s="7">
        <f t="shared" si="1"/>
        <v>17537008.07</v>
      </c>
    </row>
    <row r="45" spans="1:7" s="2" customFormat="1" ht="14.25" customHeight="1">
      <c r="A45" s="6" t="s">
        <v>47</v>
      </c>
      <c r="B45" s="7">
        <v>30863638.27</v>
      </c>
      <c r="C45" s="7">
        <v>5018937.04</v>
      </c>
      <c r="D45" s="7">
        <f t="shared" si="0"/>
        <v>35882575.310000002</v>
      </c>
      <c r="E45" s="7">
        <v>16218911.800000001</v>
      </c>
      <c r="F45" s="7">
        <v>16218911.800000001</v>
      </c>
      <c r="G45" s="7">
        <f t="shared" si="1"/>
        <v>19663663.510000002</v>
      </c>
    </row>
    <row r="46" spans="1:7" s="2" customFormat="1" ht="14.25" customHeight="1">
      <c r="A46" s="6" t="s">
        <v>48</v>
      </c>
      <c r="B46" s="7">
        <v>42937337.439999998</v>
      </c>
      <c r="C46" s="7">
        <v>1503396.27</v>
      </c>
      <c r="D46" s="7">
        <f t="shared" si="0"/>
        <v>44440733.710000001</v>
      </c>
      <c r="E46" s="7">
        <v>18479301.73</v>
      </c>
      <c r="F46" s="7">
        <v>18479301.73</v>
      </c>
      <c r="G46" s="7">
        <f t="shared" si="1"/>
        <v>25961431.98</v>
      </c>
    </row>
    <row r="47" spans="1:7" s="2" customFormat="1" ht="14.25" customHeight="1">
      <c r="A47" s="6" t="s">
        <v>49</v>
      </c>
      <c r="B47" s="7">
        <v>33647563.200000003</v>
      </c>
      <c r="C47" s="7">
        <v>3946850.16</v>
      </c>
      <c r="D47" s="7">
        <f t="shared" si="0"/>
        <v>37594413.359999999</v>
      </c>
      <c r="E47" s="7">
        <v>16994441.489999998</v>
      </c>
      <c r="F47" s="7">
        <v>16994441.489999998</v>
      </c>
      <c r="G47" s="7">
        <f t="shared" si="1"/>
        <v>20599971.870000001</v>
      </c>
    </row>
    <row r="48" spans="1:7" s="2" customFormat="1" ht="14.25" customHeight="1">
      <c r="A48" s="6" t="s">
        <v>50</v>
      </c>
      <c r="B48" s="7">
        <v>6435841.5700000003</v>
      </c>
      <c r="C48" s="7">
        <v>2573034.9</v>
      </c>
      <c r="D48" s="7">
        <f t="shared" si="0"/>
        <v>9008876.4700000007</v>
      </c>
      <c r="E48" s="7">
        <v>3719618.59</v>
      </c>
      <c r="F48" s="7">
        <v>3719618.59</v>
      </c>
      <c r="G48" s="7">
        <f t="shared" si="1"/>
        <v>5289257.8800000008</v>
      </c>
    </row>
    <row r="49" spans="1:7" s="2" customFormat="1" ht="14.25" customHeight="1">
      <c r="A49" s="6" t="s">
        <v>51</v>
      </c>
      <c r="B49" s="7">
        <v>27410198.899999999</v>
      </c>
      <c r="C49" s="7">
        <v>2204560.69</v>
      </c>
      <c r="D49" s="7">
        <f t="shared" si="0"/>
        <v>29614759.59</v>
      </c>
      <c r="E49" s="7">
        <v>14085811.85</v>
      </c>
      <c r="F49" s="7">
        <v>14085811.85</v>
      </c>
      <c r="G49" s="7">
        <f t="shared" si="1"/>
        <v>15528947.74</v>
      </c>
    </row>
    <row r="50" spans="1:7" s="2" customFormat="1" ht="14.25" customHeight="1">
      <c r="A50" s="6" t="s">
        <v>52</v>
      </c>
      <c r="B50" s="7">
        <v>36067179.549999997</v>
      </c>
      <c r="C50" s="7">
        <v>950115.83999999997</v>
      </c>
      <c r="D50" s="7">
        <f t="shared" si="0"/>
        <v>37017295.390000001</v>
      </c>
      <c r="E50" s="7">
        <v>16805130.98</v>
      </c>
      <c r="F50" s="7">
        <v>16805130.98</v>
      </c>
      <c r="G50" s="7">
        <f t="shared" si="1"/>
        <v>20212164.41</v>
      </c>
    </row>
    <row r="51" spans="1:7" s="2" customFormat="1" ht="14.25" customHeight="1">
      <c r="A51" s="6" t="s">
        <v>53</v>
      </c>
      <c r="B51" s="7">
        <v>57729401.479999997</v>
      </c>
      <c r="C51" s="7">
        <v>6487808.04</v>
      </c>
      <c r="D51" s="7">
        <f t="shared" si="0"/>
        <v>64217209.519999996</v>
      </c>
      <c r="E51" s="7">
        <v>29162465.670000002</v>
      </c>
      <c r="F51" s="7">
        <v>29162465.670000002</v>
      </c>
      <c r="G51" s="7">
        <f t="shared" si="1"/>
        <v>35054743.849999994</v>
      </c>
    </row>
    <row r="52" spans="1:7" s="2" customFormat="1" ht="14.25" customHeight="1">
      <c r="A52" s="6" t="s">
        <v>54</v>
      </c>
      <c r="B52" s="7">
        <v>53183345.560000002</v>
      </c>
      <c r="C52" s="7">
        <v>4623449.09</v>
      </c>
      <c r="D52" s="7">
        <f t="shared" si="0"/>
        <v>57806794.650000006</v>
      </c>
      <c r="E52" s="7">
        <v>25139358.469999999</v>
      </c>
      <c r="F52" s="7">
        <v>25139358.469999999</v>
      </c>
      <c r="G52" s="7">
        <f t="shared" si="1"/>
        <v>32667436.180000007</v>
      </c>
    </row>
    <row r="53" spans="1:7" s="2" customFormat="1" ht="14.25" customHeight="1">
      <c r="A53" s="6" t="s">
        <v>55</v>
      </c>
      <c r="B53" s="7">
        <v>23443475.219999999</v>
      </c>
      <c r="C53" s="7">
        <v>1563617.16</v>
      </c>
      <c r="D53" s="7">
        <f t="shared" si="0"/>
        <v>25007092.379999999</v>
      </c>
      <c r="E53" s="7">
        <v>11182418.16</v>
      </c>
      <c r="F53" s="7">
        <v>11182418.16</v>
      </c>
      <c r="G53" s="7">
        <f t="shared" si="1"/>
        <v>13824674.219999999</v>
      </c>
    </row>
    <row r="54" spans="1:7" s="2" customFormat="1" ht="14.25" customHeight="1">
      <c r="A54" s="6" t="s">
        <v>56</v>
      </c>
      <c r="B54" s="7">
        <v>20798681.210000001</v>
      </c>
      <c r="C54" s="7">
        <v>-1755923.26</v>
      </c>
      <c r="D54" s="7">
        <f t="shared" si="0"/>
        <v>19042757.949999999</v>
      </c>
      <c r="E54" s="7">
        <v>9849802.4700000007</v>
      </c>
      <c r="F54" s="7">
        <v>9849802.4700000007</v>
      </c>
      <c r="G54" s="7">
        <f t="shared" si="1"/>
        <v>9192955.4799999986</v>
      </c>
    </row>
    <row r="55" spans="1:7" s="2" customFormat="1" ht="14.25" customHeight="1">
      <c r="A55" s="6" t="s">
        <v>57</v>
      </c>
      <c r="B55" s="7">
        <v>23817840.690000001</v>
      </c>
      <c r="C55" s="7">
        <v>280348.03999999998</v>
      </c>
      <c r="D55" s="7">
        <f t="shared" si="0"/>
        <v>24098188.73</v>
      </c>
      <c r="E55" s="7">
        <v>10972876.24</v>
      </c>
      <c r="F55" s="7">
        <v>10972876.24</v>
      </c>
      <c r="G55" s="7">
        <f t="shared" si="1"/>
        <v>13125312.49</v>
      </c>
    </row>
    <row r="56" spans="1:7" s="2" customFormat="1" ht="14.25" customHeight="1">
      <c r="A56" s="6" t="s">
        <v>58</v>
      </c>
      <c r="B56" s="7">
        <v>36564332.890000001</v>
      </c>
      <c r="C56" s="7">
        <v>4335147.41</v>
      </c>
      <c r="D56" s="7">
        <f t="shared" si="0"/>
        <v>40899480.299999997</v>
      </c>
      <c r="E56" s="7">
        <v>19765448.41</v>
      </c>
      <c r="F56" s="7">
        <v>19765448.41</v>
      </c>
      <c r="G56" s="7">
        <f t="shared" si="1"/>
        <v>21134031.889999997</v>
      </c>
    </row>
    <row r="57" spans="1:7" s="2" customFormat="1" ht="14.25" customHeight="1">
      <c r="A57" s="6" t="s">
        <v>59</v>
      </c>
      <c r="B57" s="7">
        <v>96626695.769999996</v>
      </c>
      <c r="C57" s="7">
        <v>24827634.02</v>
      </c>
      <c r="D57" s="7">
        <f t="shared" si="0"/>
        <v>121454329.78999999</v>
      </c>
      <c r="E57" s="7">
        <v>45895260.659999996</v>
      </c>
      <c r="F57" s="7">
        <v>45895260.659999996</v>
      </c>
      <c r="G57" s="7">
        <f t="shared" si="1"/>
        <v>75559069.129999995</v>
      </c>
    </row>
    <row r="58" spans="1:7" s="2" customFormat="1" ht="14.25" customHeight="1">
      <c r="A58" s="6" t="s">
        <v>60</v>
      </c>
      <c r="B58" s="7">
        <v>59215886.609999999</v>
      </c>
      <c r="C58" s="7">
        <v>10109141.93</v>
      </c>
      <c r="D58" s="7">
        <f t="shared" si="0"/>
        <v>69325028.539999992</v>
      </c>
      <c r="E58" s="7">
        <v>30827226.370000001</v>
      </c>
      <c r="F58" s="7">
        <v>30827226.370000001</v>
      </c>
      <c r="G58" s="7">
        <f t="shared" si="1"/>
        <v>38497802.169999987</v>
      </c>
    </row>
    <row r="59" spans="1:7" s="2" customFormat="1" ht="14.25" customHeight="1">
      <c r="A59" s="6" t="s">
        <v>61</v>
      </c>
      <c r="B59" s="7">
        <v>27133132.52</v>
      </c>
      <c r="C59" s="7">
        <v>1966261.39</v>
      </c>
      <c r="D59" s="7">
        <f t="shared" si="0"/>
        <v>29099393.91</v>
      </c>
      <c r="E59" s="7">
        <v>13012465.789999999</v>
      </c>
      <c r="F59" s="7">
        <v>13012465.789999999</v>
      </c>
      <c r="G59" s="7">
        <f t="shared" si="1"/>
        <v>16086928.120000001</v>
      </c>
    </row>
    <row r="60" spans="1:7" s="2" customFormat="1" ht="14.25" customHeight="1">
      <c r="A60" s="6" t="s">
        <v>62</v>
      </c>
      <c r="B60" s="7">
        <v>44870024.950000003</v>
      </c>
      <c r="C60" s="7">
        <v>221359.58</v>
      </c>
      <c r="D60" s="7">
        <f t="shared" si="0"/>
        <v>45091384.530000001</v>
      </c>
      <c r="E60" s="7">
        <v>20879745.460000001</v>
      </c>
      <c r="F60" s="7">
        <v>20879745.460000001</v>
      </c>
      <c r="G60" s="7">
        <f t="shared" si="1"/>
        <v>24211639.07</v>
      </c>
    </row>
    <row r="61" spans="1:7" s="2" customFormat="1" ht="14.25" customHeight="1">
      <c r="A61" s="6" t="s">
        <v>63</v>
      </c>
      <c r="B61" s="7">
        <v>30005892.170000002</v>
      </c>
      <c r="C61" s="7">
        <v>1557829.4</v>
      </c>
      <c r="D61" s="7">
        <f t="shared" si="0"/>
        <v>31563721.57</v>
      </c>
      <c r="E61" s="7">
        <v>14469629.09</v>
      </c>
      <c r="F61" s="7">
        <v>14469629.09</v>
      </c>
      <c r="G61" s="7">
        <f t="shared" si="1"/>
        <v>17094092.48</v>
      </c>
    </row>
    <row r="62" spans="1:7" s="2" customFormat="1" ht="14.25" customHeight="1">
      <c r="A62" s="6" t="s">
        <v>64</v>
      </c>
      <c r="B62" s="7">
        <v>25966577.25</v>
      </c>
      <c r="C62" s="7">
        <v>3957400.94</v>
      </c>
      <c r="D62" s="7">
        <f t="shared" si="0"/>
        <v>29923978.190000001</v>
      </c>
      <c r="E62" s="7">
        <v>13247548.93</v>
      </c>
      <c r="F62" s="7">
        <v>13247548.93</v>
      </c>
      <c r="G62" s="7">
        <f t="shared" si="1"/>
        <v>16676429.260000002</v>
      </c>
    </row>
    <row r="63" spans="1:7" s="2" customFormat="1" ht="14.25" customHeight="1">
      <c r="A63" s="6" t="s">
        <v>65</v>
      </c>
      <c r="B63" s="7">
        <v>193544458.59</v>
      </c>
      <c r="C63" s="7">
        <v>19075430.09</v>
      </c>
      <c r="D63" s="7">
        <f t="shared" si="0"/>
        <v>212619888.68000001</v>
      </c>
      <c r="E63" s="7">
        <v>97403581.489999995</v>
      </c>
      <c r="F63" s="7">
        <v>97403581.489999995</v>
      </c>
      <c r="G63" s="7">
        <f t="shared" si="1"/>
        <v>115216307.19000001</v>
      </c>
    </row>
    <row r="64" spans="1:7" s="2" customFormat="1" ht="14.25" customHeight="1">
      <c r="A64" s="6" t="s">
        <v>66</v>
      </c>
      <c r="B64" s="7">
        <v>36595707.299999997</v>
      </c>
      <c r="C64" s="7">
        <v>4949773.71</v>
      </c>
      <c r="D64" s="7">
        <f t="shared" si="0"/>
        <v>41545481.009999998</v>
      </c>
      <c r="E64" s="7">
        <v>18328700.289999999</v>
      </c>
      <c r="F64" s="7">
        <v>18328700.289999999</v>
      </c>
      <c r="G64" s="7">
        <f t="shared" si="1"/>
        <v>23216780.719999999</v>
      </c>
    </row>
    <row r="65" spans="1:7" s="2" customFormat="1" ht="14.25" customHeight="1">
      <c r="A65" s="6" t="s">
        <v>67</v>
      </c>
      <c r="B65" s="7">
        <v>28648540.969999999</v>
      </c>
      <c r="C65" s="7">
        <v>1402867.82</v>
      </c>
      <c r="D65" s="7">
        <f t="shared" si="0"/>
        <v>30051408.789999999</v>
      </c>
      <c r="E65" s="7">
        <v>13417894.83</v>
      </c>
      <c r="F65" s="7">
        <v>13417894.83</v>
      </c>
      <c r="G65" s="7">
        <f t="shared" si="1"/>
        <v>16633513.959999999</v>
      </c>
    </row>
    <row r="66" spans="1:7" s="2" customFormat="1" ht="14.25" customHeight="1">
      <c r="A66" s="6" t="s">
        <v>68</v>
      </c>
      <c r="B66" s="7">
        <v>19175699.390000001</v>
      </c>
      <c r="C66" s="7">
        <v>-73375.240000000005</v>
      </c>
      <c r="D66" s="7">
        <f t="shared" si="0"/>
        <v>19102324.150000002</v>
      </c>
      <c r="E66" s="7">
        <v>4195514.6399999997</v>
      </c>
      <c r="F66" s="7">
        <v>4195514.6399999997</v>
      </c>
      <c r="G66" s="7">
        <f t="shared" si="1"/>
        <v>14906809.510000002</v>
      </c>
    </row>
    <row r="67" spans="1:7" s="2" customFormat="1" ht="14.25" customHeight="1">
      <c r="A67" s="6" t="s">
        <v>69</v>
      </c>
      <c r="B67" s="7">
        <v>16567983.800000001</v>
      </c>
      <c r="C67" s="7">
        <v>-218597.56</v>
      </c>
      <c r="D67" s="7">
        <f t="shared" si="0"/>
        <v>16349386.24</v>
      </c>
      <c r="E67" s="7">
        <v>7289419.6900000004</v>
      </c>
      <c r="F67" s="7">
        <v>7289419.6900000004</v>
      </c>
      <c r="G67" s="7">
        <f t="shared" si="1"/>
        <v>9059966.5500000007</v>
      </c>
    </row>
    <row r="68" spans="1:7" s="2" customFormat="1" ht="14.25" customHeight="1">
      <c r="A68" s="6" t="s">
        <v>70</v>
      </c>
      <c r="B68" s="7">
        <v>93375275.439999998</v>
      </c>
      <c r="C68" s="7">
        <v>5940468.25</v>
      </c>
      <c r="D68" s="7">
        <f t="shared" si="0"/>
        <v>99315743.689999998</v>
      </c>
      <c r="E68" s="7">
        <v>43365181.57</v>
      </c>
      <c r="F68" s="7">
        <v>43365181.57</v>
      </c>
      <c r="G68" s="7">
        <f t="shared" si="1"/>
        <v>55950562.119999997</v>
      </c>
    </row>
    <row r="69" spans="1:7" s="2" customFormat="1" ht="14.25" customHeight="1">
      <c r="A69" s="6" t="s">
        <v>71</v>
      </c>
      <c r="B69" s="7">
        <v>395907065.35000002</v>
      </c>
      <c r="C69" s="7">
        <v>34467973.689999998</v>
      </c>
      <c r="D69" s="7">
        <f t="shared" si="0"/>
        <v>430375039.04000002</v>
      </c>
      <c r="E69" s="7">
        <v>203294275.46000001</v>
      </c>
      <c r="F69" s="7">
        <v>203294275.46000001</v>
      </c>
      <c r="G69" s="7">
        <f t="shared" si="1"/>
        <v>227080763.58000001</v>
      </c>
    </row>
    <row r="70" spans="1:7" s="2" customFormat="1" ht="14.25" customHeight="1">
      <c r="A70" s="6" t="s">
        <v>72</v>
      </c>
      <c r="B70" s="7">
        <v>54046354.420000002</v>
      </c>
      <c r="C70" s="7">
        <v>4683053.8499999996</v>
      </c>
      <c r="D70" s="7">
        <f t="shared" si="0"/>
        <v>58729408.270000003</v>
      </c>
      <c r="E70" s="7">
        <v>27518419.539999999</v>
      </c>
      <c r="F70" s="7">
        <v>27518419.539999999</v>
      </c>
      <c r="G70" s="7">
        <f t="shared" si="1"/>
        <v>31210988.730000004</v>
      </c>
    </row>
    <row r="71" spans="1:7" s="2" customFormat="1" ht="14.25" customHeight="1">
      <c r="A71" s="6" t="s">
        <v>73</v>
      </c>
      <c r="B71" s="7">
        <v>34418281.539999999</v>
      </c>
      <c r="C71" s="7">
        <v>2971346.22</v>
      </c>
      <c r="D71" s="7">
        <f t="shared" si="0"/>
        <v>37389627.759999998</v>
      </c>
      <c r="E71" s="7">
        <v>16917976.129999999</v>
      </c>
      <c r="F71" s="7">
        <v>16917976.129999999</v>
      </c>
      <c r="G71" s="7">
        <f t="shared" si="1"/>
        <v>20471651.629999999</v>
      </c>
    </row>
    <row r="72" spans="1:7" s="2" customFormat="1" ht="14.25" customHeight="1">
      <c r="A72" s="6" t="s">
        <v>74</v>
      </c>
      <c r="B72" s="7">
        <v>81422771.739999995</v>
      </c>
      <c r="C72" s="7">
        <v>6423622.75</v>
      </c>
      <c r="D72" s="7">
        <f t="shared" si="0"/>
        <v>87846394.489999995</v>
      </c>
      <c r="E72" s="7">
        <v>39548929.109999999</v>
      </c>
      <c r="F72" s="7">
        <v>39548929.109999999</v>
      </c>
      <c r="G72" s="7">
        <f t="shared" si="1"/>
        <v>48297465.379999995</v>
      </c>
    </row>
    <row r="73" spans="1:7" s="2" customFormat="1" ht="14.25" customHeight="1">
      <c r="A73" s="6" t="s">
        <v>75</v>
      </c>
      <c r="B73" s="7">
        <v>34650240.380000003</v>
      </c>
      <c r="C73" s="7">
        <v>1247310.04</v>
      </c>
      <c r="D73" s="7">
        <f t="shared" si="0"/>
        <v>35897550.420000002</v>
      </c>
      <c r="E73" s="7">
        <v>16679549.75</v>
      </c>
      <c r="F73" s="7">
        <v>16679549.75</v>
      </c>
      <c r="G73" s="7">
        <f t="shared" si="1"/>
        <v>19218000.670000002</v>
      </c>
    </row>
    <row r="74" spans="1:7" s="2" customFormat="1" ht="45.75" customHeight="1">
      <c r="A74" s="40" t="s">
        <v>0</v>
      </c>
      <c r="B74" s="41"/>
      <c r="C74" s="41"/>
      <c r="D74" s="41"/>
      <c r="E74" s="41"/>
      <c r="F74" s="41"/>
      <c r="G74" s="42"/>
    </row>
    <row r="75" spans="1:7" s="2" customFormat="1" ht="14.25" customHeight="1">
      <c r="A75" s="43" t="s">
        <v>1</v>
      </c>
      <c r="B75" s="37" t="s">
        <v>2</v>
      </c>
      <c r="C75" s="37"/>
      <c r="D75" s="37"/>
      <c r="E75" s="37"/>
      <c r="F75" s="37"/>
      <c r="G75" s="37" t="s">
        <v>3</v>
      </c>
    </row>
    <row r="76" spans="1:7" s="2" customFormat="1" ht="14.25" customHeight="1">
      <c r="A76" s="43"/>
      <c r="B76" s="3" t="s">
        <v>4</v>
      </c>
      <c r="C76" s="3" t="s">
        <v>5</v>
      </c>
      <c r="D76" s="3" t="s">
        <v>6</v>
      </c>
      <c r="E76" s="3" t="s">
        <v>7</v>
      </c>
      <c r="F76" s="3" t="s">
        <v>8</v>
      </c>
      <c r="G76" s="38"/>
    </row>
    <row r="77" spans="1:7" s="2" customFormat="1" ht="14.25" customHeight="1">
      <c r="A77" s="44"/>
      <c r="B77" s="3">
        <v>1</v>
      </c>
      <c r="C77" s="3">
        <v>2</v>
      </c>
      <c r="D77" s="3" t="s">
        <v>9</v>
      </c>
      <c r="E77" s="3">
        <v>4</v>
      </c>
      <c r="F77" s="3">
        <v>5</v>
      </c>
      <c r="G77" s="3" t="s">
        <v>10</v>
      </c>
    </row>
    <row r="78" spans="1:7" s="2" customFormat="1" ht="14.25" customHeight="1">
      <c r="A78" s="6" t="s">
        <v>76</v>
      </c>
      <c r="B78" s="7">
        <v>26220996.539999999</v>
      </c>
      <c r="C78" s="7">
        <v>-27855.85</v>
      </c>
      <c r="D78" s="7">
        <f t="shared" ref="D78:D133" si="2">+B78+C78</f>
        <v>26193140.689999998</v>
      </c>
      <c r="E78" s="7">
        <v>11844481.609999999</v>
      </c>
      <c r="F78" s="7">
        <v>11844481.609999999</v>
      </c>
      <c r="G78" s="7">
        <f t="shared" ref="G78:G133" si="3">+D78-E78</f>
        <v>14348659.079999998</v>
      </c>
    </row>
    <row r="79" spans="1:7" s="2" customFormat="1" ht="14.25" customHeight="1">
      <c r="A79" s="6" t="s">
        <v>77</v>
      </c>
      <c r="B79" s="7">
        <v>156799151.16999999</v>
      </c>
      <c r="C79" s="7">
        <v>3643975</v>
      </c>
      <c r="D79" s="7">
        <f t="shared" si="2"/>
        <v>160443126.16999999</v>
      </c>
      <c r="E79" s="7">
        <v>73329879.5</v>
      </c>
      <c r="F79" s="7">
        <v>73329879.5</v>
      </c>
      <c r="G79" s="7">
        <f t="shared" si="3"/>
        <v>87113246.669999987</v>
      </c>
    </row>
    <row r="80" spans="1:7" s="2" customFormat="1" ht="14.25" customHeight="1">
      <c r="A80" s="6" t="s">
        <v>78</v>
      </c>
      <c r="B80" s="7">
        <v>144845618.47999999</v>
      </c>
      <c r="C80" s="7">
        <v>-449059.82</v>
      </c>
      <c r="D80" s="7">
        <f t="shared" si="2"/>
        <v>144396558.66</v>
      </c>
      <c r="E80" s="7">
        <v>64447968.420000002</v>
      </c>
      <c r="F80" s="7">
        <v>64447968.420000002</v>
      </c>
      <c r="G80" s="7">
        <f t="shared" si="3"/>
        <v>79948590.239999995</v>
      </c>
    </row>
    <row r="81" spans="1:7" s="2" customFormat="1" ht="14.25" customHeight="1">
      <c r="A81" s="6" t="s">
        <v>79</v>
      </c>
      <c r="B81" s="7">
        <v>290494091.44999999</v>
      </c>
      <c r="C81" s="7">
        <v>411865.18</v>
      </c>
      <c r="D81" s="7">
        <f t="shared" si="2"/>
        <v>290905956.63</v>
      </c>
      <c r="E81" s="7">
        <v>131057217.8</v>
      </c>
      <c r="F81" s="7">
        <v>131057217.8</v>
      </c>
      <c r="G81" s="7">
        <f t="shared" si="3"/>
        <v>159848738.82999998</v>
      </c>
    </row>
    <row r="82" spans="1:7" s="2" customFormat="1" ht="14.25" customHeight="1">
      <c r="A82" s="6" t="s">
        <v>80</v>
      </c>
      <c r="B82" s="7">
        <v>136360104.37</v>
      </c>
      <c r="C82" s="7">
        <v>-149.5</v>
      </c>
      <c r="D82" s="7">
        <f t="shared" si="2"/>
        <v>136359954.87</v>
      </c>
      <c r="E82" s="7">
        <v>61307346.909999996</v>
      </c>
      <c r="F82" s="7">
        <v>61307346.909999996</v>
      </c>
      <c r="G82" s="7">
        <f t="shared" si="3"/>
        <v>75052607.960000008</v>
      </c>
    </row>
    <row r="83" spans="1:7" s="2" customFormat="1" ht="14.25" customHeight="1">
      <c r="A83" s="6" t="s">
        <v>81</v>
      </c>
      <c r="B83" s="7">
        <v>172251072.94999999</v>
      </c>
      <c r="C83" s="7">
        <v>3235682.01</v>
      </c>
      <c r="D83" s="7">
        <f t="shared" si="2"/>
        <v>175486754.95999998</v>
      </c>
      <c r="E83" s="7">
        <v>78907654.390000001</v>
      </c>
      <c r="F83" s="7">
        <v>78907654.390000001</v>
      </c>
      <c r="G83" s="7">
        <f t="shared" si="3"/>
        <v>96579100.569999978</v>
      </c>
    </row>
    <row r="84" spans="1:7" s="2" customFormat="1" ht="14.25" customHeight="1">
      <c r="A84" s="6" t="s">
        <v>82</v>
      </c>
      <c r="B84" s="7">
        <v>269310984.94999999</v>
      </c>
      <c r="C84" s="7">
        <v>15815415.029999999</v>
      </c>
      <c r="D84" s="7">
        <f t="shared" si="2"/>
        <v>285126399.97999996</v>
      </c>
      <c r="E84" s="7">
        <v>127034533.36</v>
      </c>
      <c r="F84" s="7">
        <v>127034533.36</v>
      </c>
      <c r="G84" s="7">
        <f t="shared" si="3"/>
        <v>158091866.61999995</v>
      </c>
    </row>
    <row r="85" spans="1:7" s="2" customFormat="1" ht="14.25" customHeight="1">
      <c r="A85" s="6" t="s">
        <v>83</v>
      </c>
      <c r="B85" s="7">
        <v>769000265.45000005</v>
      </c>
      <c r="C85" s="7">
        <v>18386492.039999999</v>
      </c>
      <c r="D85" s="7">
        <f t="shared" si="2"/>
        <v>787386757.49000001</v>
      </c>
      <c r="E85" s="7">
        <v>385068328.82999998</v>
      </c>
      <c r="F85" s="7">
        <v>385068328.82999998</v>
      </c>
      <c r="G85" s="7">
        <f t="shared" si="3"/>
        <v>402318428.66000003</v>
      </c>
    </row>
    <row r="86" spans="1:7" s="2" customFormat="1" ht="14.25" customHeight="1">
      <c r="A86" s="6" t="s">
        <v>84</v>
      </c>
      <c r="B86" s="7">
        <v>127182631.68000001</v>
      </c>
      <c r="C86" s="7">
        <v>1801812.53</v>
      </c>
      <c r="D86" s="7">
        <f t="shared" si="2"/>
        <v>128984444.21000001</v>
      </c>
      <c r="E86" s="7">
        <v>59441974.280000001</v>
      </c>
      <c r="F86" s="7">
        <v>59441974.280000001</v>
      </c>
      <c r="G86" s="7">
        <f t="shared" si="3"/>
        <v>69542469.930000007</v>
      </c>
    </row>
    <row r="87" spans="1:7" s="2" customFormat="1" ht="14.25" customHeight="1">
      <c r="A87" s="6" t="s">
        <v>85</v>
      </c>
      <c r="B87" s="7">
        <v>136077913.91</v>
      </c>
      <c r="C87" s="7">
        <v>8674833.3499999996</v>
      </c>
      <c r="D87" s="7">
        <f t="shared" si="2"/>
        <v>144752747.25999999</v>
      </c>
      <c r="E87" s="7">
        <v>62996987.789999999</v>
      </c>
      <c r="F87" s="7">
        <v>62996987.789999999</v>
      </c>
      <c r="G87" s="7">
        <f t="shared" si="3"/>
        <v>81755759.469999999</v>
      </c>
    </row>
    <row r="88" spans="1:7" s="2" customFormat="1" ht="14.25" customHeight="1">
      <c r="A88" s="6" t="s">
        <v>86</v>
      </c>
      <c r="B88" s="7">
        <v>131037379.76000001</v>
      </c>
      <c r="C88" s="7">
        <v>73989655.280000001</v>
      </c>
      <c r="D88" s="7">
        <f t="shared" si="2"/>
        <v>205027035.04000002</v>
      </c>
      <c r="E88" s="7">
        <v>59795217.359999999</v>
      </c>
      <c r="F88" s="7">
        <v>59795217.359999999</v>
      </c>
      <c r="G88" s="7">
        <f t="shared" si="3"/>
        <v>145231817.68000001</v>
      </c>
    </row>
    <row r="89" spans="1:7" s="2" customFormat="1" ht="14.25" customHeight="1">
      <c r="A89" s="6" t="s">
        <v>87</v>
      </c>
      <c r="B89" s="7">
        <v>225366592.28</v>
      </c>
      <c r="C89" s="7">
        <v>5258718.74</v>
      </c>
      <c r="D89" s="7">
        <f t="shared" si="2"/>
        <v>230625311.02000001</v>
      </c>
      <c r="E89" s="7">
        <v>110482385.3</v>
      </c>
      <c r="F89" s="7">
        <v>110482385.3</v>
      </c>
      <c r="G89" s="7">
        <f t="shared" si="3"/>
        <v>120142925.72000001</v>
      </c>
    </row>
    <row r="90" spans="1:7" s="2" customFormat="1" ht="14.25" customHeight="1">
      <c r="A90" s="6" t="s">
        <v>88</v>
      </c>
      <c r="B90" s="7">
        <v>129852046.55</v>
      </c>
      <c r="C90" s="7">
        <v>-6082299.9800000004</v>
      </c>
      <c r="D90" s="7">
        <f t="shared" si="2"/>
        <v>123769746.56999999</v>
      </c>
      <c r="E90" s="7">
        <v>59209212.369999997</v>
      </c>
      <c r="F90" s="7">
        <v>59209212.369999997</v>
      </c>
      <c r="G90" s="7">
        <f t="shared" si="3"/>
        <v>64560534.199999996</v>
      </c>
    </row>
    <row r="91" spans="1:7" s="2" customFormat="1" ht="14.25" customHeight="1">
      <c r="A91" s="6" t="s">
        <v>89</v>
      </c>
      <c r="B91" s="7">
        <v>131483460.01000001</v>
      </c>
      <c r="C91" s="7">
        <v>7328430.3899999997</v>
      </c>
      <c r="D91" s="7">
        <f t="shared" si="2"/>
        <v>138811890.40000001</v>
      </c>
      <c r="E91" s="7">
        <v>60715704.229999997</v>
      </c>
      <c r="F91" s="7">
        <v>60715704.229999997</v>
      </c>
      <c r="G91" s="7">
        <f t="shared" si="3"/>
        <v>78096186.170000017</v>
      </c>
    </row>
    <row r="92" spans="1:7" s="2" customFormat="1" ht="14.25" customHeight="1">
      <c r="A92" s="6" t="s">
        <v>90</v>
      </c>
      <c r="B92" s="7">
        <v>95876900.469999999</v>
      </c>
      <c r="C92" s="7">
        <v>527416</v>
      </c>
      <c r="D92" s="7">
        <f t="shared" si="2"/>
        <v>96404316.469999999</v>
      </c>
      <c r="E92" s="7">
        <v>41136061.719999999</v>
      </c>
      <c r="F92" s="7">
        <v>41136061.719999999</v>
      </c>
      <c r="G92" s="7">
        <f t="shared" si="3"/>
        <v>55268254.75</v>
      </c>
    </row>
    <row r="93" spans="1:7" s="2" customFormat="1" ht="14.25" customHeight="1">
      <c r="A93" s="6" t="s">
        <v>91</v>
      </c>
      <c r="B93" s="7">
        <v>4147684.48</v>
      </c>
      <c r="C93" s="7">
        <v>234523</v>
      </c>
      <c r="D93" s="7">
        <f t="shared" si="2"/>
        <v>4382207.4800000004</v>
      </c>
      <c r="E93" s="7">
        <v>1485578.89</v>
      </c>
      <c r="F93" s="7">
        <v>1485578.89</v>
      </c>
      <c r="G93" s="7">
        <f t="shared" si="3"/>
        <v>2896628.5900000008</v>
      </c>
    </row>
    <row r="94" spans="1:7" s="2" customFormat="1" ht="14.25" customHeight="1">
      <c r="A94" s="6" t="s">
        <v>92</v>
      </c>
      <c r="B94" s="7">
        <v>44341245.340000004</v>
      </c>
      <c r="C94" s="7">
        <v>4908231.3</v>
      </c>
      <c r="D94" s="7">
        <f t="shared" si="2"/>
        <v>49249476.640000001</v>
      </c>
      <c r="E94" s="7">
        <v>24754869.739999998</v>
      </c>
      <c r="F94" s="7">
        <v>24754869.739999998</v>
      </c>
      <c r="G94" s="7">
        <f t="shared" si="3"/>
        <v>24494606.900000002</v>
      </c>
    </row>
    <row r="95" spans="1:7" s="2" customFormat="1" ht="14.25" customHeight="1">
      <c r="A95" s="6" t="s">
        <v>93</v>
      </c>
      <c r="B95" s="7">
        <v>47024719.579999998</v>
      </c>
      <c r="C95" s="7">
        <v>4283066.78</v>
      </c>
      <c r="D95" s="7">
        <f t="shared" si="2"/>
        <v>51307786.359999999</v>
      </c>
      <c r="E95" s="7">
        <v>20549680.039999999</v>
      </c>
      <c r="F95" s="7">
        <v>20549680.039999999</v>
      </c>
      <c r="G95" s="7">
        <f t="shared" si="3"/>
        <v>30758106.32</v>
      </c>
    </row>
    <row r="96" spans="1:7" s="2" customFormat="1" ht="14.25" customHeight="1">
      <c r="A96" s="6" t="s">
        <v>94</v>
      </c>
      <c r="B96" s="7">
        <v>35356001.380000003</v>
      </c>
      <c r="C96" s="7">
        <v>9075299.7300000004</v>
      </c>
      <c r="D96" s="7">
        <f t="shared" si="2"/>
        <v>44431301.109999999</v>
      </c>
      <c r="E96" s="7">
        <v>16762416.289999999</v>
      </c>
      <c r="F96" s="7">
        <v>16762416.289999999</v>
      </c>
      <c r="G96" s="7">
        <f t="shared" si="3"/>
        <v>27668884.82</v>
      </c>
    </row>
    <row r="97" spans="1:7" s="2" customFormat="1" ht="14.25" customHeight="1">
      <c r="A97" s="6" t="s">
        <v>95</v>
      </c>
      <c r="B97" s="7">
        <v>47243037.57</v>
      </c>
      <c r="C97" s="7">
        <v>2702716.59</v>
      </c>
      <c r="D97" s="7">
        <f t="shared" si="2"/>
        <v>49945754.159999996</v>
      </c>
      <c r="E97" s="7">
        <v>21612336.780000001</v>
      </c>
      <c r="F97" s="7">
        <v>21612336.780000001</v>
      </c>
      <c r="G97" s="7">
        <f t="shared" si="3"/>
        <v>28333417.379999995</v>
      </c>
    </row>
    <row r="98" spans="1:7" s="2" customFormat="1" ht="14.25" customHeight="1">
      <c r="A98" s="6" t="s">
        <v>96</v>
      </c>
      <c r="B98" s="7">
        <v>44869827</v>
      </c>
      <c r="C98" s="7">
        <v>-2886579.31</v>
      </c>
      <c r="D98" s="7">
        <f t="shared" si="2"/>
        <v>41983247.689999998</v>
      </c>
      <c r="E98" s="7">
        <v>21302380.530000001</v>
      </c>
      <c r="F98" s="7">
        <v>21302380.530000001</v>
      </c>
      <c r="G98" s="7">
        <f t="shared" si="3"/>
        <v>20680867.159999996</v>
      </c>
    </row>
    <row r="99" spans="1:7" s="2" customFormat="1" ht="14.25" customHeight="1">
      <c r="A99" s="6" t="s">
        <v>97</v>
      </c>
      <c r="B99" s="7">
        <v>37540907.670000002</v>
      </c>
      <c r="C99" s="7">
        <v>-1581041.51</v>
      </c>
      <c r="D99" s="7">
        <f t="shared" si="2"/>
        <v>35959866.160000004</v>
      </c>
      <c r="E99" s="7">
        <v>16800268.460000001</v>
      </c>
      <c r="F99" s="7">
        <v>16800268.460000001</v>
      </c>
      <c r="G99" s="7">
        <f t="shared" si="3"/>
        <v>19159597.700000003</v>
      </c>
    </row>
    <row r="100" spans="1:7" s="2" customFormat="1" ht="14.25" customHeight="1">
      <c r="A100" s="6" t="s">
        <v>98</v>
      </c>
      <c r="B100" s="7">
        <v>104413840.13</v>
      </c>
      <c r="C100" s="7">
        <v>1072079.46</v>
      </c>
      <c r="D100" s="7">
        <f t="shared" si="2"/>
        <v>105485919.58999999</v>
      </c>
      <c r="E100" s="7">
        <v>49578214.82</v>
      </c>
      <c r="F100" s="7">
        <v>49578214.82</v>
      </c>
      <c r="G100" s="7">
        <f t="shared" si="3"/>
        <v>55907704.769999988</v>
      </c>
    </row>
    <row r="101" spans="1:7" s="2" customFormat="1" ht="14.25" customHeight="1">
      <c r="A101" s="6" t="s">
        <v>99</v>
      </c>
      <c r="B101" s="7">
        <v>162994586.59999999</v>
      </c>
      <c r="C101" s="7">
        <v>13980688.59</v>
      </c>
      <c r="D101" s="7">
        <f t="shared" si="2"/>
        <v>176975275.19</v>
      </c>
      <c r="E101" s="7">
        <v>80298309.709999993</v>
      </c>
      <c r="F101" s="7">
        <v>80298309.709999993</v>
      </c>
      <c r="G101" s="7">
        <f t="shared" si="3"/>
        <v>96676965.480000004</v>
      </c>
    </row>
    <row r="102" spans="1:7" s="2" customFormat="1" ht="14.25" customHeight="1">
      <c r="A102" s="6" t="s">
        <v>100</v>
      </c>
      <c r="B102" s="7">
        <v>117253048.39</v>
      </c>
      <c r="C102" s="7">
        <v>621302.15</v>
      </c>
      <c r="D102" s="7">
        <f t="shared" si="2"/>
        <v>117874350.54000001</v>
      </c>
      <c r="E102" s="7">
        <v>54499450.789999999</v>
      </c>
      <c r="F102" s="7">
        <v>54499450.789999999</v>
      </c>
      <c r="G102" s="7">
        <f t="shared" si="3"/>
        <v>63374899.750000007</v>
      </c>
    </row>
    <row r="103" spans="1:7" s="2" customFormat="1" ht="14.25" customHeight="1">
      <c r="A103" s="6" t="s">
        <v>101</v>
      </c>
      <c r="B103" s="7">
        <v>43283261.909999996</v>
      </c>
      <c r="C103" s="7">
        <v>1534076.93</v>
      </c>
      <c r="D103" s="7">
        <f t="shared" si="2"/>
        <v>44817338.839999996</v>
      </c>
      <c r="E103" s="7">
        <v>21006708.57</v>
      </c>
      <c r="F103" s="7">
        <v>21006708.57</v>
      </c>
      <c r="G103" s="7">
        <f t="shared" si="3"/>
        <v>23810630.269999996</v>
      </c>
    </row>
    <row r="104" spans="1:7" s="2" customFormat="1" ht="14.25" customHeight="1">
      <c r="A104" s="6" t="s">
        <v>102</v>
      </c>
      <c r="B104" s="7">
        <v>44210451.219999999</v>
      </c>
      <c r="C104" s="7">
        <v>-2397904.09</v>
      </c>
      <c r="D104" s="7">
        <f t="shared" si="2"/>
        <v>41812547.129999995</v>
      </c>
      <c r="E104" s="7">
        <v>20062605.030000001</v>
      </c>
      <c r="F104" s="7">
        <v>20062605.030000001</v>
      </c>
      <c r="G104" s="7">
        <f t="shared" si="3"/>
        <v>21749942.099999994</v>
      </c>
    </row>
    <row r="105" spans="1:7" s="2" customFormat="1" ht="14.25" customHeight="1">
      <c r="A105" s="6" t="s">
        <v>103</v>
      </c>
      <c r="B105" s="7">
        <v>35803667.600000001</v>
      </c>
      <c r="C105" s="7">
        <v>1015071.52</v>
      </c>
      <c r="D105" s="7">
        <f t="shared" si="2"/>
        <v>36818739.120000005</v>
      </c>
      <c r="E105" s="7">
        <v>16144669.27</v>
      </c>
      <c r="F105" s="7">
        <v>16144669.27</v>
      </c>
      <c r="G105" s="7">
        <f t="shared" si="3"/>
        <v>20674069.850000005</v>
      </c>
    </row>
    <row r="106" spans="1:7" s="2" customFormat="1" ht="14.25" customHeight="1">
      <c r="A106" s="6" t="s">
        <v>104</v>
      </c>
      <c r="B106" s="7">
        <v>42555463.060000002</v>
      </c>
      <c r="C106" s="7">
        <v>755019.44</v>
      </c>
      <c r="D106" s="7">
        <f t="shared" si="2"/>
        <v>43310482.5</v>
      </c>
      <c r="E106" s="7">
        <v>20341692.73</v>
      </c>
      <c r="F106" s="7">
        <v>20341692.73</v>
      </c>
      <c r="G106" s="7">
        <f t="shared" si="3"/>
        <v>22968789.77</v>
      </c>
    </row>
    <row r="107" spans="1:7" s="2" customFormat="1" ht="14.25" customHeight="1">
      <c r="A107" s="6" t="s">
        <v>105</v>
      </c>
      <c r="B107" s="7">
        <v>40566979.350000001</v>
      </c>
      <c r="C107" s="7">
        <v>20162678.309999999</v>
      </c>
      <c r="D107" s="7">
        <f t="shared" si="2"/>
        <v>60729657.659999996</v>
      </c>
      <c r="E107" s="7">
        <v>18445049.469999999</v>
      </c>
      <c r="F107" s="7">
        <v>18445049.469999999</v>
      </c>
      <c r="G107" s="7">
        <f t="shared" si="3"/>
        <v>42284608.189999998</v>
      </c>
    </row>
    <row r="108" spans="1:7" s="2" customFormat="1" ht="14.25" customHeight="1">
      <c r="A108" s="6" t="s">
        <v>106</v>
      </c>
      <c r="B108" s="7">
        <v>15604473.84</v>
      </c>
      <c r="C108" s="7">
        <v>1290060.1299999999</v>
      </c>
      <c r="D108" s="7">
        <f t="shared" si="2"/>
        <v>16894533.969999999</v>
      </c>
      <c r="E108" s="7">
        <v>9049714.0999999996</v>
      </c>
      <c r="F108" s="7">
        <v>9049714.0999999996</v>
      </c>
      <c r="G108" s="7">
        <f t="shared" si="3"/>
        <v>7844819.8699999992</v>
      </c>
    </row>
    <row r="109" spans="1:7" s="2" customFormat="1" ht="14.25" customHeight="1">
      <c r="A109" s="6" t="s">
        <v>107</v>
      </c>
      <c r="B109" s="7">
        <v>46951021.75</v>
      </c>
      <c r="C109" s="7">
        <v>4226533.5199999996</v>
      </c>
      <c r="D109" s="7">
        <f t="shared" si="2"/>
        <v>51177555.269999996</v>
      </c>
      <c r="E109" s="7">
        <v>25380107.120000001</v>
      </c>
      <c r="F109" s="7">
        <v>25380107.120000001</v>
      </c>
      <c r="G109" s="7">
        <f t="shared" si="3"/>
        <v>25797448.149999995</v>
      </c>
    </row>
    <row r="110" spans="1:7" s="2" customFormat="1" ht="14.25" customHeight="1">
      <c r="A110" s="6" t="s">
        <v>108</v>
      </c>
      <c r="B110" s="7">
        <v>14402638.050000001</v>
      </c>
      <c r="C110" s="7">
        <v>1522702.24</v>
      </c>
      <c r="D110" s="7">
        <f t="shared" si="2"/>
        <v>15925340.290000001</v>
      </c>
      <c r="E110" s="7">
        <v>9227138.0199999996</v>
      </c>
      <c r="F110" s="7">
        <v>9227138.0199999996</v>
      </c>
      <c r="G110" s="7">
        <f t="shared" si="3"/>
        <v>6698202.2700000014</v>
      </c>
    </row>
    <row r="111" spans="1:7" s="2" customFormat="1" ht="45" customHeight="1">
      <c r="A111" s="40" t="s">
        <v>0</v>
      </c>
      <c r="B111" s="41"/>
      <c r="C111" s="41"/>
      <c r="D111" s="41"/>
      <c r="E111" s="41"/>
      <c r="F111" s="41"/>
      <c r="G111" s="42"/>
    </row>
    <row r="112" spans="1:7" s="2" customFormat="1" ht="14.25" customHeight="1">
      <c r="A112" s="43" t="s">
        <v>1</v>
      </c>
      <c r="B112" s="37" t="s">
        <v>2</v>
      </c>
      <c r="C112" s="37"/>
      <c r="D112" s="37"/>
      <c r="E112" s="37"/>
      <c r="F112" s="37"/>
      <c r="G112" s="37" t="s">
        <v>3</v>
      </c>
    </row>
    <row r="113" spans="1:7" s="2" customFormat="1" ht="14.25" customHeight="1">
      <c r="A113" s="43"/>
      <c r="B113" s="3" t="s">
        <v>4</v>
      </c>
      <c r="C113" s="3" t="s">
        <v>5</v>
      </c>
      <c r="D113" s="3" t="s">
        <v>6</v>
      </c>
      <c r="E113" s="3" t="s">
        <v>7</v>
      </c>
      <c r="F113" s="3" t="s">
        <v>8</v>
      </c>
      <c r="G113" s="38"/>
    </row>
    <row r="114" spans="1:7" s="2" customFormat="1" ht="14.25" customHeight="1">
      <c r="A114" s="44"/>
      <c r="B114" s="3">
        <v>1</v>
      </c>
      <c r="C114" s="3">
        <v>2</v>
      </c>
      <c r="D114" s="3" t="s">
        <v>9</v>
      </c>
      <c r="E114" s="3">
        <v>4</v>
      </c>
      <c r="F114" s="3">
        <v>5</v>
      </c>
      <c r="G114" s="3" t="s">
        <v>10</v>
      </c>
    </row>
    <row r="115" spans="1:7" s="2" customFormat="1" ht="14.25" customHeight="1">
      <c r="A115" s="6" t="s">
        <v>109</v>
      </c>
      <c r="B115" s="7">
        <v>42291854.840000004</v>
      </c>
      <c r="C115" s="7">
        <v>3402657.15</v>
      </c>
      <c r="D115" s="7">
        <f t="shared" si="2"/>
        <v>45694511.990000002</v>
      </c>
      <c r="E115" s="7">
        <v>20341814.260000002</v>
      </c>
      <c r="F115" s="7">
        <v>20341814.260000002</v>
      </c>
      <c r="G115" s="7">
        <f t="shared" si="3"/>
        <v>25352697.73</v>
      </c>
    </row>
    <row r="116" spans="1:7" s="2" customFormat="1" ht="14.25" customHeight="1">
      <c r="A116" s="6" t="s">
        <v>110</v>
      </c>
      <c r="B116" s="7">
        <v>40498273.920000002</v>
      </c>
      <c r="C116" s="7">
        <v>-1330116.82</v>
      </c>
      <c r="D116" s="7">
        <f t="shared" si="2"/>
        <v>39168157.100000001</v>
      </c>
      <c r="E116" s="7">
        <v>18344162.170000002</v>
      </c>
      <c r="F116" s="7">
        <v>18344162.170000002</v>
      </c>
      <c r="G116" s="7">
        <f t="shared" si="3"/>
        <v>20823994.93</v>
      </c>
    </row>
    <row r="117" spans="1:7" s="2" customFormat="1" ht="14.25" customHeight="1">
      <c r="A117" s="6" t="s">
        <v>111</v>
      </c>
      <c r="B117" s="7">
        <v>35598733.939999998</v>
      </c>
      <c r="C117" s="7">
        <v>4934489.0599999996</v>
      </c>
      <c r="D117" s="7">
        <f t="shared" si="2"/>
        <v>40533223</v>
      </c>
      <c r="E117" s="7">
        <v>17383674.23</v>
      </c>
      <c r="F117" s="7">
        <v>17383674.23</v>
      </c>
      <c r="G117" s="7">
        <f t="shared" si="3"/>
        <v>23149548.77</v>
      </c>
    </row>
    <row r="118" spans="1:7" s="2" customFormat="1" ht="14.25" customHeight="1">
      <c r="A118" s="6" t="s">
        <v>112</v>
      </c>
      <c r="B118" s="7">
        <v>24883722.940000001</v>
      </c>
      <c r="C118" s="7">
        <v>3925042.91</v>
      </c>
      <c r="D118" s="7">
        <f t="shared" si="2"/>
        <v>28808765.850000001</v>
      </c>
      <c r="E118" s="7">
        <v>11714747.470000001</v>
      </c>
      <c r="F118" s="7">
        <v>11714747.470000001</v>
      </c>
      <c r="G118" s="7">
        <f t="shared" si="3"/>
        <v>17094018.380000003</v>
      </c>
    </row>
    <row r="119" spans="1:7" s="2" customFormat="1" ht="14.25" customHeight="1">
      <c r="A119" s="6" t="s">
        <v>113</v>
      </c>
      <c r="B119" s="7">
        <v>89557698.859999999</v>
      </c>
      <c r="C119" s="7">
        <v>-2368739.65</v>
      </c>
      <c r="D119" s="7">
        <f t="shared" si="2"/>
        <v>87188959.209999993</v>
      </c>
      <c r="E119" s="7">
        <v>38155528.289999999</v>
      </c>
      <c r="F119" s="7">
        <v>38155528.289999999</v>
      </c>
      <c r="G119" s="7">
        <f t="shared" si="3"/>
        <v>49033430.919999994</v>
      </c>
    </row>
    <row r="120" spans="1:7" s="2" customFormat="1" ht="14.25" customHeight="1">
      <c r="A120" s="6" t="s">
        <v>114</v>
      </c>
      <c r="B120" s="7">
        <v>153383231.25</v>
      </c>
      <c r="C120" s="7">
        <v>21304715.73</v>
      </c>
      <c r="D120" s="7">
        <f t="shared" si="2"/>
        <v>174687946.97999999</v>
      </c>
      <c r="E120" s="7">
        <v>71526381.159999996</v>
      </c>
      <c r="F120" s="7">
        <v>71526381.159999996</v>
      </c>
      <c r="G120" s="7">
        <f t="shared" si="3"/>
        <v>103161565.81999999</v>
      </c>
    </row>
    <row r="121" spans="1:7" s="2" customFormat="1" ht="14.25" customHeight="1">
      <c r="A121" s="6" t="s">
        <v>115</v>
      </c>
      <c r="B121" s="7">
        <v>182942732.15000001</v>
      </c>
      <c r="C121" s="7">
        <v>32310718.800000001</v>
      </c>
      <c r="D121" s="7">
        <f t="shared" si="2"/>
        <v>215253450.95000002</v>
      </c>
      <c r="E121" s="7">
        <v>85376650.620000005</v>
      </c>
      <c r="F121" s="7">
        <v>85376650.620000005</v>
      </c>
      <c r="G121" s="7">
        <f t="shared" si="3"/>
        <v>129876800.33000001</v>
      </c>
    </row>
    <row r="122" spans="1:7" s="2" customFormat="1" ht="14.25" customHeight="1">
      <c r="A122" s="6" t="s">
        <v>116</v>
      </c>
      <c r="B122" s="7">
        <v>163828701.40000001</v>
      </c>
      <c r="C122" s="7">
        <v>27882379.199999999</v>
      </c>
      <c r="D122" s="7">
        <f t="shared" si="2"/>
        <v>191711080.59999999</v>
      </c>
      <c r="E122" s="7">
        <v>75550263.099999994</v>
      </c>
      <c r="F122" s="7">
        <v>75550263.099999994</v>
      </c>
      <c r="G122" s="7">
        <f t="shared" si="3"/>
        <v>116160817.5</v>
      </c>
    </row>
    <row r="123" spans="1:7" s="2" customFormat="1" ht="14.25" customHeight="1">
      <c r="A123" s="6" t="s">
        <v>117</v>
      </c>
      <c r="B123" s="7">
        <v>73610765.219999999</v>
      </c>
      <c r="C123" s="7">
        <v>5904764.7800000003</v>
      </c>
      <c r="D123" s="7">
        <f t="shared" si="2"/>
        <v>79515530</v>
      </c>
      <c r="E123" s="7">
        <v>34544229.350000001</v>
      </c>
      <c r="F123" s="7">
        <v>34544229.350000001</v>
      </c>
      <c r="G123" s="7">
        <f t="shared" si="3"/>
        <v>44971300.649999999</v>
      </c>
    </row>
    <row r="124" spans="1:7" s="2" customFormat="1" ht="14.25" customHeight="1">
      <c r="A124" s="6" t="s">
        <v>118</v>
      </c>
      <c r="B124" s="7">
        <v>45433285.200000003</v>
      </c>
      <c r="C124" s="7">
        <v>6575718.5599999996</v>
      </c>
      <c r="D124" s="7">
        <f t="shared" si="2"/>
        <v>52009003.760000005</v>
      </c>
      <c r="E124" s="7">
        <v>20969334.920000002</v>
      </c>
      <c r="F124" s="7">
        <v>20969334.920000002</v>
      </c>
      <c r="G124" s="7">
        <f t="shared" si="3"/>
        <v>31039668.840000004</v>
      </c>
    </row>
    <row r="125" spans="1:7" s="2" customFormat="1" ht="14.25" customHeight="1">
      <c r="A125" s="6" t="s">
        <v>119</v>
      </c>
      <c r="B125" s="7">
        <v>12736745.17</v>
      </c>
      <c r="C125" s="7">
        <v>234157.05</v>
      </c>
      <c r="D125" s="7">
        <f t="shared" si="2"/>
        <v>12970902.220000001</v>
      </c>
      <c r="E125" s="7">
        <v>3737296.07</v>
      </c>
      <c r="F125" s="7">
        <v>3737296.07</v>
      </c>
      <c r="G125" s="7">
        <f t="shared" si="3"/>
        <v>9233606.1500000004</v>
      </c>
    </row>
    <row r="126" spans="1:7" s="2" customFormat="1" ht="14.25" customHeight="1">
      <c r="A126" s="6" t="s">
        <v>120</v>
      </c>
      <c r="B126" s="7">
        <v>390691513.06</v>
      </c>
      <c r="C126" s="7">
        <v>-30308367.199999999</v>
      </c>
      <c r="D126" s="7">
        <f t="shared" si="2"/>
        <v>360383145.86000001</v>
      </c>
      <c r="E126" s="7">
        <v>130050032.65000001</v>
      </c>
      <c r="F126" s="7">
        <v>130050032.65000001</v>
      </c>
      <c r="G126" s="7">
        <f t="shared" si="3"/>
        <v>230333113.21000001</v>
      </c>
    </row>
    <row r="127" spans="1:7" s="2" customFormat="1" ht="14.25" customHeight="1">
      <c r="A127" s="6" t="s">
        <v>121</v>
      </c>
      <c r="B127" s="7">
        <v>131857716.52</v>
      </c>
      <c r="C127" s="7">
        <v>-25621856.879999999</v>
      </c>
      <c r="D127" s="7">
        <f t="shared" si="2"/>
        <v>106235859.64</v>
      </c>
      <c r="E127" s="7">
        <v>42152037.609999999</v>
      </c>
      <c r="F127" s="7">
        <v>42152037.609999999</v>
      </c>
      <c r="G127" s="7">
        <f t="shared" si="3"/>
        <v>64083822.030000001</v>
      </c>
    </row>
    <row r="128" spans="1:7" s="2" customFormat="1" ht="14.25" customHeight="1">
      <c r="A128" s="6" t="s">
        <v>122</v>
      </c>
      <c r="B128" s="7">
        <v>146485983.30000001</v>
      </c>
      <c r="C128" s="7">
        <v>-25842713.199999999</v>
      </c>
      <c r="D128" s="7">
        <f t="shared" si="2"/>
        <v>120643270.10000001</v>
      </c>
      <c r="E128" s="7">
        <v>49488626.240000002</v>
      </c>
      <c r="F128" s="7">
        <v>49488626.240000002</v>
      </c>
      <c r="G128" s="7">
        <f t="shared" si="3"/>
        <v>71154643.860000014</v>
      </c>
    </row>
    <row r="129" spans="1:7" s="2" customFormat="1" ht="14.25" customHeight="1">
      <c r="A129" s="6" t="s">
        <v>123</v>
      </c>
      <c r="B129" s="7">
        <v>74168</v>
      </c>
      <c r="C129" s="7">
        <v>-28307</v>
      </c>
      <c r="D129" s="7">
        <f t="shared" si="2"/>
        <v>45861</v>
      </c>
      <c r="E129" s="7">
        <v>2923.2</v>
      </c>
      <c r="F129" s="7">
        <v>2923.2</v>
      </c>
      <c r="G129" s="7">
        <f t="shared" si="3"/>
        <v>42937.8</v>
      </c>
    </row>
    <row r="130" spans="1:7" s="2" customFormat="1" ht="14.25" customHeight="1">
      <c r="A130" s="6" t="s">
        <v>124</v>
      </c>
      <c r="B130" s="7">
        <v>24269011.440000001</v>
      </c>
      <c r="C130" s="7">
        <v>-8431461</v>
      </c>
      <c r="D130" s="7">
        <f t="shared" si="2"/>
        <v>15837550.440000001</v>
      </c>
      <c r="E130" s="7">
        <v>4107335.93</v>
      </c>
      <c r="F130" s="7">
        <v>4107335.93</v>
      </c>
      <c r="G130" s="7">
        <f t="shared" si="3"/>
        <v>11730214.510000002</v>
      </c>
    </row>
    <row r="131" spans="1:7" s="2" customFormat="1" ht="14.25" customHeight="1">
      <c r="A131" s="6" t="s">
        <v>125</v>
      </c>
      <c r="B131" s="7">
        <v>94845663.980000004</v>
      </c>
      <c r="C131" s="7">
        <v>-39470426.509999998</v>
      </c>
      <c r="D131" s="7">
        <f t="shared" si="2"/>
        <v>55375237.470000006</v>
      </c>
      <c r="E131" s="7">
        <v>22118115.949999999</v>
      </c>
      <c r="F131" s="7">
        <v>22118115.949999999</v>
      </c>
      <c r="G131" s="7">
        <f t="shared" si="3"/>
        <v>33257121.520000007</v>
      </c>
    </row>
    <row r="132" spans="1:7" s="2" customFormat="1" ht="14.25" customHeight="1">
      <c r="A132" s="6" t="s">
        <v>126</v>
      </c>
      <c r="B132" s="7">
        <v>20565851.129999999</v>
      </c>
      <c r="C132" s="7">
        <v>-3375598.82</v>
      </c>
      <c r="D132" s="7">
        <f t="shared" si="2"/>
        <v>17190252.309999999</v>
      </c>
      <c r="E132" s="7">
        <v>7864032.3799999999</v>
      </c>
      <c r="F132" s="7">
        <v>7864032.3799999999</v>
      </c>
      <c r="G132" s="7">
        <f t="shared" si="3"/>
        <v>9326219.9299999997</v>
      </c>
    </row>
    <row r="133" spans="1:7" s="2" customFormat="1" ht="14.25" customHeight="1">
      <c r="A133" s="6" t="s">
        <v>127</v>
      </c>
      <c r="B133" s="7">
        <v>0</v>
      </c>
      <c r="C133" s="7">
        <v>1510320</v>
      </c>
      <c r="D133" s="7">
        <f t="shared" si="2"/>
        <v>1510320</v>
      </c>
      <c r="E133" s="7">
        <v>1019640</v>
      </c>
      <c r="F133" s="7">
        <v>1019640</v>
      </c>
      <c r="G133" s="7">
        <f t="shared" si="3"/>
        <v>490680</v>
      </c>
    </row>
    <row r="134" spans="1:7" s="2" customFormat="1" ht="14.25" customHeight="1">
      <c r="A134" s="8"/>
      <c r="B134" s="9"/>
      <c r="C134" s="9"/>
      <c r="D134" s="9"/>
      <c r="E134" s="9"/>
      <c r="F134" s="9"/>
      <c r="G134" s="9"/>
    </row>
    <row r="135" spans="1:7" s="2" customFormat="1" ht="14.25" customHeight="1">
      <c r="A135" s="10" t="s">
        <v>128</v>
      </c>
      <c r="B135" s="11">
        <f>SUM(B5:B134)</f>
        <v>13359576445.449999</v>
      </c>
      <c r="C135" s="11">
        <f>SUM(C5:C134)</f>
        <v>1020984461.4199997</v>
      </c>
      <c r="D135" s="11">
        <f t="shared" ref="D135:G135" si="4">SUM(D5:D134)</f>
        <v>14380560897.870001</v>
      </c>
      <c r="E135" s="11">
        <f t="shared" si="4"/>
        <v>5531146639.1899996</v>
      </c>
      <c r="F135" s="11">
        <f t="shared" si="4"/>
        <v>5531144101.789999</v>
      </c>
      <c r="G135" s="11">
        <f t="shared" si="4"/>
        <v>8849414270.6800003</v>
      </c>
    </row>
    <row r="136" spans="1:7" s="2" customFormat="1" ht="14.25" customHeight="1">
      <c r="A136" s="12" t="s">
        <v>129</v>
      </c>
    </row>
    <row r="151" spans="1:7" ht="48.75" customHeight="1">
      <c r="A151" s="32" t="s">
        <v>0</v>
      </c>
      <c r="B151" s="33"/>
      <c r="C151" s="33"/>
      <c r="D151" s="33"/>
      <c r="E151" s="33"/>
      <c r="F151" s="33"/>
      <c r="G151" s="34"/>
    </row>
    <row r="152" spans="1:7" ht="14.25" customHeight="1">
      <c r="A152" s="35" t="s">
        <v>1</v>
      </c>
      <c r="B152" s="36" t="s">
        <v>130</v>
      </c>
      <c r="C152" s="36"/>
      <c r="D152" s="36"/>
      <c r="E152" s="36"/>
      <c r="F152" s="36"/>
      <c r="G152" s="36" t="s">
        <v>3</v>
      </c>
    </row>
    <row r="153" spans="1:7" ht="14.25" customHeight="1">
      <c r="A153" s="35"/>
      <c r="B153" s="13" t="s">
        <v>4</v>
      </c>
      <c r="C153" s="13" t="s">
        <v>5</v>
      </c>
      <c r="D153" s="13" t="s">
        <v>6</v>
      </c>
      <c r="E153" s="13" t="s">
        <v>7</v>
      </c>
      <c r="F153" s="13" t="s">
        <v>8</v>
      </c>
      <c r="G153" s="36"/>
    </row>
    <row r="154" spans="1:7" ht="14.25" customHeight="1">
      <c r="A154" s="35"/>
      <c r="B154" s="13">
        <v>1</v>
      </c>
      <c r="C154" s="13">
        <v>2</v>
      </c>
      <c r="D154" s="13" t="s">
        <v>9</v>
      </c>
      <c r="E154" s="13">
        <v>4</v>
      </c>
      <c r="F154" s="13">
        <v>5</v>
      </c>
      <c r="G154" s="13" t="s">
        <v>10</v>
      </c>
    </row>
    <row r="155" spans="1:7" ht="14.25" customHeight="1">
      <c r="A155" s="14" t="s">
        <v>131</v>
      </c>
      <c r="B155" s="15" t="s">
        <v>132</v>
      </c>
      <c r="C155" s="15">
        <v>0</v>
      </c>
      <c r="D155" s="15">
        <v>0</v>
      </c>
      <c r="E155" s="15">
        <v>0</v>
      </c>
      <c r="F155" s="15">
        <v>0</v>
      </c>
      <c r="G155" s="16">
        <f>D155-E155</f>
        <v>0</v>
      </c>
    </row>
    <row r="156" spans="1:7" ht="14.25" customHeight="1">
      <c r="A156" s="17" t="s">
        <v>133</v>
      </c>
      <c r="B156" s="18" t="s">
        <v>132</v>
      </c>
      <c r="C156" s="18">
        <v>0</v>
      </c>
      <c r="D156" s="18">
        <v>0</v>
      </c>
      <c r="E156" s="18">
        <v>0</v>
      </c>
      <c r="F156" s="18">
        <v>0</v>
      </c>
      <c r="G156" s="19">
        <f>D156-E156</f>
        <v>0</v>
      </c>
    </row>
    <row r="157" spans="1:7" ht="14.25" customHeight="1">
      <c r="A157" s="17" t="s">
        <v>134</v>
      </c>
      <c r="B157" s="18" t="s">
        <v>132</v>
      </c>
      <c r="C157" s="18">
        <v>0</v>
      </c>
      <c r="D157" s="18">
        <v>0</v>
      </c>
      <c r="E157" s="18">
        <v>0</v>
      </c>
      <c r="F157" s="18">
        <v>0</v>
      </c>
      <c r="G157" s="19">
        <f>D157-E157</f>
        <v>0</v>
      </c>
    </row>
    <row r="158" spans="1:7" ht="14.25" customHeight="1">
      <c r="A158" s="17" t="s">
        <v>135</v>
      </c>
      <c r="B158" s="18" t="s">
        <v>132</v>
      </c>
      <c r="C158" s="18">
        <v>0</v>
      </c>
      <c r="D158" s="18">
        <v>0</v>
      </c>
      <c r="E158" s="18">
        <v>0</v>
      </c>
      <c r="F158" s="18">
        <v>0</v>
      </c>
      <c r="G158" s="19">
        <f>D158-E158</f>
        <v>0</v>
      </c>
    </row>
    <row r="159" spans="1:7" ht="14.25" customHeight="1">
      <c r="A159" s="20" t="s">
        <v>128</v>
      </c>
      <c r="B159" s="21" t="s">
        <v>132</v>
      </c>
      <c r="C159" s="21">
        <f>+C155+C156+C157+C158</f>
        <v>0</v>
      </c>
      <c r="D159" s="21">
        <f>SUM(D155:D158)</f>
        <v>0</v>
      </c>
      <c r="E159" s="21">
        <f>+E155+E156+E157+E158</f>
        <v>0</v>
      </c>
      <c r="F159" s="21">
        <f>+F155+F156+F157+F158</f>
        <v>0</v>
      </c>
      <c r="G159" s="21">
        <f>SUM(G155:G158)</f>
        <v>0</v>
      </c>
    </row>
    <row r="160" spans="1:7" ht="14.25" customHeight="1">
      <c r="A160" s="39" t="s">
        <v>129</v>
      </c>
      <c r="B160" s="39"/>
      <c r="C160" s="39"/>
      <c r="D160" s="39"/>
      <c r="E160" s="39"/>
      <c r="F160" s="39"/>
      <c r="G160" s="39"/>
    </row>
    <row r="161" spans="1:7" ht="14.25" customHeight="1">
      <c r="A161" s="31"/>
      <c r="B161" s="31"/>
      <c r="C161" s="31"/>
      <c r="D161" s="31"/>
      <c r="E161" s="31"/>
      <c r="F161" s="31"/>
      <c r="G161" s="31"/>
    </row>
    <row r="162" spans="1:7" ht="14.25" customHeight="1">
      <c r="A162" s="22"/>
      <c r="B162" s="23"/>
      <c r="C162" s="23"/>
      <c r="D162" s="23"/>
      <c r="E162" s="23"/>
      <c r="F162" s="23"/>
      <c r="G162" s="23"/>
    </row>
    <row r="164" spans="1:7" ht="50.25" customHeight="1">
      <c r="A164" s="32" t="s">
        <v>0</v>
      </c>
      <c r="B164" s="33"/>
      <c r="C164" s="33"/>
      <c r="D164" s="33"/>
      <c r="E164" s="33"/>
      <c r="F164" s="33"/>
      <c r="G164" s="34"/>
    </row>
    <row r="165" spans="1:7" ht="14.25" customHeight="1">
      <c r="A165" s="35" t="s">
        <v>1</v>
      </c>
      <c r="B165" s="36" t="s">
        <v>130</v>
      </c>
      <c r="C165" s="36"/>
      <c r="D165" s="36"/>
      <c r="E165" s="36"/>
      <c r="F165" s="36"/>
      <c r="G165" s="36" t="s">
        <v>3</v>
      </c>
    </row>
    <row r="166" spans="1:7" ht="14.25" customHeight="1">
      <c r="A166" s="35"/>
      <c r="B166" s="13" t="s">
        <v>4</v>
      </c>
      <c r="C166" s="13" t="s">
        <v>5</v>
      </c>
      <c r="D166" s="13" t="s">
        <v>6</v>
      </c>
      <c r="E166" s="13" t="s">
        <v>7</v>
      </c>
      <c r="F166" s="13" t="s">
        <v>8</v>
      </c>
      <c r="G166" s="36"/>
    </row>
    <row r="167" spans="1:7" ht="14.25" customHeight="1">
      <c r="A167" s="35"/>
      <c r="B167" s="13">
        <v>1</v>
      </c>
      <c r="C167" s="13">
        <v>2</v>
      </c>
      <c r="D167" s="13" t="s">
        <v>9</v>
      </c>
      <c r="E167" s="13">
        <v>4</v>
      </c>
      <c r="F167" s="13">
        <v>5</v>
      </c>
      <c r="G167" s="13" t="s">
        <v>10</v>
      </c>
    </row>
    <row r="168" spans="1:7" ht="14.25" customHeight="1">
      <c r="A168" s="24" t="s">
        <v>136</v>
      </c>
      <c r="B168" s="25">
        <v>13359576442.450001</v>
      </c>
      <c r="C168" s="25">
        <v>1020984455.42</v>
      </c>
      <c r="D168" s="25">
        <f>B168+C168</f>
        <v>14380560897.870001</v>
      </c>
      <c r="E168" s="25">
        <v>5531146627.1899996</v>
      </c>
      <c r="F168" s="25">
        <v>5531144086.79</v>
      </c>
      <c r="G168" s="25">
        <f>D168-E168</f>
        <v>8849414270.6800003</v>
      </c>
    </row>
    <row r="169" spans="1:7" ht="14.25" customHeight="1">
      <c r="A169" s="24" t="s">
        <v>137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</row>
    <row r="170" spans="1:7" ht="14.25" customHeight="1">
      <c r="A170" s="26" t="s">
        <v>138</v>
      </c>
      <c r="B170" s="25">
        <v>0</v>
      </c>
      <c r="C170" s="25">
        <v>0</v>
      </c>
      <c r="D170" s="25">
        <f>B170+C170</f>
        <v>0</v>
      </c>
      <c r="E170" s="25">
        <v>0</v>
      </c>
      <c r="F170" s="25">
        <v>0</v>
      </c>
      <c r="G170" s="25">
        <f>D170-E170</f>
        <v>0</v>
      </c>
    </row>
    <row r="171" spans="1:7" ht="14.25" customHeight="1">
      <c r="A171" s="26" t="s">
        <v>139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f>D171-E171</f>
        <v>0</v>
      </c>
    </row>
    <row r="172" spans="1:7" ht="14.25" customHeight="1">
      <c r="A172" s="26" t="s">
        <v>140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f>D172-E172</f>
        <v>0</v>
      </c>
    </row>
    <row r="173" spans="1:7" ht="14.25" customHeight="1">
      <c r="A173" s="26" t="s">
        <v>141</v>
      </c>
      <c r="B173" s="25">
        <v>0</v>
      </c>
      <c r="C173" s="25">
        <v>0</v>
      </c>
      <c r="D173" s="25">
        <v>0</v>
      </c>
      <c r="E173" s="25">
        <v>0</v>
      </c>
      <c r="F173" s="25">
        <v>0</v>
      </c>
      <c r="G173" s="25">
        <f>D173-E173</f>
        <v>0</v>
      </c>
    </row>
    <row r="174" spans="1:7" ht="14.25" customHeight="1">
      <c r="A174" s="26" t="s">
        <v>142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f>D174-E174</f>
        <v>0</v>
      </c>
    </row>
    <row r="175" spans="1:7" ht="14.25" customHeight="1">
      <c r="A175" s="27" t="s">
        <v>128</v>
      </c>
      <c r="B175" s="28">
        <f t="shared" ref="B175:G175" si="5">SUM(B168:B174)</f>
        <v>13359576442.450001</v>
      </c>
      <c r="C175" s="28">
        <f t="shared" si="5"/>
        <v>1020984455.42</v>
      </c>
      <c r="D175" s="28">
        <f t="shared" si="5"/>
        <v>14380560897.870001</v>
      </c>
      <c r="E175" s="28">
        <f t="shared" si="5"/>
        <v>5531146627.1899996</v>
      </c>
      <c r="F175" s="28">
        <f t="shared" si="5"/>
        <v>5531144086.79</v>
      </c>
      <c r="G175" s="28">
        <f t="shared" si="5"/>
        <v>8849414270.6800003</v>
      </c>
    </row>
    <row r="176" spans="1:7" ht="14.25" customHeight="1">
      <c r="A176" s="29" t="s">
        <v>129</v>
      </c>
      <c r="B176" s="30"/>
      <c r="C176" s="30"/>
      <c r="D176" s="30"/>
      <c r="E176" s="30"/>
      <c r="F176" s="30"/>
      <c r="G176" s="30"/>
    </row>
  </sheetData>
  <mergeCells count="25">
    <mergeCell ref="A111:G111"/>
    <mergeCell ref="A112:A114"/>
    <mergeCell ref="B112:F112"/>
    <mergeCell ref="A75:A77"/>
    <mergeCell ref="B75:F75"/>
    <mergeCell ref="A1:G1"/>
    <mergeCell ref="A2:A4"/>
    <mergeCell ref="B2:F2"/>
    <mergeCell ref="G2:G3"/>
    <mergeCell ref="G75:G76"/>
    <mergeCell ref="A37:G37"/>
    <mergeCell ref="A38:A40"/>
    <mergeCell ref="B38:F38"/>
    <mergeCell ref="G38:G39"/>
    <mergeCell ref="A74:G74"/>
    <mergeCell ref="A164:G164"/>
    <mergeCell ref="A165:A167"/>
    <mergeCell ref="B165:F165"/>
    <mergeCell ref="G165:G166"/>
    <mergeCell ref="G112:G113"/>
    <mergeCell ref="A151:G151"/>
    <mergeCell ref="A152:A154"/>
    <mergeCell ref="B152:F152"/>
    <mergeCell ref="G152:G153"/>
    <mergeCell ref="A160:G160"/>
  </mergeCells>
  <printOptions horizontalCentered="1"/>
  <pageMargins left="0.78740157480314965" right="0.59055118110236227" top="0.78740157480314965" bottom="0.78740157480314965" header="0.31496062992125984" footer="0.31496062992125984"/>
  <pageSetup scale="9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2021-07-26T23:59:12Z</cp:lastPrinted>
  <dcterms:created xsi:type="dcterms:W3CDTF">2021-07-26T18:49:07Z</dcterms:created>
  <dcterms:modified xsi:type="dcterms:W3CDTF">2021-07-26T23:59:18Z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