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7B6C1C24-54CE-40D7-AB61-164E2ECDBBF6}" xr6:coauthVersionLast="36" xr6:coauthVersionMax="36" xr10:uidLastSave="{00000000-0000-0000-0000-000000000000}"/>
  <bookViews>
    <workbookView xWindow="0" yWindow="0" windowWidth="28800" windowHeight="12210" xr2:uid="{57FFA1D0-8217-4551-84A1-B38DDA03C4F1}"/>
  </bookViews>
  <sheets>
    <sheet name="Notas DM" sheetId="1" r:id="rId1"/>
    <sheet name="N ESF" sheetId="2" r:id="rId2"/>
    <sheet name="N ACT" sheetId="3" r:id="rId3"/>
    <sheet name="N VHP" sheetId="4" r:id="rId4"/>
    <sheet name="N EFE" sheetId="5" r:id="rId5"/>
    <sheet name="N EFE siret" sheetId="6" r:id="rId6"/>
    <sheet name="N Conciliacion_Ig" sheetId="7" r:id="rId7"/>
    <sheet name="N Conciliacion_Eg" sheetId="8" r:id="rId8"/>
    <sheet name="N Memoria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 localSheetId="5">[1]ECABR!#REF!</definedName>
    <definedName name="A">[1]ECABR!#REF!</definedName>
    <definedName name="A_impresión_IM" localSheetId="5">[1]ECABR!#REF!</definedName>
    <definedName name="A_impresión_IM">[1]ECABR!#REF!</definedName>
    <definedName name="abc" localSheetId="5">[2]TOTAL!#REF!</definedName>
    <definedName name="abc">[2]TOTAL!#REF!</definedName>
    <definedName name="ALFONSO" localSheetId="5">[1]ECABR!#REF!</definedName>
    <definedName name="ALFONSO">[1]ECABR!#REF!</definedName>
    <definedName name="_xlnm.Extract" localSheetId="5">[3]EGRESOS!#REF!</definedName>
    <definedName name="_xlnm.Extract">[3]EGRESOS!#REF!</definedName>
    <definedName name="_xlnm.Print_Area" localSheetId="2">'N ACT'!$A$1:$E$219</definedName>
    <definedName name="_xlnm.Print_Area" localSheetId="7">'N Conciliacion_Eg'!$A$1:$D$39</definedName>
    <definedName name="_xlnm.Print_Area" localSheetId="6">'N Conciliacion_Ig'!$A$1:$C$22</definedName>
    <definedName name="_xlnm.Print_Area" localSheetId="4">'N EFE'!$A$1:$E$124</definedName>
    <definedName name="_xlnm.Print_Area" localSheetId="5">'N EFE siret'!$A$1:$E$124</definedName>
    <definedName name="_xlnm.Print_Area" localSheetId="1">'N ESF'!$A$1:$I$153</definedName>
    <definedName name="_xlnm.Print_Area" localSheetId="0">'Notas DM'!$A$1:$F$54</definedName>
    <definedName name="B" localSheetId="5">[3]EGRESOS!#REF!</definedName>
    <definedName name="B">[3]EGRESOS!#REF!</definedName>
    <definedName name="BASE" localSheetId="5">#REF!</definedName>
    <definedName name="BASE">#REF!</definedName>
    <definedName name="_xlnm.Database" localSheetId="5">[5]REPORTO!#REF!</definedName>
    <definedName name="_xlnm.Database">[5]REPORTO!#REF!</definedName>
    <definedName name="cba" localSheetId="5">[2]TOTAL!#REF!</definedName>
    <definedName name="cba">[2]TOTAL!#REF!</definedName>
    <definedName name="cie" localSheetId="5">[1]ECABR!#REF!</definedName>
    <definedName name="cie">[1]ECABR!#REF!</definedName>
    <definedName name="ELOY" localSheetId="5">#REF!</definedName>
    <definedName name="ELOY">#REF!</definedName>
    <definedName name="ESF" localSheetId="5">#REF!</definedName>
    <definedName name="ESF">#REF!</definedName>
    <definedName name="Fecha" localSheetId="5">#REF!</definedName>
    <definedName name="Fecha">#REF!</definedName>
    <definedName name="HF">[6]T1705HF!$B$20:$B$20</definedName>
    <definedName name="Instituto" localSheetId="5">#REF!</definedName>
    <definedName name="Instituto">#REF!</definedName>
    <definedName name="ju" localSheetId="5">[5]REPORTO!#REF!</definedName>
    <definedName name="ju">[5]REPORTO!#REF!</definedName>
    <definedName name="mao" localSheetId="5">[1]ECABR!#REF!</definedName>
    <definedName name="mao">[1]ECABR!#REF!</definedName>
    <definedName name="N" localSheetId="5">#REF!</definedName>
    <definedName name="N">#REF!</definedName>
    <definedName name="NDM" localSheetId="5">[5]REPORTO!#REF!</definedName>
    <definedName name="NDM">[5]REPORTO!#REF!</definedName>
    <definedName name="REPORTO" localSheetId="5">#REF!</definedName>
    <definedName name="REPORTO">#REF!</definedName>
    <definedName name="TCAIE">[7]CH1902!$B$20:$B$20</definedName>
    <definedName name="TCFEEIS" localSheetId="5">#REF!</definedName>
    <definedName name="TCFEEIS">#REF!</definedName>
    <definedName name="_xlnm.Print_Titles" localSheetId="2">'N ACT'!$1:$3</definedName>
    <definedName name="_xlnm.Print_Titles" localSheetId="4">'N EFE'!$1:$3</definedName>
    <definedName name="_xlnm.Print_Titles" localSheetId="5">'N EFE siret'!$1:$3</definedName>
    <definedName name="_xlnm.Print_Titles" localSheetId="1">'N ESF'!$1:$3</definedName>
    <definedName name="TRASP" localSheetId="5">#REF!</definedName>
    <definedName name="TRASP">#REF!</definedName>
    <definedName name="U" localSheetId="5">#REF!</definedName>
    <definedName name="U">#REF!</definedName>
    <definedName name="x" localSheetId="5">#REF!</definedName>
    <definedName name="x">#REF!</definedName>
    <definedName name="Z" localSheetId="5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9" l="1"/>
  <c r="F50" i="9"/>
  <c r="F49" i="9"/>
  <c r="F48" i="9"/>
  <c r="F47" i="9"/>
  <c r="F46" i="9"/>
  <c r="F45" i="9"/>
  <c r="F44" i="9"/>
  <c r="F43" i="9"/>
  <c r="F42" i="9"/>
  <c r="F41" i="9"/>
  <c r="F40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C30" i="8"/>
  <c r="E37" i="8" s="1"/>
  <c r="C7" i="8"/>
  <c r="C15" i="7"/>
  <c r="C7" i="7"/>
  <c r="C23" i="7" s="1"/>
  <c r="D92" i="6"/>
  <c r="C92" i="6"/>
  <c r="D90" i="6"/>
  <c r="D89" i="6" s="1"/>
  <c r="C90" i="6"/>
  <c r="C89" i="6" s="1"/>
  <c r="D80" i="6"/>
  <c r="C80" i="6"/>
  <c r="D74" i="6"/>
  <c r="C74" i="6"/>
  <c r="D71" i="6"/>
  <c r="C71" i="6"/>
  <c r="C61" i="6" s="1"/>
  <c r="D62" i="6"/>
  <c r="C62" i="6"/>
  <c r="D61" i="6"/>
  <c r="D37" i="6"/>
  <c r="C37" i="6"/>
  <c r="D28" i="6"/>
  <c r="C28" i="6"/>
  <c r="D20" i="6"/>
  <c r="D43" i="6" s="1"/>
  <c r="C20" i="6"/>
  <c r="C43" i="6" s="1"/>
  <c r="D15" i="6"/>
  <c r="C15" i="6"/>
  <c r="D112" i="5"/>
  <c r="C112" i="5"/>
  <c r="D110" i="5"/>
  <c r="D109" i="5" s="1"/>
  <c r="C110" i="5"/>
  <c r="C109" i="5" s="1"/>
  <c r="D107" i="5"/>
  <c r="D106" i="5" s="1"/>
  <c r="C107" i="5"/>
  <c r="C106" i="5" s="1"/>
  <c r="D101" i="5"/>
  <c r="D100" i="5" s="1"/>
  <c r="C101" i="5"/>
  <c r="C100" i="5" s="1"/>
  <c r="D94" i="5"/>
  <c r="C94" i="5"/>
  <c r="D92" i="5"/>
  <c r="C92" i="5"/>
  <c r="D91" i="5"/>
  <c r="C91" i="5"/>
  <c r="C82" i="5"/>
  <c r="C76" i="5"/>
  <c r="C73" i="5"/>
  <c r="C64" i="5"/>
  <c r="C63" i="5" s="1"/>
  <c r="D63" i="5"/>
  <c r="D60" i="5"/>
  <c r="C60" i="5"/>
  <c r="D58" i="5"/>
  <c r="C58" i="5"/>
  <c r="D56" i="5"/>
  <c r="C56" i="5"/>
  <c r="D54" i="5"/>
  <c r="C54" i="5"/>
  <c r="D52" i="5"/>
  <c r="D51" i="5" s="1"/>
  <c r="D48" i="5" s="1"/>
  <c r="C52" i="5"/>
  <c r="C51" i="5" s="1"/>
  <c r="D49" i="5"/>
  <c r="C49" i="5"/>
  <c r="D43" i="5"/>
  <c r="C43" i="5"/>
  <c r="D37" i="5"/>
  <c r="C37" i="5"/>
  <c r="D28" i="5"/>
  <c r="C28" i="5"/>
  <c r="D20" i="5"/>
  <c r="C20" i="5"/>
  <c r="D15" i="5"/>
  <c r="C15" i="5"/>
  <c r="C25" i="4"/>
  <c r="C21" i="4"/>
  <c r="C16" i="4"/>
  <c r="C215" i="3"/>
  <c r="C214" i="3"/>
  <c r="C204" i="3"/>
  <c r="C198" i="3"/>
  <c r="C195" i="3"/>
  <c r="C186" i="3"/>
  <c r="C185" i="3" s="1"/>
  <c r="C182" i="3"/>
  <c r="C180" i="3"/>
  <c r="C177" i="3"/>
  <c r="C174" i="3"/>
  <c r="C171" i="3"/>
  <c r="C170" i="3"/>
  <c r="C167" i="3"/>
  <c r="C164" i="3"/>
  <c r="C161" i="3"/>
  <c r="C160" i="3" s="1"/>
  <c r="C157" i="3"/>
  <c r="C151" i="3"/>
  <c r="C149" i="3"/>
  <c r="C146" i="3"/>
  <c r="C142" i="3"/>
  <c r="C137" i="3"/>
  <c r="C134" i="3"/>
  <c r="C131" i="3"/>
  <c r="C128" i="3"/>
  <c r="C127" i="3"/>
  <c r="C117" i="3"/>
  <c r="C107" i="3"/>
  <c r="C100" i="3"/>
  <c r="C99" i="3"/>
  <c r="C87" i="3"/>
  <c r="C85" i="3"/>
  <c r="C83" i="3"/>
  <c r="C73" i="3" s="1"/>
  <c r="C77" i="3"/>
  <c r="C74" i="3"/>
  <c r="C65" i="3"/>
  <c r="C58" i="3" s="1"/>
  <c r="C59" i="3"/>
  <c r="C46" i="3"/>
  <c r="C37" i="3"/>
  <c r="C34" i="3"/>
  <c r="C28" i="3"/>
  <c r="C25" i="3"/>
  <c r="C19" i="3"/>
  <c r="C8" i="3" s="1"/>
  <c r="C9" i="3"/>
  <c r="C148" i="2"/>
  <c r="C136" i="2"/>
  <c r="C129" i="2"/>
  <c r="D125" i="2"/>
  <c r="D124" i="2"/>
  <c r="D123" i="2"/>
  <c r="G122" i="2"/>
  <c r="F122" i="2"/>
  <c r="E122" i="2"/>
  <c r="D122" i="2"/>
  <c r="C122" i="2"/>
  <c r="D121" i="2"/>
  <c r="D120" i="2"/>
  <c r="D119" i="2"/>
  <c r="D118" i="2"/>
  <c r="D117" i="2"/>
  <c r="D116" i="2"/>
  <c r="D115" i="2"/>
  <c r="D112" i="2" s="1"/>
  <c r="D114" i="2"/>
  <c r="D113" i="2"/>
  <c r="G112" i="2"/>
  <c r="F112" i="2"/>
  <c r="E112" i="2"/>
  <c r="C112" i="2"/>
  <c r="C105" i="2"/>
  <c r="C98" i="2"/>
  <c r="C92" i="2"/>
  <c r="E82" i="2"/>
  <c r="D82" i="2"/>
  <c r="C82" i="2"/>
  <c r="E76" i="2"/>
  <c r="D76" i="2"/>
  <c r="C76" i="2"/>
  <c r="E62" i="2"/>
  <c r="D62" i="2"/>
  <c r="C62" i="2"/>
  <c r="E54" i="2"/>
  <c r="D54" i="2"/>
  <c r="C54" i="2"/>
  <c r="C41" i="2"/>
  <c r="C32" i="2"/>
  <c r="D164" i="3" l="1"/>
  <c r="C98" i="3"/>
  <c r="D127" i="3"/>
  <c r="D167" i="3"/>
  <c r="D195" i="3"/>
  <c r="C48" i="5"/>
  <c r="C122" i="5" s="1"/>
  <c r="D100" i="3"/>
  <c r="D128" i="3"/>
  <c r="D198" i="3"/>
  <c r="D122" i="5"/>
  <c r="D146" i="3"/>
  <c r="D160" i="3"/>
  <c r="D186" i="3"/>
  <c r="D161" i="3"/>
  <c r="D213" i="3" l="1"/>
  <c r="D209" i="3"/>
  <c r="D205" i="3"/>
  <c r="D202" i="3"/>
  <c r="D192" i="3"/>
  <c r="D188" i="3"/>
  <c r="D168" i="3"/>
  <c r="D165" i="3"/>
  <c r="D162" i="3"/>
  <c r="D153" i="3"/>
  <c r="D150" i="3"/>
  <c r="D147" i="3"/>
  <c r="D144" i="3"/>
  <c r="D141" i="3"/>
  <c r="D126" i="3"/>
  <c r="D122" i="3"/>
  <c r="D118" i="3"/>
  <c r="D115" i="3"/>
  <c r="D111" i="3"/>
  <c r="D104" i="3"/>
  <c r="D211" i="3"/>
  <c r="D197" i="3"/>
  <c r="D190" i="3"/>
  <c r="D184" i="3"/>
  <c r="D178" i="3"/>
  <c r="D172" i="3"/>
  <c r="D155" i="3"/>
  <c r="D136" i="3"/>
  <c r="D130" i="3"/>
  <c r="D120" i="3"/>
  <c r="D113" i="3"/>
  <c r="D109" i="3"/>
  <c r="D102" i="3"/>
  <c r="D210" i="3"/>
  <c r="D196" i="3"/>
  <c r="D183" i="3"/>
  <c r="D171" i="3"/>
  <c r="D148" i="3"/>
  <c r="D135" i="3"/>
  <c r="D212" i="3"/>
  <c r="D208" i="3"/>
  <c r="D201" i="3"/>
  <c r="D191" i="3"/>
  <c r="D187" i="3"/>
  <c r="D179" i="3"/>
  <c r="D176" i="3"/>
  <c r="D173" i="3"/>
  <c r="D159" i="3"/>
  <c r="D156" i="3"/>
  <c r="D152" i="3"/>
  <c r="D143" i="3"/>
  <c r="D140" i="3"/>
  <c r="D125" i="3"/>
  <c r="D121" i="3"/>
  <c r="D114" i="3"/>
  <c r="D110" i="3"/>
  <c r="D103" i="3"/>
  <c r="D207" i="3"/>
  <c r="D200" i="3"/>
  <c r="D194" i="3"/>
  <c r="D181" i="3"/>
  <c r="D175" i="3"/>
  <c r="D139" i="3"/>
  <c r="D133" i="3"/>
  <c r="D124" i="3"/>
  <c r="D106" i="3"/>
  <c r="D216" i="3"/>
  <c r="D203" i="3"/>
  <c r="D199" i="3"/>
  <c r="D189" i="3"/>
  <c r="D177" i="3"/>
  <c r="D169" i="3"/>
  <c r="D163" i="3"/>
  <c r="D157" i="3"/>
  <c r="D145" i="3"/>
  <c r="D138" i="3"/>
  <c r="D129" i="3"/>
  <c r="D119" i="3"/>
  <c r="D112" i="3"/>
  <c r="D105" i="3"/>
  <c r="D158" i="3"/>
  <c r="D206" i="3"/>
  <c r="D193" i="3"/>
  <c r="D180" i="3"/>
  <c r="D174" i="3"/>
  <c r="D166" i="3"/>
  <c r="D154" i="3"/>
  <c r="D132" i="3"/>
  <c r="D123" i="3"/>
  <c r="D116" i="3"/>
  <c r="D108" i="3"/>
  <c r="D101" i="3"/>
  <c r="D149" i="3"/>
  <c r="D204" i="3"/>
  <c r="D131" i="3"/>
  <c r="D170" i="3"/>
  <c r="D151" i="3"/>
  <c r="D214" i="3"/>
  <c r="D134" i="3"/>
  <c r="D99" i="3"/>
  <c r="D182" i="3"/>
  <c r="D107" i="3"/>
  <c r="D142" i="3"/>
  <c r="D215" i="3"/>
  <c r="D137" i="3"/>
  <c r="D185" i="3"/>
  <c r="D1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58F3C01F-065F-431B-B1FC-4A452211A7E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36350754-58FA-4055-9192-29DCA548F3CE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<sst xmlns="http://schemas.openxmlformats.org/spreadsheetml/2006/main" count="966" uniqueCount="592">
  <si>
    <t>INSTITUTO DE SALUD PUBLICA DEL ESTADO DE GUANAJUATO</t>
  </si>
  <si>
    <t>Ejercicio</t>
  </si>
  <si>
    <t>Notas de Desglose y Memoria</t>
  </si>
  <si>
    <t>Periodicidad</t>
  </si>
  <si>
    <t>Trimestral</t>
  </si>
  <si>
    <t>Correspondiente del 1 de Enero al 30 de Junio de 2023</t>
  </si>
  <si>
    <t>Corte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</si>
  <si>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</si>
  <si>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</si>
  <si>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</si>
  <si>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</si>
  <si>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</si>
  <si>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</si>
  <si>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</si>
  <si>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</si>
  <si>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</si>
  <si>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</si>
  <si>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</si>
  <si>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</si>
  <si>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</si>
  <si>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</si>
  <si>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</si>
  <si>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</si>
  <si>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</si>
  <si>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</si>
  <si>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</si>
  <si>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</si>
  <si>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</si>
  <si>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</si>
  <si>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</si>
  <si>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</si>
  <si>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</si>
  <si>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</si>
  <si>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</si>
  <si>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</si>
  <si>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</si>
  <si>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</si>
  <si>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</si>
  <si>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</si>
  <si>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</si>
  <si>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</si>
  <si>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</si>
  <si>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</si>
  <si>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</si>
  <si>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</si>
  <si>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</si>
  <si>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</si>
  <si>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</si>
  <si>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</si>
  <si>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</si>
  <si>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</si>
  <si>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</si>
  <si>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</si>
  <si>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</si>
  <si>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</si>
  <si>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</si>
  <si>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</si>
  <si>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</si>
  <si>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</si>
  <si>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</si>
  <si>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</si>
  <si>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</si>
  <si>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</si>
  <si>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</si>
  <si>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</si>
  <si>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</si>
  <si>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</si>
  <si>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LIC. FERNANDO REYNOSO MÁRQUEZ</t>
  </si>
  <si>
    <t>DR. ENRIQUE NEGRETE PÉREZ</t>
  </si>
  <si>
    <t>COORDINADOR GENERAL DE ADMINISTRACIÓN</t>
  </si>
  <si>
    <t>DIRECTOR GENERAL DE ADMINISTRACIÓN</t>
  </si>
  <si>
    <t>EN AUSENCIA DEL DIRECTOR GENERAL DEL ISAPEG CON FUNDAMENTO EN LO DISPUESTO EN EL ART.82 DEL REGLAMENTO INTERIOR DEL ISAPEG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</si>
  <si>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</si>
  <si>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</si>
  <si>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</si>
  <si>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</si>
  <si>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</si>
  <si>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</si>
  <si>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</si>
  <si>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</si>
  <si>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</si>
  <si>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</si>
  <si>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</si>
  <si>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</si>
  <si>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</si>
  <si>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</si>
  <si>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SIN INFORMACIÓN QUE REVELAR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</si>
  <si>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</si>
  <si>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</si>
  <si>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</si>
  <si>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</si>
  <si>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</si>
  <si>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</si>
  <si>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</si>
  <si>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</si>
  <si>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</si>
  <si>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</si>
  <si>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</si>
  <si>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</si>
  <si>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</si>
  <si>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</si>
  <si>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</si>
  <si>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</si>
  <si>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</si>
  <si>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</si>
  <si>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</si>
  <si>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</si>
  <si>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</si>
  <si>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</si>
  <si>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</si>
  <si>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</si>
  <si>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</si>
  <si>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</si>
  <si>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</si>
  <si>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</si>
  <si>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</si>
  <si>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</si>
  <si>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</si>
  <si>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</si>
  <si>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</si>
  <si>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</si>
  <si>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</si>
  <si>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</si>
  <si>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</si>
  <si>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</si>
  <si>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</si>
  <si>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</si>
  <si>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</si>
  <si>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</si>
  <si>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</si>
  <si>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</si>
  <si>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</si>
  <si>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</si>
  <si>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</si>
  <si>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</si>
  <si>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</si>
  <si>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</si>
  <si>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</si>
  <si>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</si>
  <si>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</si>
  <si>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</si>
  <si>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</si>
  <si>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</si>
  <si>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</si>
  <si>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</si>
  <si>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</si>
  <si>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</si>
  <si>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</si>
  <si>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</si>
  <si>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</si>
  <si>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</si>
  <si>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</si>
  <si>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</si>
  <si>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</si>
  <si>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</si>
  <si>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</si>
  <si>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</si>
  <si>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</si>
  <si>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</si>
  <si>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</si>
  <si>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</si>
  <si>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</si>
  <si>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</si>
  <si>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</si>
  <si>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</si>
  <si>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</si>
  <si>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</si>
  <si>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</si>
  <si>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</si>
  <si>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</si>
  <si>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</si>
  <si>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</si>
  <si>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</si>
  <si>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</si>
  <si>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</si>
  <si>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</si>
  <si>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</si>
  <si>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</si>
  <si>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</si>
  <si>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</si>
  <si>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</si>
  <si>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</si>
  <si>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</si>
  <si>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</si>
  <si>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</si>
  <si>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</si>
  <si>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</si>
  <si>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</si>
  <si>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</si>
  <si>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</si>
  <si>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</si>
  <si>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</si>
  <si>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</si>
  <si>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</si>
  <si>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</si>
  <si>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</si>
  <si>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</si>
  <si>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</si>
  <si>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</si>
  <si>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</si>
  <si>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</si>
  <si>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</si>
  <si>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</si>
  <si>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</si>
  <si>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</si>
  <si>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</si>
  <si>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</si>
  <si>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</si>
  <si>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</si>
  <si>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</si>
  <si>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</si>
  <si>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</si>
  <si>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</si>
  <si>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</si>
  <si>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</si>
  <si>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</si>
  <si>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</si>
  <si>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</si>
  <si>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</si>
  <si>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</si>
  <si>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</si>
  <si>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</si>
  <si>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</si>
  <si>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</si>
  <si>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</si>
  <si>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</si>
  <si>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</si>
  <si>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</si>
  <si>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</si>
  <si>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</si>
  <si>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</si>
  <si>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</si>
  <si>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</si>
  <si>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</si>
  <si>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</si>
  <si>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</si>
  <si>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</si>
  <si>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</si>
  <si>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</si>
  <si>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</si>
  <si>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</si>
  <si>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</si>
  <si>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</si>
  <si>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</si>
  <si>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</si>
  <si>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</si>
  <si>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</si>
  <si>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</si>
  <si>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</si>
  <si>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</si>
  <si>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</si>
  <si>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</si>
  <si>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</si>
  <si>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</si>
  <si>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</si>
  <si>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</si>
  <si>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</si>
  <si>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</si>
  <si>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</si>
  <si>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</si>
  <si>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</si>
  <si>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</si>
  <si>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</si>
  <si>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</si>
  <si>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</si>
  <si>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</si>
  <si>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</si>
  <si>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</si>
  <si>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</si>
  <si>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</si>
  <si>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</si>
  <si>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</si>
  <si>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</si>
  <si>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</si>
  <si>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</si>
  <si>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</si>
  <si>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</si>
  <si>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</si>
  <si>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</si>
  <si>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</si>
  <si>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</si>
  <si>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</si>
  <si>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</si>
  <si>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</si>
  <si>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</si>
  <si>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</si>
  <si>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</si>
  <si>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</si>
  <si>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</si>
  <si>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</si>
  <si>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</si>
  <si>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</si>
  <si>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</si>
  <si>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</si>
  <si>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</si>
  <si>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</si>
  <si>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</si>
  <si>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</si>
  <si>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</si>
  <si>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</si>
  <si>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</si>
  <si>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</si>
  <si>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</si>
  <si>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</si>
  <si>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</si>
  <si>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</si>
  <si>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</si>
  <si>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</si>
  <si>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</si>
  <si>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</si>
  <si>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</si>
  <si>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</si>
  <si>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</si>
  <si>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</si>
  <si>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</si>
  <si>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</si>
  <si>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</si>
  <si>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</si>
  <si>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</si>
  <si>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</si>
  <si>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</si>
  <si>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</si>
  <si>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</si>
  <si>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</si>
  <si>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</si>
  <si>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</si>
  <si>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</si>
  <si>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</si>
  <si>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</si>
  <si>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</si>
  <si>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</si>
  <si>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</si>
  <si>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</si>
  <si>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</si>
  <si>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</si>
  <si>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</si>
  <si>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</si>
  <si>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</si>
  <si>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</si>
  <si>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</si>
  <si>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</si>
  <si>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</si>
  <si>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</si>
  <si>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</si>
  <si>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</si>
  <si>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</si>
  <si>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</si>
  <si>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</si>
  <si>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</si>
  <si>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</si>
  <si>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</si>
  <si>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</si>
  <si>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</si>
  <si>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</si>
  <si>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</si>
  <si>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</si>
  <si>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</si>
  <si>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</si>
  <si>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</si>
  <si>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</si>
  <si>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</si>
  <si>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</si>
  <si>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</si>
  <si>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</si>
  <si>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</si>
  <si>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</si>
  <si>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</si>
  <si>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</si>
  <si>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</si>
  <si>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</si>
  <si>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</si>
  <si>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</si>
  <si>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</si>
  <si>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</si>
  <si>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</si>
  <si>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</si>
  <si>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</si>
  <si>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</si>
  <si>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</si>
  <si>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</si>
  <si>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</si>
  <si>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</si>
  <si>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</si>
  <si>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</si>
  <si>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</si>
  <si>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</si>
  <si>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</si>
  <si>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</si>
  <si>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</si>
  <si>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</si>
  <si>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</si>
  <si>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</si>
  <si>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</si>
  <si>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</si>
  <si>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</si>
  <si>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</si>
  <si>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</si>
  <si>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</si>
  <si>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</si>
  <si>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</si>
  <si>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</si>
  <si>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</si>
  <si>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</si>
  <si>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</si>
  <si>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</si>
  <si>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</si>
  <si>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</si>
  <si>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</si>
  <si>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</si>
  <si>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</si>
  <si>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</si>
  <si>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</si>
  <si>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</si>
  <si>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</si>
  <si>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</si>
  <si>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</si>
  <si>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</si>
  <si>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</si>
  <si>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</si>
  <si>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</si>
  <si>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</si>
  <si>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</si>
  <si>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</si>
  <si>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</si>
  <si>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</si>
  <si>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</si>
  <si>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</si>
  <si>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</si>
  <si>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</si>
  <si>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</si>
  <si>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</si>
  <si>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</si>
  <si>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</si>
  <si>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</si>
  <si>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</si>
  <si>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</si>
  <si>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</si>
  <si>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</si>
  <si>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</si>
  <si>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</si>
  <si>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</si>
  <si>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</si>
  <si>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</si>
  <si>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</si>
  <si>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</si>
  <si>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</si>
  <si>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</si>
  <si>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</si>
  <si>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</si>
  <si>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</si>
  <si>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</si>
  <si>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</si>
  <si>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</si>
  <si>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</si>
  <si>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</si>
  <si>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</si>
  <si>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</si>
  <si>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</si>
  <si>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</si>
  <si>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</si>
  <si>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</si>
  <si>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</si>
  <si>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</si>
  <si>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</si>
  <si>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</si>
  <si>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</si>
  <si>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</si>
  <si>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</si>
  <si>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</si>
  <si>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</si>
  <si>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</si>
  <si>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</si>
  <si>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</si>
  <si>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</si>
  <si>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</si>
  <si>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</si>
  <si>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</si>
  <si>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</si>
  <si>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</si>
  <si>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</si>
  <si>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</si>
  <si>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</si>
  <si>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</si>
  <si>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</si>
  <si>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</si>
  <si>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NOTA: No checa con el Estado del Flujo de Efectivo por lo s movimientos derivados del control de almacén que e realizan disminuyendo las cuentas de gasto con fondo Dummy</t>
  </si>
  <si>
    <t xml:space="preserve">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</si>
  <si>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</si>
  <si>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</si>
  <si>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</si>
  <si>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</si>
  <si>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</si>
  <si>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</si>
  <si>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</si>
  <si>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</si>
  <si>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</si>
  <si>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</si>
  <si>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</si>
  <si>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</si>
  <si>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</si>
  <si>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</si>
  <si>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</si>
  <si>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</si>
  <si>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</si>
  <si>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</si>
  <si>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</si>
  <si>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</si>
  <si>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</si>
  <si>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</si>
  <si>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</si>
  <si>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</si>
  <si>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</si>
  <si>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</si>
  <si>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</si>
  <si>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</si>
  <si>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</si>
  <si>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</si>
  <si>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</si>
  <si>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</si>
  <si>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</si>
  <si>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</si>
  <si>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</si>
  <si>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</si>
  <si>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</si>
  <si>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</si>
  <si>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</si>
  <si>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</si>
  <si>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</si>
  <si>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</si>
  <si>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</si>
  <si>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Este monto lo saque por diferencia. Verificar si es correcto el egreso presupuestario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</si>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</sst>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2" fillId="0" borderId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</cellStyleXfs>
  <cellXfs count="192">
    <xf numFmtId="0" fontId="0" fillId="0" borderId="0" xfId="0"/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0" fontId="7" fillId="3" borderId="0" xfId="2" applyFont="1" applyFill="1" applyProtection="1">
      <protection locked="0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8" fillId="4" borderId="4" xfId="2" applyFont="1" applyFill="1" applyBorder="1" applyAlignment="1" applyProtection="1">
      <alignment horizontal="center" vertical="center" wrapText="1"/>
      <protection locked="0"/>
    </xf>
    <xf numFmtId="0" fontId="8" fillId="4" borderId="9" xfId="2" applyFont="1" applyFill="1" applyBorder="1" applyAlignment="1" applyProtection="1">
      <alignment horizontal="center" vertical="center"/>
      <protection locked="0"/>
    </xf>
    <xf numFmtId="0" fontId="7" fillId="3" borderId="0" xfId="2" applyFont="1" applyFill="1" applyBorder="1" applyProtection="1">
      <protection locked="0"/>
    </xf>
    <xf numFmtId="0" fontId="8" fillId="3" borderId="4" xfId="2" applyFont="1" applyFill="1" applyBorder="1" applyAlignment="1" applyProtection="1">
      <alignment horizontal="center"/>
      <protection locked="0"/>
    </xf>
    <xf numFmtId="0" fontId="7" fillId="3" borderId="5" xfId="2" applyFont="1" applyFill="1" applyBorder="1" applyProtection="1">
      <protection locked="0"/>
    </xf>
    <xf numFmtId="0" fontId="8" fillId="3" borderId="5" xfId="2" applyFont="1" applyFill="1" applyBorder="1" applyAlignment="1" applyProtection="1">
      <alignment horizontal="center"/>
      <protection locked="0"/>
    </xf>
    <xf numFmtId="0" fontId="8" fillId="3" borderId="5" xfId="2" applyFont="1" applyFill="1" applyBorder="1" applyAlignment="1" applyProtection="1">
      <alignment horizontal="left" indent="1"/>
      <protection locked="0"/>
    </xf>
    <xf numFmtId="0" fontId="9" fillId="3" borderId="4" xfId="3" applyFont="1" applyFill="1" applyBorder="1" applyAlignment="1" applyProtection="1">
      <alignment horizontal="center"/>
      <protection locked="0"/>
    </xf>
    <xf numFmtId="0" fontId="9" fillId="3" borderId="5" xfId="3" applyFont="1" applyFill="1" applyBorder="1" applyProtection="1">
      <protection locked="0"/>
    </xf>
    <xf numFmtId="0" fontId="8" fillId="3" borderId="6" xfId="2" applyFont="1" applyFill="1" applyBorder="1" applyAlignment="1" applyProtection="1">
      <alignment horizontal="center"/>
      <protection locked="0"/>
    </xf>
    <xf numFmtId="0" fontId="7" fillId="3" borderId="8" xfId="2" applyFont="1" applyFill="1" applyBorder="1" applyProtection="1">
      <protection locked="0"/>
    </xf>
    <xf numFmtId="0" fontId="10" fillId="3" borderId="10" xfId="2" applyFont="1" applyFill="1" applyBorder="1" applyAlignment="1" applyProtection="1">
      <alignment horizontal="center"/>
      <protection locked="0"/>
    </xf>
    <xf numFmtId="0" fontId="10" fillId="3" borderId="10" xfId="2" applyFont="1" applyFill="1" applyBorder="1" applyAlignment="1" applyProtection="1">
      <alignment horizontal="center" vertical="center"/>
      <protection locked="0"/>
    </xf>
    <xf numFmtId="43" fontId="10" fillId="3" borderId="10" xfId="4" applyFont="1" applyFill="1" applyBorder="1"/>
    <xf numFmtId="0" fontId="12" fillId="3" borderId="11" xfId="2" applyFont="1" applyFill="1" applyBorder="1" applyAlignment="1" applyProtection="1">
      <alignment horizontal="center"/>
      <protection locked="0"/>
    </xf>
    <xf numFmtId="0" fontId="12" fillId="3" borderId="0" xfId="2" applyFont="1" applyFill="1" applyBorder="1" applyAlignment="1">
      <alignment horizontal="center"/>
    </xf>
    <xf numFmtId="0" fontId="10" fillId="3" borderId="0" xfId="2" applyFont="1" applyFill="1" applyBorder="1" applyAlignment="1" applyProtection="1">
      <alignment horizontal="center" vertical="center" wrapText="1"/>
      <protection locked="0"/>
    </xf>
    <xf numFmtId="0" fontId="12" fillId="3" borderId="0" xfId="2" applyFont="1" applyFill="1" applyAlignment="1">
      <alignment horizontal="left" wrapText="1"/>
    </xf>
    <xf numFmtId="0" fontId="13" fillId="3" borderId="0" xfId="2" applyFont="1" applyFill="1" applyBorder="1" applyAlignment="1">
      <alignment horizontal="center" vertical="center" wrapText="1"/>
    </xf>
    <xf numFmtId="0" fontId="2" fillId="3" borderId="0" xfId="2" applyFill="1"/>
    <xf numFmtId="0" fontId="7" fillId="0" borderId="0" xfId="2" applyFont="1" applyProtection="1">
      <protection locked="0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6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left" vertical="center"/>
    </xf>
    <xf numFmtId="0" fontId="14" fillId="0" borderId="0" xfId="1" applyFont="1" applyAlignment="1">
      <alignment vertical="center"/>
    </xf>
    <xf numFmtId="0" fontId="5" fillId="5" borderId="0" xfId="1" applyFont="1" applyFill="1" applyAlignment="1">
      <alignment horizontal="center" vertical="center"/>
    </xf>
    <xf numFmtId="0" fontId="5" fillId="5" borderId="0" xfId="1" applyFont="1" applyFill="1"/>
    <xf numFmtId="0" fontId="14" fillId="0" borderId="0" xfId="1" applyFont="1"/>
    <xf numFmtId="0" fontId="15" fillId="6" borderId="0" xfId="1" applyFont="1" applyFill="1"/>
    <xf numFmtId="0" fontId="14" fillId="0" borderId="0" xfId="1" applyFont="1" applyAlignment="1">
      <alignment horizontal="center"/>
    </xf>
    <xf numFmtId="3" fontId="14" fillId="0" borderId="0" xfId="1" applyNumberFormat="1" applyFont="1"/>
    <xf numFmtId="0" fontId="6" fillId="0" borderId="0" xfId="1" applyFont="1" applyFill="1" applyAlignment="1">
      <alignment horizontal="right"/>
    </xf>
    <xf numFmtId="4" fontId="14" fillId="0" borderId="0" xfId="1" applyNumberFormat="1" applyFont="1"/>
    <xf numFmtId="0" fontId="15" fillId="7" borderId="0" xfId="1" applyFont="1" applyFill="1"/>
    <xf numFmtId="0" fontId="14" fillId="0" borderId="0" xfId="1" applyFont="1" applyFill="1" applyAlignment="1">
      <alignment horizontal="right"/>
    </xf>
    <xf numFmtId="0" fontId="14" fillId="0" borderId="0" xfId="1" applyFont="1" applyFill="1"/>
    <xf numFmtId="0" fontId="6" fillId="2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5" fillId="5" borderId="0" xfId="5" applyFont="1" applyFill="1"/>
    <xf numFmtId="0" fontId="15" fillId="6" borderId="0" xfId="5" applyFont="1" applyFill="1"/>
    <xf numFmtId="0" fontId="7" fillId="0" borderId="0" xfId="5" applyFont="1" applyFill="1" applyAlignment="1">
      <alignment horizontal="center" vertical="center"/>
    </xf>
    <xf numFmtId="0" fontId="7" fillId="0" borderId="0" xfId="5" applyFont="1" applyFill="1"/>
    <xf numFmtId="3" fontId="7" fillId="0" borderId="0" xfId="5" applyNumberFormat="1" applyFont="1"/>
    <xf numFmtId="9" fontId="7" fillId="0" borderId="0" xfId="6" applyFont="1"/>
    <xf numFmtId="0" fontId="14" fillId="0" borderId="0" xfId="5" applyFont="1"/>
    <xf numFmtId="0" fontId="7" fillId="0" borderId="0" xfId="5" applyFont="1" applyFill="1" applyAlignment="1">
      <alignment wrapText="1"/>
    </xf>
    <xf numFmtId="0" fontId="7" fillId="0" borderId="0" xfId="5" applyFont="1" applyFill="1" applyAlignment="1"/>
    <xf numFmtId="4" fontId="7" fillId="0" borderId="0" xfId="5" applyNumberFormat="1" applyFont="1"/>
    <xf numFmtId="0" fontId="7" fillId="0" borderId="0" xfId="5" applyFont="1" applyFill="1" applyAlignment="1">
      <alignment horizontal="center"/>
    </xf>
    <xf numFmtId="0" fontId="7" fillId="0" borderId="0" xfId="5" applyFont="1"/>
    <xf numFmtId="9" fontId="7" fillId="0" borderId="0" xfId="5" applyNumberFormat="1" applyFont="1"/>
    <xf numFmtId="0" fontId="6" fillId="2" borderId="0" xfId="7" applyFont="1" applyFill="1" applyAlignment="1">
      <alignment horizontal="center" vertical="center"/>
    </xf>
    <xf numFmtId="0" fontId="6" fillId="2" borderId="0" xfId="7" applyFont="1" applyFill="1" applyAlignment="1">
      <alignment horizontal="right" vertical="center"/>
    </xf>
    <xf numFmtId="0" fontId="8" fillId="2" borderId="0" xfId="7" applyFont="1" applyFill="1" applyAlignment="1">
      <alignment horizontal="left" vertical="center"/>
    </xf>
    <xf numFmtId="0" fontId="14" fillId="0" borderId="0" xfId="7" applyFont="1"/>
    <xf numFmtId="0" fontId="5" fillId="5" borderId="0" xfId="7" applyFont="1" applyFill="1" applyAlignment="1">
      <alignment horizontal="center" vertical="center"/>
    </xf>
    <xf numFmtId="0" fontId="5" fillId="5" borderId="0" xfId="7" applyFont="1" applyFill="1"/>
    <xf numFmtId="0" fontId="15" fillId="6" borderId="0" xfId="7" applyFont="1" applyFill="1"/>
    <xf numFmtId="0" fontId="14" fillId="0" borderId="0" xfId="7" applyFont="1" applyAlignment="1">
      <alignment horizontal="center"/>
    </xf>
    <xf numFmtId="3" fontId="14" fillId="0" borderId="0" xfId="7" applyNumberFormat="1" applyFont="1"/>
    <xf numFmtId="0" fontId="14" fillId="0" borderId="0" xfId="7" applyFont="1" applyAlignment="1">
      <alignment vertical="center"/>
    </xf>
    <xf numFmtId="0" fontId="15" fillId="6" borderId="0" xfId="7" applyFont="1" applyFill="1" applyAlignment="1">
      <alignment horizontal="center"/>
    </xf>
    <xf numFmtId="0" fontId="6" fillId="0" borderId="0" xfId="7" applyFont="1" applyAlignment="1">
      <alignment horizontal="center"/>
    </xf>
    <xf numFmtId="0" fontId="6" fillId="0" borderId="0" xfId="7" applyFont="1"/>
    <xf numFmtId="0" fontId="15" fillId="6" borderId="0" xfId="7" applyFont="1" applyFill="1" applyAlignment="1">
      <alignment horizontal="center" vertical="center"/>
    </xf>
    <xf numFmtId="3" fontId="6" fillId="0" borderId="0" xfId="7" applyNumberFormat="1" applyFont="1"/>
    <xf numFmtId="4" fontId="14" fillId="0" borderId="0" xfId="7" applyNumberFormat="1" applyFont="1"/>
    <xf numFmtId="0" fontId="6" fillId="0" borderId="0" xfId="7" applyFont="1" applyAlignment="1">
      <alignment horizontal="left" indent="1"/>
    </xf>
    <xf numFmtId="0" fontId="6" fillId="0" borderId="0" xfId="8" applyFont="1" applyFill="1" applyAlignment="1">
      <alignment horizontal="center"/>
    </xf>
    <xf numFmtId="0" fontId="6" fillId="0" borderId="0" xfId="8" applyFont="1" applyFill="1" applyAlignment="1"/>
    <xf numFmtId="3" fontId="6" fillId="0" borderId="0" xfId="4" applyNumberFormat="1" applyFont="1" applyFill="1"/>
    <xf numFmtId="0" fontId="14" fillId="0" borderId="0" xfId="7" applyFont="1" applyFill="1"/>
    <xf numFmtId="0" fontId="14" fillId="0" borderId="0" xfId="8" applyFont="1" applyFill="1" applyAlignment="1">
      <alignment horizontal="center"/>
    </xf>
    <xf numFmtId="0" fontId="14" fillId="0" borderId="0" xfId="8" applyFont="1" applyFill="1"/>
    <xf numFmtId="3" fontId="14" fillId="0" borderId="0" xfId="4" applyNumberFormat="1" applyFont="1" applyFill="1"/>
    <xf numFmtId="0" fontId="8" fillId="0" borderId="0" xfId="7" applyFont="1"/>
    <xf numFmtId="0" fontId="8" fillId="0" borderId="0" xfId="8" applyFont="1" applyFill="1"/>
    <xf numFmtId="0" fontId="7" fillId="0" borderId="0" xfId="8" applyFont="1" applyFill="1"/>
    <xf numFmtId="0" fontId="6" fillId="0" borderId="0" xfId="8" applyFont="1" applyFill="1" applyAlignment="1">
      <alignment horizontal="left" indent="1"/>
    </xf>
    <xf numFmtId="0" fontId="6" fillId="0" borderId="0" xfId="8" applyFont="1" applyFill="1"/>
    <xf numFmtId="3" fontId="6" fillId="0" borderId="0" xfId="8" applyNumberFormat="1" applyFont="1" applyFill="1"/>
    <xf numFmtId="0" fontId="8" fillId="0" borderId="0" xfId="7" applyFont="1" applyFill="1"/>
    <xf numFmtId="0" fontId="7" fillId="0" borderId="0" xfId="7" applyFont="1" applyFill="1"/>
    <xf numFmtId="3" fontId="11" fillId="0" borderId="0" xfId="8" applyNumberFormat="1" applyFont="1" applyFill="1" applyBorder="1" applyAlignment="1" applyProtection="1">
      <alignment vertical="top"/>
      <protection locked="0"/>
    </xf>
    <xf numFmtId="0" fontId="6" fillId="0" borderId="0" xfId="7" quotePrefix="1" applyFont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/>
    <xf numFmtId="0" fontId="18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14" fillId="0" borderId="0" xfId="0" applyFont="1"/>
    <xf numFmtId="3" fontId="14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/>
    <xf numFmtId="0" fontId="4" fillId="0" borderId="0" xfId="0" applyFont="1"/>
    <xf numFmtId="4" fontId="6" fillId="0" borderId="0" xfId="7" applyNumberFormat="1" applyFont="1"/>
    <xf numFmtId="0" fontId="19" fillId="8" borderId="12" xfId="9" applyFont="1" applyFill="1" applyBorder="1" applyAlignment="1">
      <alignment horizontal="center" vertical="center"/>
    </xf>
    <xf numFmtId="0" fontId="19" fillId="8" borderId="11" xfId="9" applyFont="1" applyFill="1" applyBorder="1" applyAlignment="1">
      <alignment horizontal="center" vertical="center"/>
    </xf>
    <xf numFmtId="0" fontId="19" fillId="8" borderId="13" xfId="9" applyFont="1" applyFill="1" applyBorder="1" applyAlignment="1">
      <alignment horizontal="center" vertical="center"/>
    </xf>
    <xf numFmtId="0" fontId="11" fillId="0" borderId="0" xfId="9" applyFont="1" applyBorder="1" applyAlignment="1">
      <alignment vertical="center"/>
    </xf>
    <xf numFmtId="0" fontId="19" fillId="8" borderId="14" xfId="9" applyFont="1" applyFill="1" applyBorder="1" applyAlignment="1">
      <alignment horizontal="center" vertical="center"/>
    </xf>
    <xf numFmtId="0" fontId="19" fillId="8" borderId="0" xfId="9" applyFont="1" applyFill="1" applyAlignment="1">
      <alignment horizontal="center" vertical="center"/>
    </xf>
    <xf numFmtId="0" fontId="19" fillId="8" borderId="15" xfId="9" applyFont="1" applyFill="1" applyBorder="1" applyAlignment="1">
      <alignment horizontal="center" vertical="center"/>
    </xf>
    <xf numFmtId="0" fontId="19" fillId="8" borderId="0" xfId="9" applyFont="1" applyFill="1" applyBorder="1" applyAlignment="1">
      <alignment horizontal="center" vertical="center"/>
    </xf>
    <xf numFmtId="0" fontId="19" fillId="8" borderId="16" xfId="9" applyFont="1" applyFill="1" applyBorder="1" applyAlignment="1">
      <alignment horizontal="center" vertical="center"/>
    </xf>
    <xf numFmtId="0" fontId="19" fillId="8" borderId="10" xfId="9" applyFont="1" applyFill="1" applyBorder="1" applyAlignment="1">
      <alignment horizontal="center" vertical="center"/>
    </xf>
    <xf numFmtId="0" fontId="19" fillId="8" borderId="17" xfId="9" applyFont="1" applyFill="1" applyBorder="1" applyAlignment="1">
      <alignment horizontal="center" vertical="center"/>
    </xf>
    <xf numFmtId="0" fontId="19" fillId="0" borderId="0" xfId="9" applyFont="1" applyBorder="1"/>
    <xf numFmtId="0" fontId="6" fillId="8" borderId="18" xfId="9" applyFont="1" applyFill="1" applyBorder="1" applyAlignment="1">
      <alignment vertical="center"/>
    </xf>
    <xf numFmtId="3" fontId="6" fillId="8" borderId="19" xfId="9" applyNumberFormat="1" applyFont="1" applyFill="1" applyBorder="1" applyAlignment="1">
      <alignment horizontal="right" vertical="center" wrapText="1" indent="1"/>
    </xf>
    <xf numFmtId="0" fontId="11" fillId="0" borderId="0" xfId="9" applyFont="1" applyFill="1"/>
    <xf numFmtId="0" fontId="11" fillId="0" borderId="0" xfId="9" applyFont="1"/>
    <xf numFmtId="0" fontId="6" fillId="0" borderId="20" xfId="9" applyFont="1" applyFill="1" applyBorder="1" applyAlignment="1">
      <alignment vertical="center"/>
    </xf>
    <xf numFmtId="0" fontId="6" fillId="0" borderId="20" xfId="9" applyFont="1" applyFill="1" applyBorder="1" applyAlignment="1">
      <alignment horizontal="right" vertical="center"/>
    </xf>
    <xf numFmtId="0" fontId="6" fillId="0" borderId="18" xfId="9" applyFont="1" applyFill="1" applyBorder="1" applyAlignment="1">
      <alignment vertical="center"/>
    </xf>
    <xf numFmtId="3" fontId="6" fillId="0" borderId="19" xfId="9" applyNumberFormat="1" applyFont="1" applyFill="1" applyBorder="1" applyAlignment="1">
      <alignment horizontal="right" vertical="center" wrapText="1" indent="1"/>
    </xf>
    <xf numFmtId="0" fontId="7" fillId="0" borderId="18" xfId="9" applyFont="1" applyFill="1" applyBorder="1" applyAlignment="1">
      <alignment vertical="center"/>
    </xf>
    <xf numFmtId="0" fontId="7" fillId="0" borderId="20" xfId="9" applyFont="1" applyFill="1" applyBorder="1" applyAlignment="1">
      <alignment horizontal="left" vertical="center" indent="1"/>
    </xf>
    <xf numFmtId="3" fontId="14" fillId="0" borderId="19" xfId="9" applyNumberFormat="1" applyFont="1" applyFill="1" applyBorder="1" applyAlignment="1">
      <alignment horizontal="right" vertical="center" wrapText="1" indent="1"/>
    </xf>
    <xf numFmtId="0" fontId="11" fillId="0" borderId="18" xfId="9" applyFont="1" applyBorder="1"/>
    <xf numFmtId="0" fontId="14" fillId="0" borderId="21" xfId="9" applyFont="1" applyFill="1" applyBorder="1" applyAlignment="1">
      <alignment horizontal="left" vertical="center" wrapText="1" indent="1"/>
    </xf>
    <xf numFmtId="0" fontId="14" fillId="0" borderId="18" xfId="9" applyFont="1" applyFill="1" applyBorder="1" applyAlignment="1">
      <alignment horizontal="left" vertical="center"/>
    </xf>
    <xf numFmtId="0" fontId="14" fillId="0" borderId="20" xfId="9" applyFont="1" applyFill="1" applyBorder="1" applyAlignment="1">
      <alignment horizontal="left" vertical="center" indent="1"/>
    </xf>
    <xf numFmtId="0" fontId="11" fillId="0" borderId="0" xfId="9" applyFont="1" applyFill="1" applyBorder="1"/>
    <xf numFmtId="0" fontId="14" fillId="0" borderId="20" xfId="9" applyFont="1" applyFill="1" applyBorder="1" applyAlignment="1">
      <alignment horizontal="left" vertical="center" wrapText="1"/>
    </xf>
    <xf numFmtId="4" fontId="14" fillId="0" borderId="20" xfId="9" applyNumberFormat="1" applyFont="1" applyFill="1" applyBorder="1" applyAlignment="1">
      <alignment horizontal="right" vertical="center" wrapText="1" indent="1"/>
    </xf>
    <xf numFmtId="0" fontId="7" fillId="0" borderId="18" xfId="9" applyFont="1" applyFill="1" applyBorder="1" applyAlignment="1">
      <alignment horizontal="left" vertical="center"/>
    </xf>
    <xf numFmtId="0" fontId="7" fillId="0" borderId="18" xfId="9" applyFont="1" applyBorder="1" applyAlignment="1">
      <alignment horizontal="left"/>
    </xf>
    <xf numFmtId="3" fontId="14" fillId="0" borderId="19" xfId="9" applyNumberFormat="1" applyFont="1" applyFill="1" applyBorder="1" applyAlignment="1">
      <alignment horizontal="right" vertical="center" indent="1"/>
    </xf>
    <xf numFmtId="0" fontId="14" fillId="0" borderId="20" xfId="9" applyFont="1" applyFill="1" applyBorder="1" applyAlignment="1">
      <alignment horizontal="left" vertical="center"/>
    </xf>
    <xf numFmtId="4" fontId="14" fillId="0" borderId="11" xfId="9" applyNumberFormat="1" applyFont="1" applyFill="1" applyBorder="1" applyAlignment="1">
      <alignment horizontal="right" vertical="center" indent="1"/>
    </xf>
    <xf numFmtId="0" fontId="6" fillId="8" borderId="19" xfId="9" applyFont="1" applyFill="1" applyBorder="1" applyAlignment="1">
      <alignment vertical="center"/>
    </xf>
    <xf numFmtId="0" fontId="11" fillId="0" borderId="0" xfId="9" applyFont="1" applyAlignment="1">
      <alignment horizontal="left" vertical="center" wrapText="1"/>
    </xf>
    <xf numFmtId="3" fontId="11" fillId="0" borderId="0" xfId="9" applyNumberFormat="1" applyFont="1"/>
    <xf numFmtId="0" fontId="8" fillId="8" borderId="12" xfId="9" applyFont="1" applyFill="1" applyBorder="1" applyAlignment="1" applyProtection="1">
      <alignment horizontal="center" vertical="center" wrapText="1"/>
      <protection locked="0"/>
    </xf>
    <xf numFmtId="0" fontId="8" fillId="8" borderId="11" xfId="9" applyFont="1" applyFill="1" applyBorder="1" applyAlignment="1" applyProtection="1">
      <alignment horizontal="center" vertical="center" wrapText="1"/>
      <protection locked="0"/>
    </xf>
    <xf numFmtId="0" fontId="8" fillId="8" borderId="13" xfId="9" applyFont="1" applyFill="1" applyBorder="1" applyAlignment="1" applyProtection="1">
      <alignment horizontal="center" vertical="center" wrapText="1"/>
      <protection locked="0"/>
    </xf>
    <xf numFmtId="0" fontId="11" fillId="0" borderId="0" xfId="9" applyFont="1" applyBorder="1" applyAlignment="1">
      <alignment horizontal="center" vertical="center"/>
    </xf>
    <xf numFmtId="0" fontId="8" fillId="8" borderId="14" xfId="9" applyFont="1" applyFill="1" applyBorder="1" applyAlignment="1" applyProtection="1">
      <alignment horizontal="center" vertical="center" wrapText="1"/>
      <protection locked="0"/>
    </xf>
    <xf numFmtId="0" fontId="8" fillId="8" borderId="0" xfId="9" applyFont="1" applyFill="1" applyAlignment="1" applyProtection="1">
      <alignment horizontal="center" vertical="center" wrapText="1"/>
      <protection locked="0"/>
    </xf>
    <xf numFmtId="0" fontId="8" fillId="8" borderId="15" xfId="9" applyFont="1" applyFill="1" applyBorder="1" applyAlignment="1" applyProtection="1">
      <alignment horizontal="center" vertical="center" wrapText="1"/>
      <protection locked="0"/>
    </xf>
    <xf numFmtId="0" fontId="8" fillId="8" borderId="0" xfId="9" applyFont="1" applyFill="1" applyBorder="1" applyAlignment="1" applyProtection="1">
      <alignment horizontal="center" vertical="center" wrapText="1"/>
      <protection locked="0"/>
    </xf>
    <xf numFmtId="0" fontId="6" fillId="8" borderId="16" xfId="9" applyFont="1" applyFill="1" applyBorder="1" applyAlignment="1">
      <alignment vertical="center"/>
    </xf>
    <xf numFmtId="3" fontId="6" fillId="8" borderId="19" xfId="9" applyNumberFormat="1" applyFont="1" applyFill="1" applyBorder="1" applyAlignment="1">
      <alignment horizontal="right" vertical="center"/>
    </xf>
    <xf numFmtId="0" fontId="11" fillId="0" borderId="20" xfId="9" applyFont="1" applyBorder="1"/>
    <xf numFmtId="4" fontId="6" fillId="0" borderId="20" xfId="9" applyNumberFormat="1" applyFont="1" applyFill="1" applyBorder="1" applyAlignment="1">
      <alignment horizontal="right" vertical="center"/>
    </xf>
    <xf numFmtId="0" fontId="6" fillId="0" borderId="21" xfId="9" applyFont="1" applyFill="1" applyBorder="1" applyAlignment="1">
      <alignment vertical="center"/>
    </xf>
    <xf numFmtId="49" fontId="7" fillId="0" borderId="18" xfId="9" applyNumberFormat="1" applyFont="1" applyFill="1" applyBorder="1" applyAlignment="1">
      <alignment vertical="center"/>
    </xf>
    <xf numFmtId="0" fontId="7" fillId="0" borderId="21" xfId="9" applyFont="1" applyFill="1" applyBorder="1" applyAlignment="1">
      <alignment horizontal="left" vertical="center" indent="1"/>
    </xf>
    <xf numFmtId="3" fontId="7" fillId="0" borderId="19" xfId="9" applyNumberFormat="1" applyFont="1" applyFill="1" applyBorder="1" applyAlignment="1">
      <alignment horizontal="right" vertical="center" wrapText="1" indent="1"/>
    </xf>
    <xf numFmtId="49" fontId="7" fillId="0" borderId="18" xfId="9" applyNumberFormat="1" applyFont="1" applyFill="1" applyBorder="1"/>
    <xf numFmtId="0" fontId="7" fillId="0" borderId="21" xfId="9" applyFont="1" applyFill="1" applyBorder="1" applyAlignment="1">
      <alignment horizontal="left" vertical="center" wrapText="1" indent="1"/>
    </xf>
    <xf numFmtId="0" fontId="0" fillId="0" borderId="0" xfId="9" applyFont="1"/>
    <xf numFmtId="0" fontId="7" fillId="0" borderId="20" xfId="9" applyFont="1" applyFill="1" applyBorder="1"/>
    <xf numFmtId="0" fontId="7" fillId="0" borderId="20" xfId="9" applyFont="1" applyFill="1" applyBorder="1" applyAlignment="1">
      <alignment vertical="center"/>
    </xf>
    <xf numFmtId="4" fontId="7" fillId="0" borderId="20" xfId="9" applyNumberFormat="1" applyFont="1" applyFill="1" applyBorder="1" applyAlignment="1">
      <alignment horizontal="right" vertical="center"/>
    </xf>
    <xf numFmtId="0" fontId="8" fillId="0" borderId="18" xfId="9" applyFont="1" applyFill="1" applyBorder="1" applyAlignment="1">
      <alignment vertical="center"/>
    </xf>
    <xf numFmtId="0" fontId="8" fillId="0" borderId="21" xfId="9" applyFont="1" applyFill="1" applyBorder="1" applyAlignment="1">
      <alignment vertical="center"/>
    </xf>
    <xf numFmtId="3" fontId="8" fillId="0" borderId="19" xfId="9" applyNumberFormat="1" applyFont="1" applyFill="1" applyBorder="1" applyAlignment="1">
      <alignment horizontal="right" vertical="center" wrapText="1" indent="1"/>
    </xf>
    <xf numFmtId="3" fontId="7" fillId="0" borderId="19" xfId="9" applyNumberFormat="1" applyFont="1" applyFill="1" applyBorder="1" applyAlignment="1">
      <alignment horizontal="right" vertical="center" indent="1"/>
    </xf>
    <xf numFmtId="0" fontId="14" fillId="0" borderId="20" xfId="9" applyFont="1" applyFill="1" applyBorder="1" applyAlignment="1">
      <alignment vertical="center"/>
    </xf>
    <xf numFmtId="4" fontId="14" fillId="0" borderId="20" xfId="9" applyNumberFormat="1" applyFont="1" applyFill="1" applyBorder="1" applyAlignment="1">
      <alignment horizontal="right" vertical="center"/>
    </xf>
    <xf numFmtId="0" fontId="6" fillId="4" borderId="18" xfId="9" applyFont="1" applyFill="1" applyBorder="1" applyAlignment="1">
      <alignment vertical="center"/>
    </xf>
    <xf numFmtId="0" fontId="11" fillId="0" borderId="0" xfId="9" applyFont="1" applyAlignment="1">
      <alignment horizontal="center"/>
    </xf>
    <xf numFmtId="0" fontId="6" fillId="2" borderId="0" xfId="7" applyFont="1" applyFill="1" applyAlignment="1">
      <alignment vertical="center"/>
    </xf>
    <xf numFmtId="0" fontId="6" fillId="2" borderId="0" xfId="7" applyFont="1" applyFill="1" applyAlignment="1">
      <alignment horizontal="center"/>
    </xf>
    <xf numFmtId="0" fontId="6" fillId="2" borderId="0" xfId="7" applyFont="1" applyFill="1"/>
    <xf numFmtId="0" fontId="6" fillId="0" borderId="0" xfId="7" applyFont="1" applyFill="1"/>
    <xf numFmtId="3" fontId="6" fillId="0" borderId="0" xfId="7" applyNumberFormat="1" applyFont="1" applyFill="1"/>
  </cellXfs>
  <cellStyles count="10">
    <cellStyle name="Hipervínculo 2" xfId="3" xr:uid="{AB8EA6FB-0C5A-467C-B5D0-1555D2DBBE56}"/>
    <cellStyle name="Millares 3 17 2" xfId="4" xr:uid="{4DDF851D-4386-4ECC-AB49-3074FCAD921A}"/>
    <cellStyle name="Normal" xfId="0" builtinId="0"/>
    <cellStyle name="Normal 2 3 13" xfId="7" xr:uid="{D93A591C-EC56-4453-9449-499DE2A2A272}"/>
    <cellStyle name="Normal 2 47" xfId="8" xr:uid="{00102FB8-F5E6-4FAB-ACA5-AB5E4E79EABA}"/>
    <cellStyle name="Normal 3 2 2 11" xfId="9" xr:uid="{58C01AB9-B00A-494F-85E6-2DE952AE51AA}"/>
    <cellStyle name="Normal 3 23" xfId="1" xr:uid="{31229A71-1EB4-42C0-BA81-EF5F175801A9}"/>
    <cellStyle name="Normal 3 3 3" xfId="5" xr:uid="{ED77BDBA-B49E-4307-B73E-1BCF2D9605B6}"/>
    <cellStyle name="Normal 74" xfId="2" xr:uid="{1C8B257E-DEAC-4325-9C70-4AB15D73E8F2}"/>
    <cellStyle name="Porcentaje 3" xfId="6" xr:uid="{B491A743-69FA-4A47-BEA2-6679CF4424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AF4CF-EC46-45EF-BD00-43BEDBB2FDE5}">
  <sheetPr>
    <tabColor rgb="FFCC6600"/>
    <pageSetUpPr fitToPage="1"/>
  </sheetPr>
  <dimension ref="A1:AB94"/>
  <sheetViews>
    <sheetView tabSelected="1" zoomScaleNormal="100" zoomScaleSheetLayoutView="100" workbookViewId="0">
      <pane ySplit="5" topLeftCell="A6" activePane="bottomLeft" state="frozen"/>
      <selection activeCell="D16" sqref="D16"/>
      <selection pane="bottomLeft" activeCell="B47" sqref="B47"/>
    </sheetView>
  </sheetViews>
  <sheetFormatPr baseColWidth="10" defaultColWidth="13" defaultRowHeight="11.25" x14ac:dyDescent="0.2"/>
  <cols>
    <col min="1" max="1" width="14.83203125" style="39" customWidth="1"/>
    <col min="2" max="2" width="74" style="39" customWidth="1"/>
    <col min="3" max="3" width="8.1640625" style="39" customWidth="1"/>
    <col min="4" max="5" width="13" style="39"/>
    <col min="6" max="28" width="13" style="6"/>
    <col min="29" max="16384" width="13" style="39"/>
  </cols>
  <sheetData>
    <row r="1" spans="1:14" ht="18.95" customHeight="1" x14ac:dyDescent="0.2">
      <c r="A1" s="1" t="s">
        <v>0</v>
      </c>
      <c r="B1" s="2"/>
      <c r="C1" s="3"/>
      <c r="D1" s="4" t="s">
        <v>1</v>
      </c>
      <c r="E1" s="5">
        <v>2023</v>
      </c>
    </row>
    <row r="2" spans="1:14" ht="18.95" customHeight="1" x14ac:dyDescent="0.2">
      <c r="A2" s="7" t="s">
        <v>2</v>
      </c>
      <c r="B2" s="8"/>
      <c r="C2" s="9"/>
      <c r="D2" s="10" t="s">
        <v>3</v>
      </c>
      <c r="E2" s="11" t="s">
        <v>4</v>
      </c>
    </row>
    <row r="3" spans="1:14" ht="18.95" customHeight="1" x14ac:dyDescent="0.2">
      <c r="A3" s="12" t="s">
        <v>5</v>
      </c>
      <c r="B3" s="13"/>
      <c r="C3" s="14"/>
      <c r="D3" s="10" t="s">
        <v>6</v>
      </c>
      <c r="E3" s="15">
        <v>2</v>
      </c>
    </row>
    <row r="4" spans="1:14" ht="18.95" customHeight="1" thickBot="1" x14ac:dyDescent="0.25">
      <c r="A4" s="16" t="s">
        <v>7</v>
      </c>
      <c r="B4" s="17"/>
      <c r="C4" s="17"/>
      <c r="D4" s="17"/>
      <c r="E4" s="18"/>
    </row>
    <row r="5" spans="1:14" ht="15" customHeight="1" thickBot="1" x14ac:dyDescent="0.25">
      <c r="A5" s="19" t="s">
        <v>8</v>
      </c>
      <c r="B5" s="20" t="s">
        <v>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6" customFormat="1" x14ac:dyDescent="0.2">
      <c r="A6" s="22"/>
      <c r="B6" s="23"/>
      <c r="C6" s="21"/>
    </row>
    <row r="7" spans="1:14" s="6" customFormat="1" x14ac:dyDescent="0.2">
      <c r="A7" s="22"/>
      <c r="B7" s="24" t="s">
        <v>10</v>
      </c>
    </row>
    <row r="8" spans="1:14" s="6" customFormat="1" x14ac:dyDescent="0.2">
      <c r="A8" s="22"/>
      <c r="B8" s="24"/>
    </row>
    <row r="9" spans="1:14" s="6" customFormat="1" x14ac:dyDescent="0.2">
      <c r="A9" s="22"/>
      <c r="B9" s="25" t="s">
        <v>11</v>
      </c>
    </row>
    <row r="10" spans="1:14" s="6" customFormat="1" x14ac:dyDescent="0.2">
      <c r="A10" s="26" t="s">
        <v>12</v>
      </c>
      <c r="B10" s="27" t="s">
        <v>13</v>
      </c>
    </row>
    <row r="11" spans="1:14" s="6" customFormat="1" x14ac:dyDescent="0.2">
      <c r="A11" s="26" t="s">
        <v>14</v>
      </c>
      <c r="B11" s="27" t="s">
        <v>15</v>
      </c>
    </row>
    <row r="12" spans="1:14" s="6" customFormat="1" x14ac:dyDescent="0.2">
      <c r="A12" s="26" t="s">
        <v>16</v>
      </c>
      <c r="B12" s="27" t="s">
        <v>17</v>
      </c>
    </row>
    <row r="13" spans="1:14" s="6" customFormat="1" x14ac:dyDescent="0.2">
      <c r="A13" s="26" t="s">
        <v>18</v>
      </c>
      <c r="B13" s="27" t="s">
        <v>19</v>
      </c>
    </row>
    <row r="14" spans="1:14" s="6" customFormat="1" x14ac:dyDescent="0.2">
      <c r="A14" s="26" t="s">
        <v>20</v>
      </c>
      <c r="B14" s="27" t="s">
        <v>21</v>
      </c>
    </row>
    <row r="15" spans="1:14" s="6" customFormat="1" x14ac:dyDescent="0.2">
      <c r="A15" s="26" t="s">
        <v>22</v>
      </c>
      <c r="B15" s="27" t="s">
        <v>23</v>
      </c>
    </row>
    <row r="16" spans="1:14" s="6" customFormat="1" x14ac:dyDescent="0.2">
      <c r="A16" s="26" t="s">
        <v>24</v>
      </c>
      <c r="B16" s="27" t="s">
        <v>25</v>
      </c>
    </row>
    <row r="17" spans="1:2" s="6" customFormat="1" x14ac:dyDescent="0.2">
      <c r="A17" s="26" t="s">
        <v>26</v>
      </c>
      <c r="B17" s="27" t="s">
        <v>27</v>
      </c>
    </row>
    <row r="18" spans="1:2" s="6" customFormat="1" x14ac:dyDescent="0.2">
      <c r="A18" s="26" t="s">
        <v>28</v>
      </c>
      <c r="B18" s="27" t="s">
        <v>29</v>
      </c>
    </row>
    <row r="19" spans="1:2" s="6" customFormat="1" x14ac:dyDescent="0.2">
      <c r="A19" s="26" t="s">
        <v>30</v>
      </c>
      <c r="B19" s="27" t="s">
        <v>31</v>
      </c>
    </row>
    <row r="20" spans="1:2" s="6" customFormat="1" x14ac:dyDescent="0.2">
      <c r="A20" s="26" t="s">
        <v>32</v>
      </c>
      <c r="B20" s="27" t="s">
        <v>33</v>
      </c>
    </row>
    <row r="21" spans="1:2" s="6" customFormat="1" x14ac:dyDescent="0.2">
      <c r="A21" s="26" t="s">
        <v>34</v>
      </c>
      <c r="B21" s="27" t="s">
        <v>35</v>
      </c>
    </row>
    <row r="22" spans="1:2" s="6" customFormat="1" x14ac:dyDescent="0.2">
      <c r="A22" s="26" t="s">
        <v>36</v>
      </c>
      <c r="B22" s="27" t="s">
        <v>37</v>
      </c>
    </row>
    <row r="23" spans="1:2" s="6" customFormat="1" x14ac:dyDescent="0.2">
      <c r="A23" s="26" t="s">
        <v>38</v>
      </c>
      <c r="B23" s="27" t="s">
        <v>39</v>
      </c>
    </row>
    <row r="24" spans="1:2" s="6" customFormat="1" x14ac:dyDescent="0.2">
      <c r="A24" s="26" t="s">
        <v>40</v>
      </c>
      <c r="B24" s="27" t="s">
        <v>41</v>
      </c>
    </row>
    <row r="25" spans="1:2" s="6" customFormat="1" x14ac:dyDescent="0.2">
      <c r="A25" s="26" t="s">
        <v>42</v>
      </c>
      <c r="B25" s="27" t="s">
        <v>43</v>
      </c>
    </row>
    <row r="26" spans="1:2" s="6" customFormat="1" x14ac:dyDescent="0.2">
      <c r="A26" s="26" t="s">
        <v>44</v>
      </c>
      <c r="B26" s="27" t="s">
        <v>45</v>
      </c>
    </row>
    <row r="27" spans="1:2" s="6" customFormat="1" x14ac:dyDescent="0.2">
      <c r="A27" s="26" t="s">
        <v>46</v>
      </c>
      <c r="B27" s="27" t="s">
        <v>47</v>
      </c>
    </row>
    <row r="28" spans="1:2" s="6" customFormat="1" x14ac:dyDescent="0.2">
      <c r="A28" s="26" t="s">
        <v>48</v>
      </c>
      <c r="B28" s="27" t="s">
        <v>49</v>
      </c>
    </row>
    <row r="29" spans="1:2" s="6" customFormat="1" x14ac:dyDescent="0.2">
      <c r="A29" s="26" t="s">
        <v>50</v>
      </c>
      <c r="B29" s="27" t="s">
        <v>51</v>
      </c>
    </row>
    <row r="30" spans="1:2" s="6" customFormat="1" x14ac:dyDescent="0.2">
      <c r="A30" s="26" t="s">
        <v>52</v>
      </c>
      <c r="B30" s="27" t="s">
        <v>53</v>
      </c>
    </row>
    <row r="31" spans="1:2" s="6" customFormat="1" x14ac:dyDescent="0.2">
      <c r="A31" s="26" t="s">
        <v>54</v>
      </c>
      <c r="B31" s="27" t="s">
        <v>55</v>
      </c>
    </row>
    <row r="32" spans="1:2" s="6" customFormat="1" x14ac:dyDescent="0.2">
      <c r="A32" s="26" t="s">
        <v>56</v>
      </c>
      <c r="B32" s="27" t="s">
        <v>57</v>
      </c>
    </row>
    <row r="33" spans="1:2" s="6" customFormat="1" x14ac:dyDescent="0.2">
      <c r="A33" s="22"/>
      <c r="B33" s="23"/>
    </row>
    <row r="34" spans="1:2" s="6" customFormat="1" x14ac:dyDescent="0.2">
      <c r="A34" s="22"/>
      <c r="B34" s="25"/>
    </row>
    <row r="35" spans="1:2" s="6" customFormat="1" x14ac:dyDescent="0.2">
      <c r="A35" s="26" t="s">
        <v>58</v>
      </c>
      <c r="B35" s="27" t="s">
        <v>59</v>
      </c>
    </row>
    <row r="36" spans="1:2" s="6" customFormat="1" x14ac:dyDescent="0.2">
      <c r="A36" s="26" t="s">
        <v>60</v>
      </c>
      <c r="B36" s="27" t="s">
        <v>61</v>
      </c>
    </row>
    <row r="37" spans="1:2" s="6" customFormat="1" x14ac:dyDescent="0.2">
      <c r="A37" s="22"/>
      <c r="B37" s="23"/>
    </row>
    <row r="38" spans="1:2" s="6" customFormat="1" x14ac:dyDescent="0.2">
      <c r="A38" s="22"/>
      <c r="B38" s="24" t="s">
        <v>62</v>
      </c>
    </row>
    <row r="39" spans="1:2" s="6" customFormat="1" x14ac:dyDescent="0.2">
      <c r="A39" s="22" t="s">
        <v>63</v>
      </c>
      <c r="B39" s="27" t="s">
        <v>64</v>
      </c>
    </row>
    <row r="40" spans="1:2" s="6" customFormat="1" x14ac:dyDescent="0.2">
      <c r="A40" s="22"/>
      <c r="B40" s="27" t="s">
        <v>65</v>
      </c>
    </row>
    <row r="41" spans="1:2" s="6" customFormat="1" ht="12" thickBot="1" x14ac:dyDescent="0.25">
      <c r="A41" s="28"/>
      <c r="B41" s="29"/>
    </row>
    <row r="42" spans="1:2" s="6" customFormat="1" x14ac:dyDescent="0.2"/>
    <row r="43" spans="1:2" s="6" customFormat="1" x14ac:dyDescent="0.2"/>
    <row r="44" spans="1:2" s="6" customFormat="1" x14ac:dyDescent="0.2">
      <c r="B44" s="6" t="s">
        <v>66</v>
      </c>
    </row>
    <row r="45" spans="1:2" s="6" customFormat="1" x14ac:dyDescent="0.2"/>
    <row r="46" spans="1:2" s="6" customFormat="1" x14ac:dyDescent="0.2"/>
    <row r="47" spans="1:2" s="6" customFormat="1" x14ac:dyDescent="0.2"/>
    <row r="48" spans="1:2" s="6" customFormat="1" x14ac:dyDescent="0.2"/>
    <row r="49" spans="1:6" s="6" customFormat="1" ht="12.75" x14ac:dyDescent="0.2">
      <c r="A49" s="30"/>
      <c r="B49" s="30"/>
      <c r="C49" s="31"/>
      <c r="D49" s="31"/>
      <c r="E49" s="32"/>
    </row>
    <row r="50" spans="1:6" s="6" customFormat="1" ht="12.75" x14ac:dyDescent="0.2">
      <c r="A50" s="33" t="s">
        <v>67</v>
      </c>
      <c r="B50" s="33"/>
      <c r="C50" s="34" t="s">
        <v>68</v>
      </c>
      <c r="D50" s="34"/>
      <c r="E50" s="34"/>
    </row>
    <row r="51" spans="1:6" s="6" customFormat="1" ht="12.75" customHeight="1" x14ac:dyDescent="0.2">
      <c r="A51" s="35" t="s">
        <v>69</v>
      </c>
      <c r="B51" s="35"/>
      <c r="C51" s="36" t="s">
        <v>70</v>
      </c>
      <c r="D51" s="36"/>
      <c r="E51" s="36"/>
      <c r="F51" s="36"/>
    </row>
    <row r="52" spans="1:6" s="6" customFormat="1" ht="15" x14ac:dyDescent="0.25">
      <c r="A52" s="37" t="s">
        <v>71</v>
      </c>
      <c r="B52" s="37"/>
      <c r="C52" s="38"/>
      <c r="D52" s="38"/>
      <c r="E52" s="38"/>
      <c r="F52" s="38"/>
    </row>
    <row r="53" spans="1:6" s="6" customFormat="1" ht="15" x14ac:dyDescent="0.25">
      <c r="A53" s="37"/>
      <c r="B53" s="37"/>
      <c r="C53" s="38"/>
      <c r="D53" s="38"/>
      <c r="E53" s="38"/>
      <c r="F53" s="38"/>
    </row>
    <row r="54" spans="1:6" s="6" customFormat="1" ht="15" x14ac:dyDescent="0.25">
      <c r="A54" s="37"/>
      <c r="B54" s="37"/>
      <c r="C54" s="38"/>
      <c r="D54" s="38"/>
      <c r="E54" s="38"/>
      <c r="F54" s="38"/>
    </row>
    <row r="55" spans="1:6" s="6" customFormat="1" x14ac:dyDescent="0.2"/>
    <row r="56" spans="1:6" s="6" customFormat="1" x14ac:dyDescent="0.2"/>
    <row r="57" spans="1:6" s="6" customFormat="1" x14ac:dyDescent="0.2"/>
    <row r="58" spans="1:6" s="6" customFormat="1" x14ac:dyDescent="0.2"/>
    <row r="59" spans="1:6" s="6" customFormat="1" x14ac:dyDescent="0.2"/>
    <row r="60" spans="1:6" s="6" customFormat="1" x14ac:dyDescent="0.2"/>
    <row r="61" spans="1:6" s="6" customFormat="1" x14ac:dyDescent="0.2"/>
    <row r="62" spans="1:6" s="6" customFormat="1" x14ac:dyDescent="0.2"/>
    <row r="63" spans="1:6" s="6" customFormat="1" x14ac:dyDescent="0.2"/>
    <row r="64" spans="1: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</sheetData>
  <sheetProtection formatCells="0" formatColumns="0" formatRows="0" autoFilter="0" pivotTables="0"/>
  <mergeCells count="11">
    <mergeCell ref="A50:B50"/>
    <mergeCell ref="C50:E50"/>
    <mergeCell ref="A51:B51"/>
    <mergeCell ref="C51:F51"/>
    <mergeCell ref="A52:B54"/>
    <mergeCell ref="A1:B1"/>
    <mergeCell ref="A2:B2"/>
    <mergeCell ref="A3:B3"/>
    <mergeCell ref="A4:E4"/>
    <mergeCell ref="A49:B49"/>
    <mergeCell ref="C49:D49"/>
  </mergeCells>
  <dataValidations count="1">
    <dataValidation type="list" allowBlank="1" showInputMessage="1" showErrorMessage="1" sqref="E3" xr:uid="{31B6456B-4130-4DEC-9980-46B3EA35993D}">
      <formula1>"1, 2, 3, 4"</formula1>
    </dataValidation>
  </dataValidations>
  <hyperlinks>
    <hyperlink ref="A10:B10" location="ESF!A6" display="ESF-01" xr:uid="{44EB0953-C3FB-4C9D-891D-3EF818B617B9}"/>
    <hyperlink ref="A11:B11" location="ESF!A13" display="ESF-02" xr:uid="{2DDA0AA2-D020-41B6-9227-2FDC882AB4BA}"/>
    <hyperlink ref="A12:B12" location="ESF!A18" display="ESF-03" xr:uid="{43D5AC54-6329-496F-BE0D-91D4B2ABE739}"/>
    <hyperlink ref="A13:B13" location="ESF!A28" display="ESF-04" xr:uid="{EFAEB50B-6B7A-4D85-8038-CFFF80862F48}"/>
    <hyperlink ref="A14:B14" location="ESF!A37" display="ESF-05" xr:uid="{3B682D8D-39AD-4AA4-A31B-6E98826CEC23}"/>
    <hyperlink ref="A15:B15" location="ESF!A42" display="ESF-06" xr:uid="{F2F7C4AC-3D67-409B-B1F0-3BD01D8B340F}"/>
    <hyperlink ref="A16:B16" location="ESF!A46" display="ESF-07" xr:uid="{1225FC8A-A309-4841-B1C5-F5B47872933D}"/>
    <hyperlink ref="A17:B17" location="ESF!A50" display="ESF-08" xr:uid="{057E1E78-924D-436C-A27D-7430B5D86AE4}"/>
    <hyperlink ref="A18:B18" location="ESF!A70" display="ESF-09" xr:uid="{94015B9C-DDEB-48EA-BE1C-5EE620B7D496}"/>
    <hyperlink ref="A19:B19" location="ESF!A86" display="ESF-10" xr:uid="{0297EE26-BEAE-475B-8B5C-70F7D14A8ED5}"/>
    <hyperlink ref="A20:B20" location="ESF!A92" display="ESF-11" xr:uid="{AFC46560-F3FE-424A-BFD3-606B377E34AB}"/>
    <hyperlink ref="A21:B21" location="ESF!A99" display="ESF-12" xr:uid="{7C524F08-1964-46AD-9174-389D3AA0F8CD}"/>
    <hyperlink ref="A22:B22" location="ESF!A116" display="ESF-13" xr:uid="{FC4015A0-65DD-4179-95C6-9F0AD3547BEB}"/>
    <hyperlink ref="A23:B23" location="ESF!A133" display="ESF-14" xr:uid="{992CACDF-5B30-4F1C-818E-3391401A7725}"/>
    <hyperlink ref="A28:B28" location="VHP!A6" display="VHP-01" xr:uid="{D58326C5-8B6B-4273-8E6B-13518AC83227}"/>
    <hyperlink ref="A29:B29" location="VHP!A12" display="VHP-02" xr:uid="{903E0887-2944-4881-B12C-5BD7BECDDF8C}"/>
    <hyperlink ref="A30:B30" location="EFE!A6" display="EFE-01" xr:uid="{D075DB29-0E78-4D51-A65A-4A6A865A260E}"/>
    <hyperlink ref="A31:B31" location="EFE!A18" display="EFE-02" xr:uid="{2720AC65-796C-4397-A25C-1F73F09DFED7}"/>
    <hyperlink ref="A32:B32" location="EFE!A44" display="EFE-03" xr:uid="{E65833A5-D387-467B-89B8-A1AE6F4A9D20}"/>
    <hyperlink ref="A35:B35" location="Conciliacion_Ig!B6" display="Conciliacion_Ig" xr:uid="{088A19E3-868B-40EA-B858-B21C5E1E6CD8}"/>
    <hyperlink ref="A36:B36" location="Conciliacion_Eg!B5" display="Conciliacion_Eg" xr:uid="{A047D3AF-5E7C-4E95-8398-F3E4D9BF0611}"/>
    <hyperlink ref="B39" location="Memoria!A8" display="CONTABLES" xr:uid="{FA6D4188-B896-491C-A5A6-379A0B21FA40}"/>
    <hyperlink ref="B40" location="Memoria!A35" display="PRESUPUESTALES" xr:uid="{CDF9CD2F-DB50-4461-A9DF-6E003B0F3AC1}"/>
    <hyperlink ref="A24:B24" location="ACT!A6" display="ACT-01" xr:uid="{28ABB1D5-5453-425B-BB8F-EADDE7C53506}"/>
    <hyperlink ref="A25:B25" location="ACT!A56" display="ACT-02" xr:uid="{43212C16-7267-4361-ADE6-2F8BB0850928}"/>
    <hyperlink ref="A26:B26" location="VHP!A71" display="ACT-03" xr:uid="{5C6F0584-2C89-497F-8F25-710F16A15956}"/>
    <hyperlink ref="A27:B27" location="ACT!A96" display="ACT-04" xr:uid="{90965834-5C6C-4538-8DDA-7217519B822E}"/>
    <hyperlink ref="A26" location="ACT!A71" display="ACT-03" xr:uid="{FBF5BAFD-23CF-42F0-84AE-07C27F68D33F}"/>
    <hyperlink ref="B26" location="ACT!A71" display="ACT-03 OTROS INGRESOS" xr:uid="{B17ABEAA-111F-4DB3-9F57-7E7252663ED7}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BCE8-A2FF-4780-B6BB-7743010C2A71}">
  <sheetPr>
    <tabColor rgb="FFFFC000"/>
    <pageSetUpPr fitToPage="1"/>
  </sheetPr>
  <dimension ref="A1:I153"/>
  <sheetViews>
    <sheetView showGridLines="0" topLeftCell="A130" zoomScale="106" zoomScaleNormal="106" workbookViewId="0">
      <selection activeCell="B47" sqref="B47"/>
    </sheetView>
  </sheetViews>
  <sheetFormatPr baseColWidth="10" defaultColWidth="9.33203125" defaultRowHeight="11.25" x14ac:dyDescent="0.2"/>
  <cols>
    <col min="1" max="1" width="10.1640625" style="47" customWidth="1"/>
    <col min="2" max="2" width="64.6640625" style="47" customWidth="1"/>
    <col min="3" max="3" width="16.5" style="47" customWidth="1"/>
    <col min="4" max="4" width="19.33203125" style="47" customWidth="1"/>
    <col min="5" max="5" width="20.33203125" style="47" customWidth="1"/>
    <col min="6" max="6" width="22.83203125" style="47" customWidth="1"/>
    <col min="7" max="8" width="16.83203125" style="47" customWidth="1"/>
    <col min="9" max="9" width="12" style="47" customWidth="1"/>
    <col min="10" max="16384" width="9.33203125" style="47"/>
  </cols>
  <sheetData>
    <row r="1" spans="1:8" s="44" customFormat="1" ht="18.95" customHeight="1" x14ac:dyDescent="0.2">
      <c r="A1" s="40" t="s">
        <v>0</v>
      </c>
      <c r="B1" s="41"/>
      <c r="C1" s="41"/>
      <c r="D1" s="41"/>
      <c r="E1" s="41"/>
      <c r="F1" s="41"/>
      <c r="G1" s="42" t="s">
        <v>72</v>
      </c>
      <c r="H1" s="43">
        <v>2023</v>
      </c>
    </row>
    <row r="2" spans="1:8" s="44" customFormat="1" ht="18.95" customHeight="1" x14ac:dyDescent="0.2">
      <c r="A2" s="40" t="s">
        <v>73</v>
      </c>
      <c r="B2" s="41"/>
      <c r="C2" s="41"/>
      <c r="D2" s="41"/>
      <c r="E2" s="41"/>
      <c r="F2" s="41"/>
      <c r="G2" s="42" t="s">
        <v>74</v>
      </c>
      <c r="H2" s="43" t="s">
        <v>4</v>
      </c>
    </row>
    <row r="3" spans="1:8" s="44" customFormat="1" ht="18.95" customHeight="1" x14ac:dyDescent="0.2">
      <c r="A3" s="40" t="s">
        <v>5</v>
      </c>
      <c r="B3" s="41"/>
      <c r="C3" s="41"/>
      <c r="D3" s="41"/>
      <c r="E3" s="41"/>
      <c r="F3" s="41"/>
      <c r="G3" s="42" t="s">
        <v>75</v>
      </c>
      <c r="H3" s="43">
        <v>2</v>
      </c>
    </row>
    <row r="4" spans="1:8" x14ac:dyDescent="0.2">
      <c r="A4" s="45" t="s">
        <v>76</v>
      </c>
      <c r="B4" s="46"/>
      <c r="C4" s="46"/>
      <c r="D4" s="46"/>
      <c r="E4" s="46"/>
      <c r="F4" s="46"/>
      <c r="G4" s="46"/>
      <c r="H4" s="46"/>
    </row>
    <row r="6" spans="1:8" x14ac:dyDescent="0.2">
      <c r="A6" s="46" t="s">
        <v>77</v>
      </c>
      <c r="B6" s="46"/>
      <c r="C6" s="46"/>
      <c r="D6" s="46"/>
      <c r="E6" s="46"/>
      <c r="F6" s="46"/>
      <c r="G6" s="46"/>
      <c r="H6" s="46"/>
    </row>
    <row r="7" spans="1:8" x14ac:dyDescent="0.2">
      <c r="A7" s="48" t="s">
        <v>78</v>
      </c>
      <c r="B7" s="48" t="s">
        <v>79</v>
      </c>
      <c r="C7" s="48" t="s">
        <v>80</v>
      </c>
      <c r="D7" s="48" t="s">
        <v>81</v>
      </c>
      <c r="E7" s="48"/>
      <c r="F7" s="48"/>
      <c r="G7" s="48"/>
      <c r="H7" s="48"/>
    </row>
    <row r="8" spans="1:8" x14ac:dyDescent="0.2">
      <c r="A8" s="49">
        <v>1114</v>
      </c>
      <c r="B8" s="47" t="s">
        <v>82</v>
      </c>
      <c r="C8" s="50">
        <v>0</v>
      </c>
    </row>
    <row r="9" spans="1:8" x14ac:dyDescent="0.2">
      <c r="A9" s="49">
        <v>1115</v>
      </c>
      <c r="B9" s="47" t="s">
        <v>83</v>
      </c>
      <c r="C9" s="50">
        <v>0</v>
      </c>
    </row>
    <row r="10" spans="1:8" x14ac:dyDescent="0.2">
      <c r="A10" s="49">
        <v>1121</v>
      </c>
      <c r="B10" s="47" t="s">
        <v>84</v>
      </c>
      <c r="C10" s="50">
        <v>0</v>
      </c>
    </row>
    <row r="11" spans="1:8" x14ac:dyDescent="0.2">
      <c r="A11" s="49">
        <v>1211</v>
      </c>
      <c r="B11" s="47" t="s">
        <v>85</v>
      </c>
      <c r="C11" s="50">
        <v>0</v>
      </c>
    </row>
    <row r="12" spans="1:8" x14ac:dyDescent="0.2">
      <c r="B12" s="51" t="s">
        <v>86</v>
      </c>
    </row>
    <row r="13" spans="1:8" x14ac:dyDescent="0.2">
      <c r="A13" s="46" t="s">
        <v>87</v>
      </c>
      <c r="B13" s="46"/>
      <c r="C13" s="46"/>
      <c r="D13" s="46"/>
      <c r="E13" s="46"/>
      <c r="F13" s="46"/>
      <c r="G13" s="46"/>
      <c r="H13" s="46"/>
    </row>
    <row r="14" spans="1:8" x14ac:dyDescent="0.2">
      <c r="A14" s="48" t="s">
        <v>78</v>
      </c>
      <c r="B14" s="48" t="s">
        <v>79</v>
      </c>
      <c r="C14" s="48" t="s">
        <v>80</v>
      </c>
      <c r="D14" s="48">
        <v>2022</v>
      </c>
      <c r="E14" s="48">
        <v>2021</v>
      </c>
      <c r="F14" s="48">
        <v>2020</v>
      </c>
      <c r="G14" s="48">
        <v>2019</v>
      </c>
      <c r="H14" s="48" t="s">
        <v>88</v>
      </c>
    </row>
    <row r="15" spans="1:8" x14ac:dyDescent="0.2">
      <c r="A15" s="49">
        <v>1122</v>
      </c>
      <c r="B15" s="47" t="s">
        <v>89</v>
      </c>
      <c r="C15" s="50">
        <v>91349190.189999998</v>
      </c>
      <c r="D15" s="50">
        <v>91815559.159999996</v>
      </c>
      <c r="E15" s="50">
        <v>107241281.23</v>
      </c>
      <c r="F15" s="50">
        <v>189434890.75</v>
      </c>
      <c r="G15" s="50">
        <v>176216289.94</v>
      </c>
    </row>
    <row r="16" spans="1:8" x14ac:dyDescent="0.2">
      <c r="A16" s="49">
        <v>1124</v>
      </c>
      <c r="B16" s="47" t="s">
        <v>90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8" spans="1:8" x14ac:dyDescent="0.2">
      <c r="A18" s="46" t="s">
        <v>91</v>
      </c>
      <c r="B18" s="46"/>
      <c r="C18" s="46"/>
      <c r="D18" s="46"/>
      <c r="E18" s="46"/>
      <c r="F18" s="46"/>
      <c r="G18" s="46"/>
      <c r="H18" s="46"/>
    </row>
    <row r="19" spans="1:8" x14ac:dyDescent="0.2">
      <c r="A19" s="48" t="s">
        <v>78</v>
      </c>
      <c r="B19" s="48" t="s">
        <v>79</v>
      </c>
      <c r="C19" s="48" t="s">
        <v>80</v>
      </c>
      <c r="D19" s="48" t="s">
        <v>92</v>
      </c>
      <c r="E19" s="48" t="s">
        <v>93</v>
      </c>
      <c r="F19" s="48" t="s">
        <v>94</v>
      </c>
      <c r="G19" s="48" t="s">
        <v>95</v>
      </c>
      <c r="H19" s="48" t="s">
        <v>96</v>
      </c>
    </row>
    <row r="20" spans="1:8" x14ac:dyDescent="0.2">
      <c r="A20" s="49">
        <v>1123</v>
      </c>
      <c r="B20" s="47" t="s">
        <v>97</v>
      </c>
      <c r="C20" s="50">
        <v>4642373.1399999997</v>
      </c>
      <c r="D20" s="50">
        <v>4642373.1399999997</v>
      </c>
      <c r="E20" s="50">
        <v>0</v>
      </c>
      <c r="F20" s="50">
        <v>0</v>
      </c>
      <c r="G20" s="50">
        <v>0</v>
      </c>
    </row>
    <row r="21" spans="1:8" x14ac:dyDescent="0.2">
      <c r="A21" s="49">
        <v>1125</v>
      </c>
      <c r="B21" s="47" t="s">
        <v>98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8" x14ac:dyDescent="0.2">
      <c r="A22" s="49">
        <v>1126</v>
      </c>
      <c r="B22" s="47" t="s">
        <v>99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8" x14ac:dyDescent="0.2">
      <c r="A23" s="49">
        <v>1129</v>
      </c>
      <c r="B23" s="47" t="s">
        <v>100</v>
      </c>
      <c r="C23" s="50">
        <v>57207777.719999999</v>
      </c>
      <c r="D23" s="50">
        <v>57207777.719999999</v>
      </c>
      <c r="E23" s="50">
        <v>0</v>
      </c>
      <c r="F23" s="50">
        <v>0</v>
      </c>
      <c r="G23" s="50">
        <v>0</v>
      </c>
    </row>
    <row r="24" spans="1:8" x14ac:dyDescent="0.2">
      <c r="A24" s="49">
        <v>1131</v>
      </c>
      <c r="B24" s="47" t="s">
        <v>101</v>
      </c>
      <c r="C24" s="50">
        <v>819150.81</v>
      </c>
      <c r="D24" s="50">
        <v>819150.81</v>
      </c>
      <c r="E24" s="50">
        <v>0</v>
      </c>
      <c r="F24" s="50">
        <v>0</v>
      </c>
      <c r="G24" s="50">
        <v>0</v>
      </c>
    </row>
    <row r="25" spans="1:8" x14ac:dyDescent="0.2">
      <c r="A25" s="49">
        <v>1132</v>
      </c>
      <c r="B25" s="47" t="s">
        <v>102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8" x14ac:dyDescent="0.2">
      <c r="A26" s="49">
        <v>1133</v>
      </c>
      <c r="B26" s="47" t="s">
        <v>103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8" x14ac:dyDescent="0.2">
      <c r="A27" s="49">
        <v>1134</v>
      </c>
      <c r="B27" s="47" t="s">
        <v>104</v>
      </c>
      <c r="C27" s="50">
        <v>113411782.65000001</v>
      </c>
      <c r="D27" s="50">
        <v>113411782.65000001</v>
      </c>
      <c r="E27" s="50">
        <v>0</v>
      </c>
      <c r="F27" s="50">
        <v>0</v>
      </c>
      <c r="G27" s="50">
        <v>0</v>
      </c>
    </row>
    <row r="28" spans="1:8" x14ac:dyDescent="0.2">
      <c r="A28" s="49">
        <v>1139</v>
      </c>
      <c r="B28" s="47" t="s">
        <v>105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30" spans="1:8" x14ac:dyDescent="0.2">
      <c r="A30" s="46" t="s">
        <v>106</v>
      </c>
      <c r="B30" s="46"/>
      <c r="C30" s="46"/>
      <c r="D30" s="46"/>
      <c r="E30" s="46"/>
      <c r="F30" s="46"/>
      <c r="G30" s="46"/>
      <c r="H30" s="46"/>
    </row>
    <row r="31" spans="1:8" x14ac:dyDescent="0.2">
      <c r="A31" s="48" t="s">
        <v>78</v>
      </c>
      <c r="B31" s="48" t="s">
        <v>79</v>
      </c>
      <c r="C31" s="48" t="s">
        <v>80</v>
      </c>
      <c r="D31" s="48" t="s">
        <v>107</v>
      </c>
      <c r="E31" s="48" t="s">
        <v>108</v>
      </c>
      <c r="F31" s="48" t="s">
        <v>109</v>
      </c>
      <c r="G31" s="48" t="s">
        <v>110</v>
      </c>
      <c r="H31" s="48"/>
    </row>
    <row r="32" spans="1:8" x14ac:dyDescent="0.2">
      <c r="A32" s="49">
        <v>1140</v>
      </c>
      <c r="B32" s="47" t="s">
        <v>111</v>
      </c>
      <c r="C32" s="50">
        <f>SUM(C33:C37)</f>
        <v>204089225.59</v>
      </c>
    </row>
    <row r="33" spans="1:8" x14ac:dyDescent="0.2">
      <c r="A33" s="49">
        <v>1141</v>
      </c>
      <c r="B33" s="47" t="s">
        <v>112</v>
      </c>
      <c r="C33" s="50">
        <v>204089225.59</v>
      </c>
    </row>
    <row r="34" spans="1:8" x14ac:dyDescent="0.2">
      <c r="A34" s="49">
        <v>1142</v>
      </c>
      <c r="B34" s="47" t="s">
        <v>113</v>
      </c>
      <c r="C34" s="50">
        <v>0</v>
      </c>
    </row>
    <row r="35" spans="1:8" x14ac:dyDescent="0.2">
      <c r="A35" s="49">
        <v>1143</v>
      </c>
      <c r="B35" s="47" t="s">
        <v>114</v>
      </c>
      <c r="C35" s="50">
        <v>0</v>
      </c>
    </row>
    <row r="36" spans="1:8" x14ac:dyDescent="0.2">
      <c r="A36" s="49">
        <v>1144</v>
      </c>
      <c r="B36" s="47" t="s">
        <v>115</v>
      </c>
      <c r="C36" s="50">
        <v>0</v>
      </c>
    </row>
    <row r="37" spans="1:8" x14ac:dyDescent="0.2">
      <c r="A37" s="49">
        <v>1145</v>
      </c>
      <c r="B37" s="47" t="s">
        <v>116</v>
      </c>
      <c r="C37" s="50">
        <v>0</v>
      </c>
    </row>
    <row r="39" spans="1:8" x14ac:dyDescent="0.2">
      <c r="A39" s="46" t="s">
        <v>117</v>
      </c>
      <c r="B39" s="46"/>
      <c r="C39" s="46"/>
      <c r="D39" s="46"/>
      <c r="E39" s="46"/>
      <c r="F39" s="46"/>
      <c r="G39" s="46"/>
      <c r="H39" s="46"/>
    </row>
    <row r="40" spans="1:8" x14ac:dyDescent="0.2">
      <c r="A40" s="48" t="s">
        <v>78</v>
      </c>
      <c r="B40" s="48" t="s">
        <v>79</v>
      </c>
      <c r="C40" s="48" t="s">
        <v>80</v>
      </c>
      <c r="D40" s="48" t="s">
        <v>118</v>
      </c>
      <c r="E40" s="48" t="s">
        <v>119</v>
      </c>
      <c r="F40" s="48" t="s">
        <v>120</v>
      </c>
      <c r="G40" s="48"/>
      <c r="H40" s="48"/>
    </row>
    <row r="41" spans="1:8" x14ac:dyDescent="0.2">
      <c r="A41" s="49">
        <v>1150</v>
      </c>
      <c r="B41" s="47" t="s">
        <v>121</v>
      </c>
      <c r="C41" s="50">
        <f>C42</f>
        <v>0</v>
      </c>
    </row>
    <row r="42" spans="1:8" x14ac:dyDescent="0.2">
      <c r="A42" s="49">
        <v>1151</v>
      </c>
      <c r="B42" s="47" t="s">
        <v>122</v>
      </c>
      <c r="C42" s="50">
        <v>0</v>
      </c>
    </row>
    <row r="43" spans="1:8" x14ac:dyDescent="0.2">
      <c r="B43" s="51" t="s">
        <v>86</v>
      </c>
    </row>
    <row r="44" spans="1:8" x14ac:dyDescent="0.2">
      <c r="A44" s="46" t="s">
        <v>123</v>
      </c>
      <c r="B44" s="46"/>
      <c r="C44" s="46"/>
      <c r="D44" s="46"/>
      <c r="E44" s="46"/>
      <c r="F44" s="46"/>
      <c r="G44" s="46"/>
      <c r="H44" s="46"/>
    </row>
    <row r="45" spans="1:8" x14ac:dyDescent="0.2">
      <c r="A45" s="48" t="s">
        <v>78</v>
      </c>
      <c r="B45" s="48" t="s">
        <v>79</v>
      </c>
      <c r="C45" s="48" t="s">
        <v>80</v>
      </c>
      <c r="D45" s="48" t="s">
        <v>81</v>
      </c>
      <c r="E45" s="48" t="s">
        <v>96</v>
      </c>
      <c r="F45" s="48"/>
      <c r="G45" s="48"/>
      <c r="H45" s="48"/>
    </row>
    <row r="46" spans="1:8" x14ac:dyDescent="0.2">
      <c r="A46" s="49">
        <v>1213</v>
      </c>
      <c r="B46" s="47" t="s">
        <v>124</v>
      </c>
      <c r="C46" s="50">
        <v>0</v>
      </c>
    </row>
    <row r="47" spans="1:8" x14ac:dyDescent="0.2">
      <c r="B47" s="51" t="s">
        <v>86</v>
      </c>
    </row>
    <row r="48" spans="1:8" x14ac:dyDescent="0.2">
      <c r="A48" s="46" t="s">
        <v>125</v>
      </c>
      <c r="B48" s="46"/>
      <c r="C48" s="46"/>
      <c r="D48" s="46"/>
      <c r="E48" s="46"/>
      <c r="F48" s="46"/>
      <c r="G48" s="46"/>
      <c r="H48" s="46"/>
    </row>
    <row r="49" spans="1:9" x14ac:dyDescent="0.2">
      <c r="A49" s="48" t="s">
        <v>78</v>
      </c>
      <c r="B49" s="48" t="s">
        <v>79</v>
      </c>
      <c r="C49" s="48" t="s">
        <v>80</v>
      </c>
      <c r="D49" s="48"/>
      <c r="E49" s="48"/>
      <c r="F49" s="48"/>
      <c r="G49" s="48"/>
      <c r="H49" s="48"/>
    </row>
    <row r="50" spans="1:9" x14ac:dyDescent="0.2">
      <c r="A50" s="49">
        <v>1214</v>
      </c>
      <c r="B50" s="47" t="s">
        <v>126</v>
      </c>
      <c r="C50" s="50">
        <v>0</v>
      </c>
    </row>
    <row r="51" spans="1:9" x14ac:dyDescent="0.2">
      <c r="B51" s="51" t="s">
        <v>86</v>
      </c>
    </row>
    <row r="52" spans="1:9" x14ac:dyDescent="0.2">
      <c r="A52" s="46" t="s">
        <v>127</v>
      </c>
      <c r="B52" s="46"/>
      <c r="C52" s="46"/>
      <c r="D52" s="46"/>
      <c r="E52" s="46"/>
      <c r="F52" s="46"/>
      <c r="G52" s="46"/>
      <c r="H52" s="46"/>
      <c r="I52" s="46"/>
    </row>
    <row r="53" spans="1:9" x14ac:dyDescent="0.2">
      <c r="A53" s="48" t="s">
        <v>78</v>
      </c>
      <c r="B53" s="48" t="s">
        <v>79</v>
      </c>
      <c r="C53" s="48" t="s">
        <v>80</v>
      </c>
      <c r="D53" s="48" t="s">
        <v>128</v>
      </c>
      <c r="E53" s="48" t="s">
        <v>129</v>
      </c>
      <c r="F53" s="48" t="s">
        <v>118</v>
      </c>
      <c r="G53" s="48" t="s">
        <v>130</v>
      </c>
      <c r="H53" s="48" t="s">
        <v>131</v>
      </c>
      <c r="I53" s="48" t="s">
        <v>132</v>
      </c>
    </row>
    <row r="54" spans="1:9" x14ac:dyDescent="0.2">
      <c r="A54" s="49">
        <v>1230</v>
      </c>
      <c r="B54" s="47" t="s">
        <v>133</v>
      </c>
      <c r="C54" s="50">
        <f>SUM(C55:C61)</f>
        <v>5812134873.1699991</v>
      </c>
      <c r="D54" s="50">
        <f>SUM(D55:D61)</f>
        <v>0</v>
      </c>
      <c r="E54" s="50">
        <f>SUM(E55:E61)</f>
        <v>0</v>
      </c>
    </row>
    <row r="55" spans="1:9" x14ac:dyDescent="0.2">
      <c r="A55" s="49">
        <v>1231</v>
      </c>
      <c r="B55" s="47" t="s">
        <v>134</v>
      </c>
      <c r="C55" s="50">
        <v>1062000</v>
      </c>
      <c r="D55" s="50">
        <v>0</v>
      </c>
      <c r="E55" s="50">
        <v>0</v>
      </c>
    </row>
    <row r="56" spans="1:9" x14ac:dyDescent="0.2">
      <c r="A56" s="49">
        <v>1232</v>
      </c>
      <c r="B56" s="47" t="s">
        <v>135</v>
      </c>
      <c r="C56" s="50">
        <v>0</v>
      </c>
      <c r="D56" s="50">
        <v>0</v>
      </c>
      <c r="E56" s="50">
        <v>0</v>
      </c>
    </row>
    <row r="57" spans="1:9" x14ac:dyDescent="0.2">
      <c r="A57" s="49">
        <v>1233</v>
      </c>
      <c r="B57" s="47" t="s">
        <v>136</v>
      </c>
      <c r="C57" s="50">
        <v>517082568.24000001</v>
      </c>
      <c r="D57" s="50">
        <v>0</v>
      </c>
      <c r="E57" s="50">
        <v>0</v>
      </c>
    </row>
    <row r="58" spans="1:9" x14ac:dyDescent="0.2">
      <c r="A58" s="49">
        <v>1234</v>
      </c>
      <c r="B58" s="47" t="s">
        <v>137</v>
      </c>
      <c r="C58" s="50">
        <v>0</v>
      </c>
      <c r="D58" s="50">
        <v>0</v>
      </c>
      <c r="E58" s="50">
        <v>0</v>
      </c>
    </row>
    <row r="59" spans="1:9" x14ac:dyDescent="0.2">
      <c r="A59" s="49">
        <v>1235</v>
      </c>
      <c r="B59" s="47" t="s">
        <v>138</v>
      </c>
      <c r="C59" s="50">
        <v>16578046.949999999</v>
      </c>
      <c r="D59" s="50">
        <v>0</v>
      </c>
      <c r="E59" s="50">
        <v>0</v>
      </c>
    </row>
    <row r="60" spans="1:9" x14ac:dyDescent="0.2">
      <c r="A60" s="49">
        <v>1236</v>
      </c>
      <c r="B60" s="47" t="s">
        <v>139</v>
      </c>
      <c r="C60" s="50">
        <v>5277412257.9799995</v>
      </c>
      <c r="D60" s="50">
        <v>0</v>
      </c>
      <c r="E60" s="50">
        <v>0</v>
      </c>
    </row>
    <row r="61" spans="1:9" x14ac:dyDescent="0.2">
      <c r="A61" s="49">
        <v>1239</v>
      </c>
      <c r="B61" s="47" t="s">
        <v>140</v>
      </c>
      <c r="C61" s="50">
        <v>0</v>
      </c>
      <c r="D61" s="50">
        <v>0</v>
      </c>
      <c r="E61" s="50">
        <v>0</v>
      </c>
    </row>
    <row r="62" spans="1:9" x14ac:dyDescent="0.2">
      <c r="A62" s="49">
        <v>1240</v>
      </c>
      <c r="B62" s="47" t="s">
        <v>141</v>
      </c>
      <c r="C62" s="50">
        <f>SUM(C63:C70)</f>
        <v>4514071212.5100012</v>
      </c>
      <c r="D62" s="50">
        <f t="shared" ref="D62:E62" si="0">SUM(D63:D70)</f>
        <v>0</v>
      </c>
      <c r="E62" s="50">
        <f t="shared" si="0"/>
        <v>2838956568.8399997</v>
      </c>
    </row>
    <row r="63" spans="1:9" x14ac:dyDescent="0.2">
      <c r="A63" s="49">
        <v>1241</v>
      </c>
      <c r="B63" s="47" t="s">
        <v>142</v>
      </c>
      <c r="C63" s="50">
        <v>553530718.00999999</v>
      </c>
      <c r="D63" s="50">
        <v>0</v>
      </c>
      <c r="E63" s="50">
        <v>374630828.18000001</v>
      </c>
    </row>
    <row r="64" spans="1:9" x14ac:dyDescent="0.2">
      <c r="A64" s="49">
        <v>1242</v>
      </c>
      <c r="B64" s="47" t="s">
        <v>143</v>
      </c>
      <c r="C64" s="50">
        <v>19932945.52</v>
      </c>
      <c r="D64" s="50">
        <v>0</v>
      </c>
      <c r="E64" s="50">
        <v>12390522.789999999</v>
      </c>
    </row>
    <row r="65" spans="1:9" x14ac:dyDescent="0.2">
      <c r="A65" s="49">
        <v>1243</v>
      </c>
      <c r="B65" s="47" t="s">
        <v>144</v>
      </c>
      <c r="C65" s="50">
        <v>3218937882.8200002</v>
      </c>
      <c r="D65" s="50">
        <v>0</v>
      </c>
      <c r="E65" s="50">
        <v>2101623225.3499999</v>
      </c>
    </row>
    <row r="66" spans="1:9" x14ac:dyDescent="0.2">
      <c r="A66" s="49">
        <v>1244</v>
      </c>
      <c r="B66" s="47" t="s">
        <v>145</v>
      </c>
      <c r="C66" s="50">
        <v>337062064.58999997</v>
      </c>
      <c r="D66" s="50">
        <v>0</v>
      </c>
      <c r="E66" s="50">
        <v>260889206.63999999</v>
      </c>
    </row>
    <row r="67" spans="1:9" x14ac:dyDescent="0.2">
      <c r="A67" s="49">
        <v>1245</v>
      </c>
      <c r="B67" s="47" t="s">
        <v>146</v>
      </c>
      <c r="C67" s="50">
        <v>721878.3</v>
      </c>
      <c r="D67" s="50">
        <v>0</v>
      </c>
      <c r="E67" s="50">
        <v>460937.96</v>
      </c>
    </row>
    <row r="68" spans="1:9" x14ac:dyDescent="0.2">
      <c r="A68" s="49">
        <v>1246</v>
      </c>
      <c r="B68" s="47" t="s">
        <v>147</v>
      </c>
      <c r="C68" s="50">
        <v>383805359.70999998</v>
      </c>
      <c r="D68" s="50">
        <v>0</v>
      </c>
      <c r="E68" s="50">
        <v>88961847.920000002</v>
      </c>
    </row>
    <row r="69" spans="1:9" x14ac:dyDescent="0.2">
      <c r="A69" s="49">
        <v>1247</v>
      </c>
      <c r="B69" s="47" t="s">
        <v>148</v>
      </c>
      <c r="C69" s="50">
        <v>80363.56</v>
      </c>
      <c r="D69" s="50">
        <v>0</v>
      </c>
      <c r="E69" s="50">
        <v>0</v>
      </c>
    </row>
    <row r="70" spans="1:9" x14ac:dyDescent="0.2">
      <c r="A70" s="49">
        <v>1248</v>
      </c>
      <c r="B70" s="47" t="s">
        <v>149</v>
      </c>
      <c r="C70" s="50">
        <v>0</v>
      </c>
      <c r="D70" s="50">
        <v>0</v>
      </c>
      <c r="E70" s="50">
        <v>0</v>
      </c>
    </row>
    <row r="71" spans="1:9" x14ac:dyDescent="0.2">
      <c r="A71" s="49"/>
      <c r="C71" s="52"/>
      <c r="D71" s="52"/>
      <c r="E71" s="52"/>
    </row>
    <row r="72" spans="1:9" x14ac:dyDescent="0.2">
      <c r="A72" s="49"/>
      <c r="C72" s="52"/>
      <c r="D72" s="52"/>
      <c r="E72" s="52"/>
    </row>
    <row r="74" spans="1:9" x14ac:dyDescent="0.2">
      <c r="A74" s="46" t="s">
        <v>150</v>
      </c>
      <c r="B74" s="46"/>
      <c r="C74" s="46"/>
      <c r="D74" s="46"/>
      <c r="E74" s="46"/>
      <c r="F74" s="46"/>
      <c r="G74" s="46"/>
      <c r="H74" s="46"/>
      <c r="I74" s="46"/>
    </row>
    <row r="75" spans="1:9" x14ac:dyDescent="0.2">
      <c r="A75" s="48" t="s">
        <v>78</v>
      </c>
      <c r="B75" s="48" t="s">
        <v>79</v>
      </c>
      <c r="C75" s="48" t="s">
        <v>80</v>
      </c>
      <c r="D75" s="48" t="s">
        <v>151</v>
      </c>
      <c r="E75" s="48" t="s">
        <v>152</v>
      </c>
      <c r="F75" s="48" t="s">
        <v>118</v>
      </c>
      <c r="G75" s="48" t="s">
        <v>130</v>
      </c>
      <c r="H75" s="48" t="s">
        <v>131</v>
      </c>
      <c r="I75" s="48" t="s">
        <v>132</v>
      </c>
    </row>
    <row r="76" spans="1:9" x14ac:dyDescent="0.2">
      <c r="A76" s="49">
        <v>1250</v>
      </c>
      <c r="B76" s="47" t="s">
        <v>153</v>
      </c>
      <c r="C76" s="50">
        <f>SUM(C77:C81)</f>
        <v>0</v>
      </c>
      <c r="D76" s="50">
        <f>SUM(D77:D81)</f>
        <v>0</v>
      </c>
      <c r="E76" s="50">
        <f>SUM(E77:E81)</f>
        <v>0</v>
      </c>
    </row>
    <row r="77" spans="1:9" x14ac:dyDescent="0.2">
      <c r="A77" s="49">
        <v>1251</v>
      </c>
      <c r="B77" s="47" t="s">
        <v>154</v>
      </c>
      <c r="C77" s="50">
        <v>0</v>
      </c>
      <c r="D77" s="50">
        <v>0</v>
      </c>
      <c r="E77" s="50">
        <v>0</v>
      </c>
    </row>
    <row r="78" spans="1:9" x14ac:dyDescent="0.2">
      <c r="A78" s="49">
        <v>1252</v>
      </c>
      <c r="B78" s="47" t="s">
        <v>155</v>
      </c>
      <c r="C78" s="50">
        <v>0</v>
      </c>
      <c r="D78" s="50">
        <v>0</v>
      </c>
      <c r="E78" s="50">
        <v>0</v>
      </c>
    </row>
    <row r="79" spans="1:9" x14ac:dyDescent="0.2">
      <c r="A79" s="49">
        <v>1253</v>
      </c>
      <c r="B79" s="47" t="s">
        <v>156</v>
      </c>
      <c r="C79" s="50">
        <v>0</v>
      </c>
      <c r="D79" s="50">
        <v>0</v>
      </c>
      <c r="E79" s="50">
        <v>0</v>
      </c>
    </row>
    <row r="80" spans="1:9" x14ac:dyDescent="0.2">
      <c r="A80" s="49">
        <v>1254</v>
      </c>
      <c r="B80" s="47" t="s">
        <v>157</v>
      </c>
      <c r="C80" s="50">
        <v>0</v>
      </c>
      <c r="D80" s="50">
        <v>0</v>
      </c>
      <c r="E80" s="50">
        <v>0</v>
      </c>
    </row>
    <row r="81" spans="1:8" x14ac:dyDescent="0.2">
      <c r="A81" s="49">
        <v>1259</v>
      </c>
      <c r="B81" s="47" t="s">
        <v>158</v>
      </c>
      <c r="C81" s="50">
        <v>0</v>
      </c>
      <c r="D81" s="50">
        <v>0</v>
      </c>
      <c r="E81" s="50">
        <v>0</v>
      </c>
    </row>
    <row r="82" spans="1:8" x14ac:dyDescent="0.2">
      <c r="A82" s="49">
        <v>1270</v>
      </c>
      <c r="B82" s="47" t="s">
        <v>159</v>
      </c>
      <c r="C82" s="50">
        <f>SUM(C83:C88)</f>
        <v>0</v>
      </c>
      <c r="D82" s="50">
        <f>SUM(D83:D88)</f>
        <v>0</v>
      </c>
      <c r="E82" s="50">
        <f>SUM(E83:E88)</f>
        <v>0</v>
      </c>
    </row>
    <row r="83" spans="1:8" x14ac:dyDescent="0.2">
      <c r="A83" s="49">
        <v>1271</v>
      </c>
      <c r="B83" s="47" t="s">
        <v>160</v>
      </c>
      <c r="C83" s="50">
        <v>0</v>
      </c>
      <c r="D83" s="50">
        <v>0</v>
      </c>
      <c r="E83" s="50">
        <v>0</v>
      </c>
    </row>
    <row r="84" spans="1:8" x14ac:dyDescent="0.2">
      <c r="A84" s="49">
        <v>1272</v>
      </c>
      <c r="B84" s="47" t="s">
        <v>161</v>
      </c>
      <c r="C84" s="50">
        <v>0</v>
      </c>
      <c r="D84" s="50">
        <v>0</v>
      </c>
      <c r="E84" s="50">
        <v>0</v>
      </c>
    </row>
    <row r="85" spans="1:8" x14ac:dyDescent="0.2">
      <c r="A85" s="49">
        <v>1273</v>
      </c>
      <c r="B85" s="47" t="s">
        <v>162</v>
      </c>
      <c r="C85" s="50">
        <v>0</v>
      </c>
      <c r="D85" s="50">
        <v>0</v>
      </c>
      <c r="E85" s="50">
        <v>0</v>
      </c>
    </row>
    <row r="86" spans="1:8" x14ac:dyDescent="0.2">
      <c r="A86" s="49">
        <v>1274</v>
      </c>
      <c r="B86" s="47" t="s">
        <v>163</v>
      </c>
      <c r="C86" s="50">
        <v>0</v>
      </c>
      <c r="D86" s="50">
        <v>0</v>
      </c>
      <c r="E86" s="50">
        <v>0</v>
      </c>
    </row>
    <row r="87" spans="1:8" x14ac:dyDescent="0.2">
      <c r="A87" s="49">
        <v>1275</v>
      </c>
      <c r="B87" s="47" t="s">
        <v>164</v>
      </c>
      <c r="C87" s="50">
        <v>0</v>
      </c>
      <c r="D87" s="50">
        <v>0</v>
      </c>
      <c r="E87" s="50">
        <v>0</v>
      </c>
    </row>
    <row r="88" spans="1:8" x14ac:dyDescent="0.2">
      <c r="A88" s="49">
        <v>1279</v>
      </c>
      <c r="B88" s="47" t="s">
        <v>165</v>
      </c>
      <c r="C88" s="50">
        <v>0</v>
      </c>
      <c r="D88" s="50">
        <v>0</v>
      </c>
      <c r="E88" s="50">
        <v>0</v>
      </c>
    </row>
    <row r="89" spans="1:8" x14ac:dyDescent="0.2">
      <c r="B89" s="51" t="s">
        <v>86</v>
      </c>
    </row>
    <row r="90" spans="1:8" x14ac:dyDescent="0.2">
      <c r="A90" s="46" t="s">
        <v>166</v>
      </c>
      <c r="B90" s="46"/>
      <c r="C90" s="46"/>
      <c r="D90" s="46"/>
      <c r="E90" s="46"/>
      <c r="F90" s="46"/>
      <c r="G90" s="46"/>
      <c r="H90" s="46"/>
    </row>
    <row r="91" spans="1:8" x14ac:dyDescent="0.2">
      <c r="A91" s="48" t="s">
        <v>78</v>
      </c>
      <c r="B91" s="48" t="s">
        <v>79</v>
      </c>
      <c r="C91" s="48" t="s">
        <v>80</v>
      </c>
      <c r="D91" s="48" t="s">
        <v>167</v>
      </c>
      <c r="E91" s="48"/>
      <c r="F91" s="48"/>
      <c r="G91" s="48"/>
      <c r="H91" s="48"/>
    </row>
    <row r="92" spans="1:8" x14ac:dyDescent="0.2">
      <c r="A92" s="49">
        <v>1160</v>
      </c>
      <c r="B92" s="47" t="s">
        <v>168</v>
      </c>
      <c r="C92" s="50">
        <f>SUM(C93:C94)</f>
        <v>0</v>
      </c>
    </row>
    <row r="93" spans="1:8" x14ac:dyDescent="0.2">
      <c r="A93" s="49">
        <v>1161</v>
      </c>
      <c r="B93" s="47" t="s">
        <v>169</v>
      </c>
      <c r="C93" s="50">
        <v>0</v>
      </c>
    </row>
    <row r="94" spans="1:8" x14ac:dyDescent="0.2">
      <c r="A94" s="49">
        <v>1162</v>
      </c>
      <c r="B94" s="47" t="s">
        <v>170</v>
      </c>
      <c r="C94" s="50">
        <v>0</v>
      </c>
    </row>
    <row r="95" spans="1:8" x14ac:dyDescent="0.2">
      <c r="B95" s="51" t="s">
        <v>86</v>
      </c>
    </row>
    <row r="96" spans="1:8" x14ac:dyDescent="0.2">
      <c r="A96" s="46" t="s">
        <v>171</v>
      </c>
      <c r="B96" s="46"/>
      <c r="C96" s="46"/>
      <c r="D96" s="46"/>
      <c r="E96" s="46"/>
      <c r="F96" s="46"/>
      <c r="G96" s="46"/>
      <c r="H96" s="46"/>
    </row>
    <row r="97" spans="1:8" x14ac:dyDescent="0.2">
      <c r="A97" s="48" t="s">
        <v>78</v>
      </c>
      <c r="B97" s="48" t="s">
        <v>79</v>
      </c>
      <c r="C97" s="48" t="s">
        <v>80</v>
      </c>
      <c r="D97" s="48" t="s">
        <v>96</v>
      </c>
      <c r="E97" s="48"/>
      <c r="F97" s="48"/>
      <c r="G97" s="48"/>
      <c r="H97" s="48"/>
    </row>
    <row r="98" spans="1:8" x14ac:dyDescent="0.2">
      <c r="A98" s="49">
        <v>1190</v>
      </c>
      <c r="B98" s="47" t="s">
        <v>172</v>
      </c>
      <c r="C98" s="50">
        <f>SUM(C99:C102)</f>
        <v>9634000</v>
      </c>
    </row>
    <row r="99" spans="1:8" x14ac:dyDescent="0.2">
      <c r="A99" s="49">
        <v>1191</v>
      </c>
      <c r="B99" s="47" t="s">
        <v>173</v>
      </c>
      <c r="C99" s="50">
        <v>9634000</v>
      </c>
    </row>
    <row r="100" spans="1:8" x14ac:dyDescent="0.2">
      <c r="A100" s="49">
        <v>1192</v>
      </c>
      <c r="B100" s="47" t="s">
        <v>174</v>
      </c>
      <c r="C100" s="50">
        <v>0</v>
      </c>
    </row>
    <row r="101" spans="1:8" x14ac:dyDescent="0.2">
      <c r="A101" s="49">
        <v>1193</v>
      </c>
      <c r="B101" s="47" t="s">
        <v>175</v>
      </c>
      <c r="C101" s="50">
        <v>0</v>
      </c>
    </row>
    <row r="102" spans="1:8" x14ac:dyDescent="0.2">
      <c r="A102" s="49">
        <v>1194</v>
      </c>
      <c r="B102" s="47" t="s">
        <v>176</v>
      </c>
      <c r="C102" s="50">
        <v>0</v>
      </c>
    </row>
    <row r="103" spans="1:8" x14ac:dyDescent="0.2">
      <c r="A103" s="46" t="s">
        <v>177</v>
      </c>
      <c r="C103" s="52"/>
    </row>
    <row r="104" spans="1:8" x14ac:dyDescent="0.2">
      <c r="A104" s="48" t="s">
        <v>78</v>
      </c>
      <c r="B104" s="48" t="s">
        <v>79</v>
      </c>
      <c r="C104" s="48" t="s">
        <v>80</v>
      </c>
      <c r="D104" s="48" t="s">
        <v>96</v>
      </c>
      <c r="E104" s="48"/>
      <c r="F104" s="48"/>
      <c r="G104" s="48"/>
      <c r="H104" s="48"/>
    </row>
    <row r="105" spans="1:8" x14ac:dyDescent="0.2">
      <c r="A105" s="49">
        <v>1290</v>
      </c>
      <c r="B105" s="47" t="s">
        <v>178</v>
      </c>
      <c r="C105" s="50">
        <f>SUM(C106:C108)</f>
        <v>0</v>
      </c>
    </row>
    <row r="106" spans="1:8" x14ac:dyDescent="0.2">
      <c r="A106" s="49">
        <v>1291</v>
      </c>
      <c r="B106" s="47" t="s">
        <v>179</v>
      </c>
      <c r="C106" s="50">
        <v>0</v>
      </c>
    </row>
    <row r="107" spans="1:8" x14ac:dyDescent="0.2">
      <c r="A107" s="49">
        <v>1292</v>
      </c>
      <c r="B107" s="47" t="s">
        <v>180</v>
      </c>
      <c r="C107" s="50">
        <v>0</v>
      </c>
    </row>
    <row r="108" spans="1:8" x14ac:dyDescent="0.2">
      <c r="A108" s="49">
        <v>1293</v>
      </c>
      <c r="B108" s="47" t="s">
        <v>181</v>
      </c>
      <c r="C108" s="50">
        <v>0</v>
      </c>
    </row>
    <row r="109" spans="1:8" x14ac:dyDescent="0.2">
      <c r="B109" s="51" t="s">
        <v>86</v>
      </c>
    </row>
    <row r="110" spans="1:8" x14ac:dyDescent="0.2">
      <c r="A110" s="46" t="s">
        <v>182</v>
      </c>
      <c r="B110" s="46"/>
      <c r="C110" s="46"/>
      <c r="D110" s="46"/>
      <c r="E110" s="46"/>
      <c r="F110" s="46"/>
      <c r="G110" s="46"/>
      <c r="H110" s="46"/>
    </row>
    <row r="111" spans="1:8" x14ac:dyDescent="0.2">
      <c r="A111" s="48" t="s">
        <v>78</v>
      </c>
      <c r="B111" s="48" t="s">
        <v>79</v>
      </c>
      <c r="C111" s="48" t="s">
        <v>80</v>
      </c>
      <c r="D111" s="48" t="s">
        <v>92</v>
      </c>
      <c r="E111" s="48" t="s">
        <v>93</v>
      </c>
      <c r="F111" s="48" t="s">
        <v>94</v>
      </c>
      <c r="G111" s="48" t="s">
        <v>183</v>
      </c>
      <c r="H111" s="48" t="s">
        <v>184</v>
      </c>
    </row>
    <row r="112" spans="1:8" x14ac:dyDescent="0.2">
      <c r="A112" s="49">
        <v>2110</v>
      </c>
      <c r="B112" s="47" t="s">
        <v>185</v>
      </c>
      <c r="C112" s="50">
        <f>SUM(C113:C121)</f>
        <v>551932073.96000004</v>
      </c>
      <c r="D112" s="50">
        <f>SUM(D113:D121)</f>
        <v>551932073.96000004</v>
      </c>
      <c r="E112" s="50">
        <f>SUM(E113:E121)</f>
        <v>0</v>
      </c>
      <c r="F112" s="50">
        <f>SUM(F113:F121)</f>
        <v>0</v>
      </c>
      <c r="G112" s="50">
        <f>SUM(G113:G121)</f>
        <v>0</v>
      </c>
    </row>
    <row r="113" spans="1:8" x14ac:dyDescent="0.2">
      <c r="A113" s="49">
        <v>2111</v>
      </c>
      <c r="B113" s="47" t="s">
        <v>186</v>
      </c>
      <c r="C113" s="50">
        <v>10534102.310000001</v>
      </c>
      <c r="D113" s="50">
        <f>C113</f>
        <v>10534102.310000001</v>
      </c>
      <c r="E113" s="50">
        <v>0</v>
      </c>
      <c r="F113" s="50">
        <v>0</v>
      </c>
      <c r="G113" s="50">
        <v>0</v>
      </c>
    </row>
    <row r="114" spans="1:8" x14ac:dyDescent="0.2">
      <c r="A114" s="49">
        <v>2112</v>
      </c>
      <c r="B114" s="47" t="s">
        <v>187</v>
      </c>
      <c r="C114" s="50">
        <v>54496.76</v>
      </c>
      <c r="D114" s="50">
        <f t="shared" ref="D114:D121" si="1">C114</f>
        <v>54496.76</v>
      </c>
      <c r="E114" s="50">
        <v>0</v>
      </c>
      <c r="F114" s="50">
        <v>0</v>
      </c>
      <c r="G114" s="50">
        <v>0</v>
      </c>
    </row>
    <row r="115" spans="1:8" x14ac:dyDescent="0.2">
      <c r="A115" s="49">
        <v>2113</v>
      </c>
      <c r="B115" s="47" t="s">
        <v>188</v>
      </c>
      <c r="C115" s="50">
        <v>635625.43000000005</v>
      </c>
      <c r="D115" s="50">
        <f t="shared" si="1"/>
        <v>635625.43000000005</v>
      </c>
      <c r="E115" s="50">
        <v>0</v>
      </c>
      <c r="F115" s="50">
        <v>0</v>
      </c>
      <c r="G115" s="50">
        <v>0</v>
      </c>
    </row>
    <row r="116" spans="1:8" x14ac:dyDescent="0.2">
      <c r="A116" s="49">
        <v>2114</v>
      </c>
      <c r="B116" s="47" t="s">
        <v>189</v>
      </c>
      <c r="C116" s="50">
        <v>7255735.1299999999</v>
      </c>
      <c r="D116" s="50">
        <f t="shared" si="1"/>
        <v>7255735.1299999999</v>
      </c>
      <c r="E116" s="50">
        <v>0</v>
      </c>
      <c r="F116" s="50">
        <v>0</v>
      </c>
      <c r="G116" s="50">
        <v>0</v>
      </c>
    </row>
    <row r="117" spans="1:8" x14ac:dyDescent="0.2">
      <c r="A117" s="49">
        <v>2115</v>
      </c>
      <c r="B117" s="47" t="s">
        <v>190</v>
      </c>
      <c r="C117" s="50">
        <v>0</v>
      </c>
      <c r="D117" s="50">
        <f t="shared" si="1"/>
        <v>0</v>
      </c>
      <c r="E117" s="50">
        <v>0</v>
      </c>
      <c r="F117" s="50">
        <v>0</v>
      </c>
      <c r="G117" s="50">
        <v>0</v>
      </c>
    </row>
    <row r="118" spans="1:8" x14ac:dyDescent="0.2">
      <c r="A118" s="49">
        <v>2116</v>
      </c>
      <c r="B118" s="47" t="s">
        <v>191</v>
      </c>
      <c r="C118" s="50">
        <v>0</v>
      </c>
      <c r="D118" s="50">
        <f t="shared" si="1"/>
        <v>0</v>
      </c>
      <c r="E118" s="50">
        <v>0</v>
      </c>
      <c r="F118" s="50">
        <v>0</v>
      </c>
      <c r="G118" s="50">
        <v>0</v>
      </c>
    </row>
    <row r="119" spans="1:8" x14ac:dyDescent="0.2">
      <c r="A119" s="49">
        <v>2117</v>
      </c>
      <c r="B119" s="47" t="s">
        <v>192</v>
      </c>
      <c r="C119" s="50">
        <v>200528246.22</v>
      </c>
      <c r="D119" s="50">
        <f t="shared" si="1"/>
        <v>200528246.22</v>
      </c>
      <c r="E119" s="50">
        <v>0</v>
      </c>
      <c r="F119" s="50">
        <v>0</v>
      </c>
      <c r="G119" s="50">
        <v>0</v>
      </c>
    </row>
    <row r="120" spans="1:8" x14ac:dyDescent="0.2">
      <c r="A120" s="49">
        <v>2118</v>
      </c>
      <c r="B120" s="47" t="s">
        <v>193</v>
      </c>
      <c r="C120" s="50">
        <v>0</v>
      </c>
      <c r="D120" s="50">
        <f t="shared" si="1"/>
        <v>0</v>
      </c>
      <c r="E120" s="50">
        <v>0</v>
      </c>
      <c r="F120" s="50">
        <v>0</v>
      </c>
      <c r="G120" s="50">
        <v>0</v>
      </c>
    </row>
    <row r="121" spans="1:8" x14ac:dyDescent="0.2">
      <c r="A121" s="49">
        <v>2119</v>
      </c>
      <c r="B121" s="47" t="s">
        <v>194</v>
      </c>
      <c r="C121" s="50">
        <v>332923868.11000001</v>
      </c>
      <c r="D121" s="50">
        <f t="shared" si="1"/>
        <v>332923868.11000001</v>
      </c>
      <c r="E121" s="50">
        <v>0</v>
      </c>
      <c r="F121" s="50">
        <v>0</v>
      </c>
      <c r="G121" s="50">
        <v>0</v>
      </c>
    </row>
    <row r="122" spans="1:8" x14ac:dyDescent="0.2">
      <c r="A122" s="49">
        <v>2120</v>
      </c>
      <c r="B122" s="47" t="s">
        <v>195</v>
      </c>
      <c r="C122" s="50">
        <f>SUM(C123:C125)</f>
        <v>0</v>
      </c>
      <c r="D122" s="50">
        <f t="shared" ref="D122" si="2">SUM(D123:D125)</f>
        <v>0</v>
      </c>
      <c r="E122" s="50">
        <f>SUM(E123:E125)</f>
        <v>0</v>
      </c>
      <c r="F122" s="50">
        <f>SUM(F123:F125)</f>
        <v>0</v>
      </c>
      <c r="G122" s="50">
        <f>SUM(G123:G125)</f>
        <v>0</v>
      </c>
    </row>
    <row r="123" spans="1:8" x14ac:dyDescent="0.2">
      <c r="A123" s="49">
        <v>2121</v>
      </c>
      <c r="B123" s="47" t="s">
        <v>196</v>
      </c>
      <c r="C123" s="50">
        <v>0</v>
      </c>
      <c r="D123" s="50">
        <f>C123</f>
        <v>0</v>
      </c>
      <c r="E123" s="50">
        <v>0</v>
      </c>
      <c r="F123" s="50">
        <v>0</v>
      </c>
      <c r="G123" s="50">
        <v>0</v>
      </c>
    </row>
    <row r="124" spans="1:8" x14ac:dyDescent="0.2">
      <c r="A124" s="49">
        <v>2122</v>
      </c>
      <c r="B124" s="47" t="s">
        <v>197</v>
      </c>
      <c r="C124" s="50">
        <v>0</v>
      </c>
      <c r="D124" s="50">
        <f t="shared" ref="D124:D125" si="3">C124</f>
        <v>0</v>
      </c>
      <c r="E124" s="50">
        <v>0</v>
      </c>
      <c r="F124" s="50">
        <v>0</v>
      </c>
      <c r="G124" s="50">
        <v>0</v>
      </c>
    </row>
    <row r="125" spans="1:8" x14ac:dyDescent="0.2">
      <c r="A125" s="49">
        <v>2129</v>
      </c>
      <c r="B125" s="47" t="s">
        <v>198</v>
      </c>
      <c r="C125" s="50">
        <v>0</v>
      </c>
      <c r="D125" s="50">
        <f t="shared" si="3"/>
        <v>0</v>
      </c>
      <c r="E125" s="50">
        <v>0</v>
      </c>
      <c r="F125" s="50">
        <v>0</v>
      </c>
      <c r="G125" s="50">
        <v>0</v>
      </c>
    </row>
    <row r="127" spans="1:8" x14ac:dyDescent="0.2">
      <c r="A127" s="46" t="s">
        <v>199</v>
      </c>
      <c r="B127" s="46"/>
      <c r="C127" s="46"/>
      <c r="D127" s="46"/>
      <c r="E127" s="46"/>
      <c r="F127" s="46"/>
      <c r="G127" s="46"/>
      <c r="H127" s="46"/>
    </row>
    <row r="128" spans="1:8" x14ac:dyDescent="0.2">
      <c r="A128" s="48" t="s">
        <v>78</v>
      </c>
      <c r="B128" s="48" t="s">
        <v>79</v>
      </c>
      <c r="C128" s="48" t="s">
        <v>80</v>
      </c>
      <c r="D128" s="48" t="s">
        <v>200</v>
      </c>
      <c r="E128" s="48" t="s">
        <v>96</v>
      </c>
      <c r="F128" s="48"/>
      <c r="G128" s="48"/>
      <c r="H128" s="48"/>
    </row>
    <row r="129" spans="1:8" x14ac:dyDescent="0.2">
      <c r="A129" s="49">
        <v>2160</v>
      </c>
      <c r="B129" s="47" t="s">
        <v>201</v>
      </c>
      <c r="C129" s="50">
        <f>SUM(C130:C135)</f>
        <v>0</v>
      </c>
    </row>
    <row r="130" spans="1:8" x14ac:dyDescent="0.2">
      <c r="A130" s="49">
        <v>2161</v>
      </c>
      <c r="B130" s="47" t="s">
        <v>202</v>
      </c>
      <c r="C130" s="50">
        <v>0</v>
      </c>
    </row>
    <row r="131" spans="1:8" x14ac:dyDescent="0.2">
      <c r="A131" s="49">
        <v>2162</v>
      </c>
      <c r="B131" s="47" t="s">
        <v>203</v>
      </c>
      <c r="C131" s="50">
        <v>0</v>
      </c>
    </row>
    <row r="132" spans="1:8" x14ac:dyDescent="0.2">
      <c r="A132" s="49">
        <v>2163</v>
      </c>
      <c r="B132" s="47" t="s">
        <v>204</v>
      </c>
      <c r="C132" s="50">
        <v>0</v>
      </c>
    </row>
    <row r="133" spans="1:8" x14ac:dyDescent="0.2">
      <c r="A133" s="49">
        <v>2164</v>
      </c>
      <c r="B133" s="47" t="s">
        <v>205</v>
      </c>
      <c r="C133" s="50">
        <v>0</v>
      </c>
    </row>
    <row r="134" spans="1:8" x14ac:dyDescent="0.2">
      <c r="A134" s="49">
        <v>2165</v>
      </c>
      <c r="B134" s="47" t="s">
        <v>206</v>
      </c>
      <c r="C134" s="50">
        <v>0</v>
      </c>
    </row>
    <row r="135" spans="1:8" x14ac:dyDescent="0.2">
      <c r="A135" s="49">
        <v>2166</v>
      </c>
      <c r="B135" s="47" t="s">
        <v>207</v>
      </c>
      <c r="C135" s="50">
        <v>0</v>
      </c>
    </row>
    <row r="136" spans="1:8" x14ac:dyDescent="0.2">
      <c r="A136" s="49">
        <v>2250</v>
      </c>
      <c r="B136" s="47" t="s">
        <v>208</v>
      </c>
      <c r="C136" s="50">
        <f>SUM(C137:C142)</f>
        <v>0</v>
      </c>
    </row>
    <row r="137" spans="1:8" x14ac:dyDescent="0.2">
      <c r="A137" s="49">
        <v>2251</v>
      </c>
      <c r="B137" s="47" t="s">
        <v>209</v>
      </c>
      <c r="C137" s="50">
        <v>0</v>
      </c>
    </row>
    <row r="138" spans="1:8" x14ac:dyDescent="0.2">
      <c r="A138" s="49">
        <v>2252</v>
      </c>
      <c r="B138" s="47" t="s">
        <v>210</v>
      </c>
      <c r="C138" s="50">
        <v>0</v>
      </c>
    </row>
    <row r="139" spans="1:8" x14ac:dyDescent="0.2">
      <c r="A139" s="49">
        <v>2253</v>
      </c>
      <c r="B139" s="47" t="s">
        <v>211</v>
      </c>
      <c r="C139" s="50">
        <v>0</v>
      </c>
    </row>
    <row r="140" spans="1:8" x14ac:dyDescent="0.2">
      <c r="A140" s="49">
        <v>2254</v>
      </c>
      <c r="B140" s="47" t="s">
        <v>212</v>
      </c>
      <c r="C140" s="50">
        <v>0</v>
      </c>
    </row>
    <row r="141" spans="1:8" x14ac:dyDescent="0.2">
      <c r="A141" s="49">
        <v>2255</v>
      </c>
      <c r="B141" s="47" t="s">
        <v>213</v>
      </c>
      <c r="C141" s="50">
        <v>0</v>
      </c>
    </row>
    <row r="142" spans="1:8" x14ac:dyDescent="0.2">
      <c r="A142" s="49">
        <v>2256</v>
      </c>
      <c r="B142" s="47" t="s">
        <v>214</v>
      </c>
      <c r="C142" s="50">
        <v>0</v>
      </c>
    </row>
    <row r="143" spans="1:8" x14ac:dyDescent="0.2">
      <c r="B143" s="51" t="s">
        <v>86</v>
      </c>
    </row>
    <row r="144" spans="1:8" x14ac:dyDescent="0.2">
      <c r="A144" s="46" t="s">
        <v>215</v>
      </c>
      <c r="B144" s="46"/>
      <c r="C144" s="46"/>
      <c r="D144" s="46"/>
      <c r="E144" s="46"/>
      <c r="F144" s="46"/>
      <c r="G144" s="46"/>
      <c r="H144" s="46"/>
    </row>
    <row r="145" spans="1:8" x14ac:dyDescent="0.2">
      <c r="A145" s="53" t="s">
        <v>78</v>
      </c>
      <c r="B145" s="53" t="s">
        <v>79</v>
      </c>
      <c r="C145" s="53" t="s">
        <v>80</v>
      </c>
      <c r="D145" s="53" t="s">
        <v>200</v>
      </c>
      <c r="E145" s="53" t="s">
        <v>96</v>
      </c>
      <c r="F145" s="53"/>
      <c r="G145" s="53"/>
      <c r="H145" s="53"/>
    </row>
    <row r="146" spans="1:8" x14ac:dyDescent="0.2">
      <c r="A146" s="49">
        <v>2159</v>
      </c>
      <c r="B146" s="47" t="s">
        <v>216</v>
      </c>
      <c r="C146" s="50">
        <v>0</v>
      </c>
    </row>
    <row r="147" spans="1:8" x14ac:dyDescent="0.2">
      <c r="A147" s="49">
        <v>2199</v>
      </c>
      <c r="B147" s="47" t="s">
        <v>217</v>
      </c>
      <c r="C147" s="50">
        <v>297.61</v>
      </c>
      <c r="D147" s="50"/>
      <c r="E147" s="50"/>
      <c r="F147" s="50"/>
      <c r="G147" s="50"/>
    </row>
    <row r="148" spans="1:8" x14ac:dyDescent="0.2">
      <c r="A148" s="49">
        <v>2240</v>
      </c>
      <c r="B148" s="47" t="s">
        <v>218</v>
      </c>
      <c r="C148" s="50">
        <f>SUM(C149:C151)</f>
        <v>0</v>
      </c>
    </row>
    <row r="149" spans="1:8" x14ac:dyDescent="0.2">
      <c r="A149" s="49">
        <v>2241</v>
      </c>
      <c r="B149" s="47" t="s">
        <v>219</v>
      </c>
      <c r="C149" s="50">
        <v>0</v>
      </c>
    </row>
    <row r="150" spans="1:8" x14ac:dyDescent="0.2">
      <c r="A150" s="49">
        <v>2242</v>
      </c>
      <c r="B150" s="47" t="s">
        <v>220</v>
      </c>
      <c r="C150" s="50">
        <v>0</v>
      </c>
    </row>
    <row r="151" spans="1:8" x14ac:dyDescent="0.2">
      <c r="A151" s="49">
        <v>2249</v>
      </c>
      <c r="B151" s="47" t="s">
        <v>221</v>
      </c>
      <c r="C151" s="50">
        <v>0</v>
      </c>
    </row>
    <row r="152" spans="1:8" x14ac:dyDescent="0.2">
      <c r="B152" s="54"/>
      <c r="C152" s="55"/>
    </row>
    <row r="153" spans="1:8" x14ac:dyDescent="0.2">
      <c r="B153" s="47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9055118110236221" right="0.70866141732283472" top="0.74803149606299213" bottom="0.74803149606299213" header="0.31496062992125984" footer="0.31496062992125984"/>
  <pageSetup scale="76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FAF3C-C6FC-423C-9A07-4B5247C5B10E}">
  <sheetPr>
    <tabColor rgb="FFFFC000"/>
    <pageSetUpPr fitToPage="1"/>
  </sheetPr>
  <dimension ref="A1:E218"/>
  <sheetViews>
    <sheetView showGridLines="0" topLeftCell="A64" zoomScaleNormal="100" workbookViewId="0">
      <selection activeCell="B47" sqref="B47"/>
    </sheetView>
  </sheetViews>
  <sheetFormatPr baseColWidth="10" defaultColWidth="9.33203125" defaultRowHeight="11.25" x14ac:dyDescent="0.2"/>
  <cols>
    <col min="1" max="1" width="10.1640625" style="47" customWidth="1"/>
    <col min="2" max="2" width="83.1640625" style="47" customWidth="1"/>
    <col min="3" max="4" width="15.83203125" style="47" customWidth="1"/>
    <col min="5" max="5" width="12" style="47" customWidth="1"/>
    <col min="6" max="16384" width="9.33203125" style="47"/>
  </cols>
  <sheetData>
    <row r="1" spans="1:5" s="57" customFormat="1" ht="18.95" customHeight="1" x14ac:dyDescent="0.2">
      <c r="A1" s="56" t="s">
        <v>0</v>
      </c>
      <c r="B1" s="56"/>
      <c r="C1" s="56"/>
      <c r="D1" s="42" t="s">
        <v>72</v>
      </c>
      <c r="E1" s="43">
        <v>2023</v>
      </c>
    </row>
    <row r="2" spans="1:5" s="44" customFormat="1" ht="18.95" customHeight="1" x14ac:dyDescent="0.2">
      <c r="A2" s="56" t="s">
        <v>222</v>
      </c>
      <c r="B2" s="56"/>
      <c r="C2" s="56"/>
      <c r="D2" s="42" t="s">
        <v>74</v>
      </c>
      <c r="E2" s="43" t="s">
        <v>4</v>
      </c>
    </row>
    <row r="3" spans="1:5" s="44" customFormat="1" ht="18.95" customHeight="1" x14ac:dyDescent="0.2">
      <c r="A3" s="56" t="s">
        <v>5</v>
      </c>
      <c r="B3" s="56"/>
      <c r="C3" s="56"/>
      <c r="D3" s="42" t="s">
        <v>75</v>
      </c>
      <c r="E3" s="43">
        <v>2</v>
      </c>
    </row>
    <row r="4" spans="1:5" x14ac:dyDescent="0.2">
      <c r="A4" s="45" t="s">
        <v>76</v>
      </c>
      <c r="B4" s="46"/>
      <c r="C4" s="46"/>
      <c r="D4" s="46"/>
      <c r="E4" s="46"/>
    </row>
    <row r="6" spans="1:5" x14ac:dyDescent="0.2">
      <c r="A6" s="58" t="s">
        <v>223</v>
      </c>
      <c r="B6" s="58"/>
      <c r="C6" s="58"/>
      <c r="D6" s="58"/>
      <c r="E6" s="58"/>
    </row>
    <row r="7" spans="1:5" x14ac:dyDescent="0.2">
      <c r="A7" s="59" t="s">
        <v>78</v>
      </c>
      <c r="B7" s="59" t="s">
        <v>79</v>
      </c>
      <c r="C7" s="59" t="s">
        <v>80</v>
      </c>
      <c r="D7" s="59" t="s">
        <v>224</v>
      </c>
      <c r="E7" s="59"/>
    </row>
    <row r="8" spans="1:5" x14ac:dyDescent="0.2">
      <c r="A8" s="60">
        <v>4100</v>
      </c>
      <c r="B8" s="61" t="s">
        <v>41</v>
      </c>
      <c r="C8" s="62">
        <f>SUM(C9+C19+C25+C28+C34+C37+C46)</f>
        <v>24472903.469999999</v>
      </c>
      <c r="D8" s="63"/>
      <c r="E8" s="64"/>
    </row>
    <row r="9" spans="1:5" x14ac:dyDescent="0.2">
      <c r="A9" s="60">
        <v>4110</v>
      </c>
      <c r="B9" s="61" t="s">
        <v>225</v>
      </c>
      <c r="C9" s="50">
        <f>SUM(C10:C18)</f>
        <v>0</v>
      </c>
      <c r="D9" s="63"/>
      <c r="E9" s="64"/>
    </row>
    <row r="10" spans="1:5" x14ac:dyDescent="0.2">
      <c r="A10" s="60">
        <v>4111</v>
      </c>
      <c r="B10" s="61" t="s">
        <v>226</v>
      </c>
      <c r="C10" s="50">
        <v>0</v>
      </c>
      <c r="D10" s="63"/>
      <c r="E10" s="64"/>
    </row>
    <row r="11" spans="1:5" x14ac:dyDescent="0.2">
      <c r="A11" s="60">
        <v>4112</v>
      </c>
      <c r="B11" s="61" t="s">
        <v>227</v>
      </c>
      <c r="C11" s="50">
        <v>0</v>
      </c>
      <c r="D11" s="63"/>
      <c r="E11" s="64"/>
    </row>
    <row r="12" spans="1:5" x14ac:dyDescent="0.2">
      <c r="A12" s="60">
        <v>4113</v>
      </c>
      <c r="B12" s="61" t="s">
        <v>228</v>
      </c>
      <c r="C12" s="50">
        <v>0</v>
      </c>
      <c r="D12" s="63"/>
      <c r="E12" s="64"/>
    </row>
    <row r="13" spans="1:5" x14ac:dyDescent="0.2">
      <c r="A13" s="60">
        <v>4114</v>
      </c>
      <c r="B13" s="61" t="s">
        <v>229</v>
      </c>
      <c r="C13" s="50">
        <v>0</v>
      </c>
      <c r="D13" s="63"/>
      <c r="E13" s="64"/>
    </row>
    <row r="14" spans="1:5" x14ac:dyDescent="0.2">
      <c r="A14" s="60">
        <v>4115</v>
      </c>
      <c r="B14" s="61" t="s">
        <v>230</v>
      </c>
      <c r="C14" s="50">
        <v>0</v>
      </c>
      <c r="D14" s="63"/>
      <c r="E14" s="64"/>
    </row>
    <row r="15" spans="1:5" x14ac:dyDescent="0.2">
      <c r="A15" s="60">
        <v>4116</v>
      </c>
      <c r="B15" s="61" t="s">
        <v>231</v>
      </c>
      <c r="C15" s="50">
        <v>0</v>
      </c>
      <c r="D15" s="63"/>
      <c r="E15" s="64"/>
    </row>
    <row r="16" spans="1:5" x14ac:dyDescent="0.2">
      <c r="A16" s="60">
        <v>4117</v>
      </c>
      <c r="B16" s="61" t="s">
        <v>232</v>
      </c>
      <c r="C16" s="50">
        <v>0</v>
      </c>
      <c r="D16" s="63"/>
      <c r="E16" s="64"/>
    </row>
    <row r="17" spans="1:5" ht="22.5" x14ac:dyDescent="0.2">
      <c r="A17" s="60">
        <v>4118</v>
      </c>
      <c r="B17" s="65" t="s">
        <v>233</v>
      </c>
      <c r="C17" s="50">
        <v>0</v>
      </c>
      <c r="D17" s="63"/>
      <c r="E17" s="64"/>
    </row>
    <row r="18" spans="1:5" x14ac:dyDescent="0.2">
      <c r="A18" s="60">
        <v>4119</v>
      </c>
      <c r="B18" s="61" t="s">
        <v>234</v>
      </c>
      <c r="C18" s="50">
        <v>0</v>
      </c>
      <c r="D18" s="63"/>
      <c r="E18" s="64"/>
    </row>
    <row r="19" spans="1:5" x14ac:dyDescent="0.2">
      <c r="A19" s="60">
        <v>4120</v>
      </c>
      <c r="B19" s="61" t="s">
        <v>235</v>
      </c>
      <c r="C19" s="50">
        <f>SUM(C20:C24)</f>
        <v>0</v>
      </c>
      <c r="D19" s="63"/>
      <c r="E19" s="64"/>
    </row>
    <row r="20" spans="1:5" x14ac:dyDescent="0.2">
      <c r="A20" s="60">
        <v>4121</v>
      </c>
      <c r="B20" s="61" t="s">
        <v>236</v>
      </c>
      <c r="C20" s="50">
        <v>0</v>
      </c>
      <c r="D20" s="63"/>
      <c r="E20" s="64"/>
    </row>
    <row r="21" spans="1:5" x14ac:dyDescent="0.2">
      <c r="A21" s="60">
        <v>4122</v>
      </c>
      <c r="B21" s="61" t="s">
        <v>237</v>
      </c>
      <c r="C21" s="50">
        <v>0</v>
      </c>
      <c r="D21" s="63"/>
      <c r="E21" s="64"/>
    </row>
    <row r="22" spans="1:5" x14ac:dyDescent="0.2">
      <c r="A22" s="60">
        <v>4123</v>
      </c>
      <c r="B22" s="61" t="s">
        <v>238</v>
      </c>
      <c r="C22" s="50">
        <v>0</v>
      </c>
      <c r="D22" s="63"/>
      <c r="E22" s="64"/>
    </row>
    <row r="23" spans="1:5" x14ac:dyDescent="0.2">
      <c r="A23" s="60">
        <v>4124</v>
      </c>
      <c r="B23" s="61" t="s">
        <v>239</v>
      </c>
      <c r="C23" s="50">
        <v>0</v>
      </c>
      <c r="D23" s="63"/>
      <c r="E23" s="64"/>
    </row>
    <row r="24" spans="1:5" x14ac:dyDescent="0.2">
      <c r="A24" s="60">
        <v>4129</v>
      </c>
      <c r="B24" s="61" t="s">
        <v>240</v>
      </c>
      <c r="C24" s="50">
        <v>0</v>
      </c>
      <c r="D24" s="63"/>
      <c r="E24" s="64"/>
    </row>
    <row r="25" spans="1:5" x14ac:dyDescent="0.2">
      <c r="A25" s="60">
        <v>4130</v>
      </c>
      <c r="B25" s="61" t="s">
        <v>241</v>
      </c>
      <c r="C25" s="50">
        <f>SUM(C26:C27)</f>
        <v>0</v>
      </c>
      <c r="D25" s="63"/>
      <c r="E25" s="64"/>
    </row>
    <row r="26" spans="1:5" x14ac:dyDescent="0.2">
      <c r="A26" s="60">
        <v>4131</v>
      </c>
      <c r="B26" s="61" t="s">
        <v>242</v>
      </c>
      <c r="C26" s="50">
        <v>0</v>
      </c>
      <c r="D26" s="63"/>
      <c r="E26" s="64"/>
    </row>
    <row r="27" spans="1:5" ht="22.5" x14ac:dyDescent="0.2">
      <c r="A27" s="60">
        <v>4132</v>
      </c>
      <c r="B27" s="65" t="s">
        <v>243</v>
      </c>
      <c r="C27" s="50">
        <v>0</v>
      </c>
      <c r="D27" s="63"/>
      <c r="E27" s="64"/>
    </row>
    <row r="28" spans="1:5" x14ac:dyDescent="0.2">
      <c r="A28" s="60">
        <v>4140</v>
      </c>
      <c r="B28" s="61" t="s">
        <v>244</v>
      </c>
      <c r="C28" s="50">
        <f>SUM(C29:C33)</f>
        <v>0</v>
      </c>
      <c r="D28" s="63"/>
      <c r="E28" s="64"/>
    </row>
    <row r="29" spans="1:5" x14ac:dyDescent="0.2">
      <c r="A29" s="60">
        <v>4141</v>
      </c>
      <c r="B29" s="61" t="s">
        <v>245</v>
      </c>
      <c r="C29" s="50">
        <v>0</v>
      </c>
      <c r="D29" s="63"/>
      <c r="E29" s="64"/>
    </row>
    <row r="30" spans="1:5" x14ac:dyDescent="0.2">
      <c r="A30" s="60">
        <v>4143</v>
      </c>
      <c r="B30" s="61" t="s">
        <v>246</v>
      </c>
      <c r="C30" s="50">
        <v>0</v>
      </c>
      <c r="D30" s="63"/>
      <c r="E30" s="64"/>
    </row>
    <row r="31" spans="1:5" x14ac:dyDescent="0.2">
      <c r="A31" s="60">
        <v>4144</v>
      </c>
      <c r="B31" s="61" t="s">
        <v>247</v>
      </c>
      <c r="C31" s="50">
        <v>0</v>
      </c>
      <c r="D31" s="63"/>
      <c r="E31" s="64"/>
    </row>
    <row r="32" spans="1:5" ht="22.5" x14ac:dyDescent="0.2">
      <c r="A32" s="60">
        <v>4145</v>
      </c>
      <c r="B32" s="65" t="s">
        <v>248</v>
      </c>
      <c r="C32" s="50">
        <v>0</v>
      </c>
      <c r="D32" s="63"/>
      <c r="E32" s="64"/>
    </row>
    <row r="33" spans="1:5" x14ac:dyDescent="0.2">
      <c r="A33" s="60">
        <v>4149</v>
      </c>
      <c r="B33" s="61" t="s">
        <v>249</v>
      </c>
      <c r="C33" s="50">
        <v>0</v>
      </c>
      <c r="D33" s="63"/>
      <c r="E33" s="64"/>
    </row>
    <row r="34" spans="1:5" x14ac:dyDescent="0.2">
      <c r="A34" s="60">
        <v>4150</v>
      </c>
      <c r="B34" s="61" t="s">
        <v>250</v>
      </c>
      <c r="C34" s="50">
        <f>SUM(C35:C36)</f>
        <v>0</v>
      </c>
      <c r="D34" s="63"/>
      <c r="E34" s="64"/>
    </row>
    <row r="35" spans="1:5" x14ac:dyDescent="0.2">
      <c r="A35" s="60">
        <v>4151</v>
      </c>
      <c r="B35" s="61" t="s">
        <v>250</v>
      </c>
      <c r="C35" s="50">
        <v>0</v>
      </c>
      <c r="D35" s="63"/>
      <c r="E35" s="64"/>
    </row>
    <row r="36" spans="1:5" ht="22.5" x14ac:dyDescent="0.2">
      <c r="A36" s="60">
        <v>4154</v>
      </c>
      <c r="B36" s="65" t="s">
        <v>251</v>
      </c>
      <c r="C36" s="50">
        <v>0</v>
      </c>
      <c r="D36" s="63"/>
      <c r="E36" s="64"/>
    </row>
    <row r="37" spans="1:5" x14ac:dyDescent="0.2">
      <c r="A37" s="60">
        <v>4160</v>
      </c>
      <c r="B37" s="61" t="s">
        <v>252</v>
      </c>
      <c r="C37" s="50">
        <f>SUM(C38:C45)</f>
        <v>0</v>
      </c>
      <c r="D37" s="63"/>
      <c r="E37" s="64"/>
    </row>
    <row r="38" spans="1:5" x14ac:dyDescent="0.2">
      <c r="A38" s="60">
        <v>4161</v>
      </c>
      <c r="B38" s="61" t="s">
        <v>253</v>
      </c>
      <c r="C38" s="50">
        <v>0</v>
      </c>
      <c r="D38" s="63"/>
      <c r="E38" s="64"/>
    </row>
    <row r="39" spans="1:5" x14ac:dyDescent="0.2">
      <c r="A39" s="60">
        <v>4162</v>
      </c>
      <c r="B39" s="61" t="s">
        <v>254</v>
      </c>
      <c r="C39" s="50">
        <v>0</v>
      </c>
      <c r="D39" s="63"/>
      <c r="E39" s="64"/>
    </row>
    <row r="40" spans="1:5" x14ac:dyDescent="0.2">
      <c r="A40" s="60">
        <v>4163</v>
      </c>
      <c r="B40" s="61" t="s">
        <v>255</v>
      </c>
      <c r="C40" s="50">
        <v>0</v>
      </c>
      <c r="D40" s="63"/>
      <c r="E40" s="64"/>
    </row>
    <row r="41" spans="1:5" x14ac:dyDescent="0.2">
      <c r="A41" s="60">
        <v>4164</v>
      </c>
      <c r="B41" s="61" t="s">
        <v>256</v>
      </c>
      <c r="C41" s="50">
        <v>0</v>
      </c>
      <c r="D41" s="63"/>
      <c r="E41" s="64"/>
    </row>
    <row r="42" spans="1:5" x14ac:dyDescent="0.2">
      <c r="A42" s="60">
        <v>4165</v>
      </c>
      <c r="B42" s="61" t="s">
        <v>257</v>
      </c>
      <c r="C42" s="50">
        <v>0</v>
      </c>
      <c r="D42" s="63"/>
      <c r="E42" s="64"/>
    </row>
    <row r="43" spans="1:5" ht="22.5" x14ac:dyDescent="0.2">
      <c r="A43" s="60">
        <v>4166</v>
      </c>
      <c r="B43" s="65" t="s">
        <v>258</v>
      </c>
      <c r="C43" s="50">
        <v>0</v>
      </c>
      <c r="D43" s="63"/>
      <c r="E43" s="64"/>
    </row>
    <row r="44" spans="1:5" x14ac:dyDescent="0.2">
      <c r="A44" s="60">
        <v>4168</v>
      </c>
      <c r="B44" s="61" t="s">
        <v>259</v>
      </c>
      <c r="C44" s="50">
        <v>0</v>
      </c>
      <c r="D44" s="63"/>
      <c r="E44" s="64"/>
    </row>
    <row r="45" spans="1:5" x14ac:dyDescent="0.2">
      <c r="A45" s="60">
        <v>4169</v>
      </c>
      <c r="B45" s="61" t="s">
        <v>260</v>
      </c>
      <c r="C45" s="50">
        <v>0</v>
      </c>
      <c r="D45" s="63"/>
      <c r="E45" s="64"/>
    </row>
    <row r="46" spans="1:5" x14ac:dyDescent="0.2">
      <c r="A46" s="60">
        <v>4170</v>
      </c>
      <c r="B46" s="61" t="s">
        <v>261</v>
      </c>
      <c r="C46" s="62">
        <f>SUM(C47:C54)</f>
        <v>24472903.469999999</v>
      </c>
      <c r="D46" s="63"/>
      <c r="E46" s="64"/>
    </row>
    <row r="47" spans="1:5" x14ac:dyDescent="0.2">
      <c r="A47" s="60">
        <v>4171</v>
      </c>
      <c r="B47" s="66" t="s">
        <v>262</v>
      </c>
      <c r="C47" s="62">
        <v>0</v>
      </c>
      <c r="D47" s="63"/>
      <c r="E47" s="64"/>
    </row>
    <row r="48" spans="1:5" x14ac:dyDescent="0.2">
      <c r="A48" s="60">
        <v>4172</v>
      </c>
      <c r="B48" s="61" t="s">
        <v>263</v>
      </c>
      <c r="C48" s="62">
        <v>0</v>
      </c>
      <c r="D48" s="63"/>
      <c r="E48" s="64"/>
    </row>
    <row r="49" spans="1:5" ht="22.5" x14ac:dyDescent="0.2">
      <c r="A49" s="60">
        <v>4173</v>
      </c>
      <c r="B49" s="65" t="s">
        <v>264</v>
      </c>
      <c r="C49" s="62">
        <v>24472903.469999999</v>
      </c>
      <c r="D49" s="63"/>
      <c r="E49" s="64"/>
    </row>
    <row r="50" spans="1:5" ht="22.5" x14ac:dyDescent="0.2">
      <c r="A50" s="60">
        <v>4174</v>
      </c>
      <c r="B50" s="65" t="s">
        <v>265</v>
      </c>
      <c r="C50" s="62">
        <v>0</v>
      </c>
      <c r="D50" s="63"/>
      <c r="E50" s="64"/>
    </row>
    <row r="51" spans="1:5" ht="22.5" x14ac:dyDescent="0.2">
      <c r="A51" s="60">
        <v>4175</v>
      </c>
      <c r="B51" s="65" t="s">
        <v>266</v>
      </c>
      <c r="C51" s="62">
        <v>0</v>
      </c>
      <c r="D51" s="63"/>
      <c r="E51" s="64"/>
    </row>
    <row r="52" spans="1:5" ht="22.5" x14ac:dyDescent="0.2">
      <c r="A52" s="60">
        <v>4176</v>
      </c>
      <c r="B52" s="65" t="s">
        <v>267</v>
      </c>
      <c r="C52" s="62">
        <v>0</v>
      </c>
      <c r="D52" s="63"/>
      <c r="E52" s="64"/>
    </row>
    <row r="53" spans="1:5" ht="22.5" x14ac:dyDescent="0.2">
      <c r="A53" s="60">
        <v>4177</v>
      </c>
      <c r="B53" s="65" t="s">
        <v>268</v>
      </c>
      <c r="C53" s="62">
        <v>0</v>
      </c>
      <c r="D53" s="63"/>
      <c r="E53" s="64"/>
    </row>
    <row r="54" spans="1:5" ht="22.5" x14ac:dyDescent="0.2">
      <c r="A54" s="60">
        <v>4178</v>
      </c>
      <c r="B54" s="65" t="s">
        <v>269</v>
      </c>
      <c r="C54" s="62">
        <v>0</v>
      </c>
      <c r="D54" s="63"/>
      <c r="E54" s="64"/>
    </row>
    <row r="55" spans="1:5" x14ac:dyDescent="0.2">
      <c r="A55" s="60"/>
      <c r="B55" s="65"/>
      <c r="C55" s="67"/>
      <c r="D55" s="63"/>
      <c r="E55" s="64"/>
    </row>
    <row r="56" spans="1:5" x14ac:dyDescent="0.2">
      <c r="A56" s="58" t="s">
        <v>270</v>
      </c>
      <c r="B56" s="58"/>
      <c r="C56" s="58"/>
      <c r="D56" s="58"/>
      <c r="E56" s="58"/>
    </row>
    <row r="57" spans="1:5" x14ac:dyDescent="0.2">
      <c r="A57" s="59" t="s">
        <v>78</v>
      </c>
      <c r="B57" s="59" t="s">
        <v>79</v>
      </c>
      <c r="C57" s="59" t="s">
        <v>80</v>
      </c>
      <c r="D57" s="59" t="s">
        <v>224</v>
      </c>
      <c r="E57" s="59"/>
    </row>
    <row r="58" spans="1:5" ht="33.75" x14ac:dyDescent="0.2">
      <c r="A58" s="60">
        <v>4200</v>
      </c>
      <c r="B58" s="65" t="s">
        <v>271</v>
      </c>
      <c r="C58" s="62">
        <f>+C59+C65</f>
        <v>7871839699.6199999</v>
      </c>
      <c r="D58" s="63"/>
      <c r="E58" s="64"/>
    </row>
    <row r="59" spans="1:5" ht="22.5" x14ac:dyDescent="0.2">
      <c r="A59" s="60">
        <v>4210</v>
      </c>
      <c r="B59" s="65" t="s">
        <v>272</v>
      </c>
      <c r="C59" s="62">
        <f>SUM(C60:C64)</f>
        <v>4094218470.6900001</v>
      </c>
      <c r="D59" s="63"/>
      <c r="E59" s="64"/>
    </row>
    <row r="60" spans="1:5" x14ac:dyDescent="0.2">
      <c r="A60" s="60">
        <v>4211</v>
      </c>
      <c r="B60" s="61" t="s">
        <v>273</v>
      </c>
      <c r="C60" s="62">
        <v>0</v>
      </c>
      <c r="D60" s="63"/>
      <c r="E60" s="64"/>
    </row>
    <row r="61" spans="1:5" x14ac:dyDescent="0.2">
      <c r="A61" s="60">
        <v>4212</v>
      </c>
      <c r="B61" s="61" t="s">
        <v>274</v>
      </c>
      <c r="C61" s="62">
        <v>2021537926.2</v>
      </c>
      <c r="D61" s="63"/>
      <c r="E61" s="64"/>
    </row>
    <row r="62" spans="1:5" x14ac:dyDescent="0.2">
      <c r="A62" s="60">
        <v>4213</v>
      </c>
      <c r="B62" s="61" t="s">
        <v>275</v>
      </c>
      <c r="C62" s="62">
        <v>2072680544.49</v>
      </c>
      <c r="D62" s="63"/>
      <c r="E62" s="64"/>
    </row>
    <row r="63" spans="1:5" x14ac:dyDescent="0.2">
      <c r="A63" s="60">
        <v>4214</v>
      </c>
      <c r="B63" s="61" t="s">
        <v>276</v>
      </c>
      <c r="C63" s="62">
        <v>0</v>
      </c>
      <c r="D63" s="63"/>
      <c r="E63" s="64"/>
    </row>
    <row r="64" spans="1:5" x14ac:dyDescent="0.2">
      <c r="A64" s="60">
        <v>4215</v>
      </c>
      <c r="B64" s="61" t="s">
        <v>277</v>
      </c>
      <c r="C64" s="62">
        <v>0</v>
      </c>
      <c r="D64" s="63"/>
      <c r="E64" s="64"/>
    </row>
    <row r="65" spans="1:5" x14ac:dyDescent="0.2">
      <c r="A65" s="60">
        <v>4220</v>
      </c>
      <c r="B65" s="61" t="s">
        <v>278</v>
      </c>
      <c r="C65" s="62">
        <f>SUM(C66:C69)</f>
        <v>3777621228.9299998</v>
      </c>
      <c r="D65" s="63"/>
      <c r="E65" s="64"/>
    </row>
    <row r="66" spans="1:5" x14ac:dyDescent="0.2">
      <c r="A66" s="60">
        <v>4221</v>
      </c>
      <c r="B66" s="61" t="s">
        <v>279</v>
      </c>
      <c r="C66" s="62">
        <v>3777621228.9299998</v>
      </c>
      <c r="D66" s="63"/>
      <c r="E66" s="64"/>
    </row>
    <row r="67" spans="1:5" x14ac:dyDescent="0.2">
      <c r="A67" s="60">
        <v>4223</v>
      </c>
      <c r="B67" s="61" t="s">
        <v>280</v>
      </c>
      <c r="C67" s="50">
        <v>0</v>
      </c>
      <c r="D67" s="63"/>
      <c r="E67" s="64"/>
    </row>
    <row r="68" spans="1:5" x14ac:dyDescent="0.2">
      <c r="A68" s="60">
        <v>4225</v>
      </c>
      <c r="B68" s="61" t="s">
        <v>281</v>
      </c>
      <c r="C68" s="50">
        <v>0</v>
      </c>
      <c r="D68" s="63"/>
      <c r="E68" s="64"/>
    </row>
    <row r="69" spans="1:5" x14ac:dyDescent="0.2">
      <c r="A69" s="60">
        <v>4227</v>
      </c>
      <c r="B69" s="61" t="s">
        <v>282</v>
      </c>
      <c r="C69" s="50">
        <v>0</v>
      </c>
      <c r="D69" s="63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58" t="s">
        <v>283</v>
      </c>
      <c r="B71" s="58"/>
      <c r="C71" s="58"/>
      <c r="D71" s="58"/>
      <c r="E71" s="58"/>
    </row>
    <row r="72" spans="1:5" x14ac:dyDescent="0.2">
      <c r="A72" s="59" t="s">
        <v>78</v>
      </c>
      <c r="B72" s="59" t="s">
        <v>79</v>
      </c>
      <c r="C72" s="59" t="s">
        <v>80</v>
      </c>
      <c r="D72" s="59" t="s">
        <v>200</v>
      </c>
      <c r="E72" s="59" t="s">
        <v>96</v>
      </c>
    </row>
    <row r="73" spans="1:5" x14ac:dyDescent="0.2">
      <c r="A73" s="68">
        <v>4300</v>
      </c>
      <c r="B73" s="61" t="s">
        <v>45</v>
      </c>
      <c r="C73" s="62">
        <f>C74+C77+C83+C85+C87</f>
        <v>23121</v>
      </c>
      <c r="D73" s="69"/>
      <c r="E73" s="69"/>
    </row>
    <row r="74" spans="1:5" x14ac:dyDescent="0.2">
      <c r="A74" s="68">
        <v>4310</v>
      </c>
      <c r="B74" s="61" t="s">
        <v>284</v>
      </c>
      <c r="C74" s="62">
        <f>SUM(C75:C76)</f>
        <v>0</v>
      </c>
      <c r="D74" s="69"/>
      <c r="E74" s="69"/>
    </row>
    <row r="75" spans="1:5" x14ac:dyDescent="0.2">
      <c r="A75" s="68">
        <v>4311</v>
      </c>
      <c r="B75" s="61" t="s">
        <v>285</v>
      </c>
      <c r="C75" s="62">
        <v>0</v>
      </c>
      <c r="D75" s="69"/>
      <c r="E75" s="69"/>
    </row>
    <row r="76" spans="1:5" x14ac:dyDescent="0.2">
      <c r="A76" s="68">
        <v>4319</v>
      </c>
      <c r="B76" s="61" t="s">
        <v>286</v>
      </c>
      <c r="C76" s="62">
        <v>0</v>
      </c>
      <c r="D76" s="69"/>
      <c r="E76" s="69"/>
    </row>
    <row r="77" spans="1:5" x14ac:dyDescent="0.2">
      <c r="A77" s="68">
        <v>4320</v>
      </c>
      <c r="B77" s="61" t="s">
        <v>287</v>
      </c>
      <c r="C77" s="62">
        <f>SUM(C78:C82)</f>
        <v>0</v>
      </c>
      <c r="D77" s="69"/>
      <c r="E77" s="69"/>
    </row>
    <row r="78" spans="1:5" x14ac:dyDescent="0.2">
      <c r="A78" s="68">
        <v>4321</v>
      </c>
      <c r="B78" s="61" t="s">
        <v>288</v>
      </c>
      <c r="C78" s="62">
        <v>0</v>
      </c>
      <c r="D78" s="69"/>
      <c r="E78" s="69"/>
    </row>
    <row r="79" spans="1:5" x14ac:dyDescent="0.2">
      <c r="A79" s="68">
        <v>4322</v>
      </c>
      <c r="B79" s="61" t="s">
        <v>289</v>
      </c>
      <c r="C79" s="62">
        <v>0</v>
      </c>
      <c r="D79" s="69"/>
      <c r="E79" s="69"/>
    </row>
    <row r="80" spans="1:5" x14ac:dyDescent="0.2">
      <c r="A80" s="68">
        <v>4323</v>
      </c>
      <c r="B80" s="61" t="s">
        <v>290</v>
      </c>
      <c r="C80" s="62">
        <v>0</v>
      </c>
      <c r="D80" s="69"/>
      <c r="E80" s="69"/>
    </row>
    <row r="81" spans="1:5" x14ac:dyDescent="0.2">
      <c r="A81" s="68">
        <v>4324</v>
      </c>
      <c r="B81" s="61" t="s">
        <v>291</v>
      </c>
      <c r="C81" s="62">
        <v>0</v>
      </c>
      <c r="D81" s="69"/>
      <c r="E81" s="69"/>
    </row>
    <row r="82" spans="1:5" x14ac:dyDescent="0.2">
      <c r="A82" s="68">
        <v>4325</v>
      </c>
      <c r="B82" s="61" t="s">
        <v>292</v>
      </c>
      <c r="C82" s="62">
        <v>0</v>
      </c>
      <c r="D82" s="69"/>
      <c r="E82" s="69"/>
    </row>
    <row r="83" spans="1:5" x14ac:dyDescent="0.2">
      <c r="A83" s="68">
        <v>4330</v>
      </c>
      <c r="B83" s="61" t="s">
        <v>293</v>
      </c>
      <c r="C83" s="62">
        <f>SUM(C84)</f>
        <v>0</v>
      </c>
      <c r="D83" s="69"/>
      <c r="E83" s="69"/>
    </row>
    <row r="84" spans="1:5" x14ac:dyDescent="0.2">
      <c r="A84" s="68">
        <v>4331</v>
      </c>
      <c r="B84" s="61" t="s">
        <v>293</v>
      </c>
      <c r="C84" s="62">
        <v>0</v>
      </c>
      <c r="D84" s="69"/>
      <c r="E84" s="69"/>
    </row>
    <row r="85" spans="1:5" x14ac:dyDescent="0.2">
      <c r="A85" s="68">
        <v>4340</v>
      </c>
      <c r="B85" s="61" t="s">
        <v>294</v>
      </c>
      <c r="C85" s="62">
        <f>SUM(C86)</f>
        <v>0</v>
      </c>
      <c r="D85" s="69"/>
      <c r="E85" s="69"/>
    </row>
    <row r="86" spans="1:5" x14ac:dyDescent="0.2">
      <c r="A86" s="68">
        <v>4341</v>
      </c>
      <c r="B86" s="61" t="s">
        <v>294</v>
      </c>
      <c r="C86" s="62">
        <v>0</v>
      </c>
      <c r="D86" s="69"/>
      <c r="E86" s="69"/>
    </row>
    <row r="87" spans="1:5" x14ac:dyDescent="0.2">
      <c r="A87" s="68">
        <v>4390</v>
      </c>
      <c r="B87" s="61" t="s">
        <v>295</v>
      </c>
      <c r="C87" s="62">
        <f>SUM(C88:C94)</f>
        <v>23121</v>
      </c>
      <c r="D87" s="69"/>
      <c r="E87" s="69"/>
    </row>
    <row r="88" spans="1:5" x14ac:dyDescent="0.2">
      <c r="A88" s="68">
        <v>4392</v>
      </c>
      <c r="B88" s="61" t="s">
        <v>296</v>
      </c>
      <c r="C88" s="62">
        <v>0</v>
      </c>
      <c r="D88" s="69"/>
      <c r="E88" s="69"/>
    </row>
    <row r="89" spans="1:5" x14ac:dyDescent="0.2">
      <c r="A89" s="68">
        <v>4393</v>
      </c>
      <c r="B89" s="61" t="s">
        <v>297</v>
      </c>
      <c r="C89" s="62">
        <v>0</v>
      </c>
      <c r="D89" s="69"/>
      <c r="E89" s="69"/>
    </row>
    <row r="90" spans="1:5" x14ac:dyDescent="0.2">
      <c r="A90" s="68">
        <v>4394</v>
      </c>
      <c r="B90" s="61" t="s">
        <v>298</v>
      </c>
      <c r="C90" s="62">
        <v>0</v>
      </c>
      <c r="D90" s="69"/>
      <c r="E90" s="69"/>
    </row>
    <row r="91" spans="1:5" x14ac:dyDescent="0.2">
      <c r="A91" s="68">
        <v>4395</v>
      </c>
      <c r="B91" s="61" t="s">
        <v>299</v>
      </c>
      <c r="C91" s="62">
        <v>0</v>
      </c>
      <c r="D91" s="69"/>
      <c r="E91" s="69"/>
    </row>
    <row r="92" spans="1:5" x14ac:dyDescent="0.2">
      <c r="A92" s="68">
        <v>4396</v>
      </c>
      <c r="B92" s="61" t="s">
        <v>300</v>
      </c>
      <c r="C92" s="62">
        <v>0</v>
      </c>
      <c r="D92" s="69"/>
      <c r="E92" s="69"/>
    </row>
    <row r="93" spans="1:5" x14ac:dyDescent="0.2">
      <c r="A93" s="68">
        <v>4397</v>
      </c>
      <c r="B93" s="61" t="s">
        <v>301</v>
      </c>
      <c r="C93" s="62">
        <v>0</v>
      </c>
      <c r="D93" s="69"/>
      <c r="E93" s="69"/>
    </row>
    <row r="94" spans="1:5" x14ac:dyDescent="0.2">
      <c r="A94" s="68">
        <v>4399</v>
      </c>
      <c r="B94" s="61" t="s">
        <v>295</v>
      </c>
      <c r="C94" s="62">
        <v>23121</v>
      </c>
      <c r="D94" s="69"/>
      <c r="E94" s="69"/>
    </row>
    <row r="95" spans="1:5" x14ac:dyDescent="0.2">
      <c r="A95" s="64"/>
      <c r="B95" s="54"/>
      <c r="C95" s="64"/>
      <c r="D95" s="64"/>
      <c r="E95" s="64"/>
    </row>
    <row r="96" spans="1:5" x14ac:dyDescent="0.2">
      <c r="A96" s="58" t="s">
        <v>302</v>
      </c>
      <c r="B96" s="58"/>
      <c r="C96" s="58"/>
      <c r="D96" s="58"/>
      <c r="E96" s="58"/>
    </row>
    <row r="97" spans="1:5" x14ac:dyDescent="0.2">
      <c r="A97" s="59" t="s">
        <v>78</v>
      </c>
      <c r="B97" s="59" t="s">
        <v>79</v>
      </c>
      <c r="C97" s="59" t="s">
        <v>80</v>
      </c>
      <c r="D97" s="59" t="s">
        <v>303</v>
      </c>
      <c r="E97" s="59" t="s">
        <v>96</v>
      </c>
    </row>
    <row r="98" spans="1:5" x14ac:dyDescent="0.2">
      <c r="A98" s="68">
        <v>5000</v>
      </c>
      <c r="B98" s="61" t="s">
        <v>47</v>
      </c>
      <c r="C98" s="62">
        <f>C99+C127+C160+C170+C185+C214</f>
        <v>6539503224.079999</v>
      </c>
      <c r="D98" s="70">
        <v>1</v>
      </c>
      <c r="E98" s="69"/>
    </row>
    <row r="99" spans="1:5" x14ac:dyDescent="0.2">
      <c r="A99" s="68">
        <v>5100</v>
      </c>
      <c r="B99" s="61" t="s">
        <v>304</v>
      </c>
      <c r="C99" s="62">
        <f>C100+C107+C117</f>
        <v>5874581409.2599993</v>
      </c>
      <c r="D99" s="70">
        <f>C99/$C$98</f>
        <v>0.89832227433245992</v>
      </c>
      <c r="E99" s="69"/>
    </row>
    <row r="100" spans="1:5" x14ac:dyDescent="0.2">
      <c r="A100" s="68">
        <v>5110</v>
      </c>
      <c r="B100" s="61" t="s">
        <v>305</v>
      </c>
      <c r="C100" s="62">
        <f>SUM(C101:C106)</f>
        <v>4108250972.3999996</v>
      </c>
      <c r="D100" s="70">
        <f t="shared" ref="D100:D163" si="0">C100/$C$98</f>
        <v>0.62822065096205582</v>
      </c>
      <c r="E100" s="69"/>
    </row>
    <row r="101" spans="1:5" x14ac:dyDescent="0.2">
      <c r="A101" s="68">
        <v>5111</v>
      </c>
      <c r="B101" s="61" t="s">
        <v>306</v>
      </c>
      <c r="C101" s="62">
        <v>1083420743.48</v>
      </c>
      <c r="D101" s="70">
        <f t="shared" si="0"/>
        <v>0.16567324861781371</v>
      </c>
      <c r="E101" s="69"/>
    </row>
    <row r="102" spans="1:5" x14ac:dyDescent="0.2">
      <c r="A102" s="68">
        <v>5112</v>
      </c>
      <c r="B102" s="61" t="s">
        <v>307</v>
      </c>
      <c r="C102" s="62">
        <v>1120209777.8699999</v>
      </c>
      <c r="D102" s="70">
        <f t="shared" si="0"/>
        <v>0.17129891055716928</v>
      </c>
      <c r="E102" s="69"/>
    </row>
    <row r="103" spans="1:5" x14ac:dyDescent="0.2">
      <c r="A103" s="68">
        <v>5113</v>
      </c>
      <c r="B103" s="61" t="s">
        <v>308</v>
      </c>
      <c r="C103" s="62">
        <v>707728462.88999999</v>
      </c>
      <c r="D103" s="70">
        <f t="shared" si="0"/>
        <v>0.10822358192040892</v>
      </c>
      <c r="E103" s="69"/>
    </row>
    <row r="104" spans="1:5" x14ac:dyDescent="0.2">
      <c r="A104" s="68">
        <v>5114</v>
      </c>
      <c r="B104" s="61" t="s">
        <v>309</v>
      </c>
      <c r="C104" s="62">
        <v>285794952.07999998</v>
      </c>
      <c r="D104" s="70">
        <f t="shared" si="0"/>
        <v>4.3702853609374384E-2</v>
      </c>
      <c r="E104" s="69"/>
    </row>
    <row r="105" spans="1:5" x14ac:dyDescent="0.2">
      <c r="A105" s="68">
        <v>5115</v>
      </c>
      <c r="B105" s="61" t="s">
        <v>310</v>
      </c>
      <c r="C105" s="62">
        <v>884667202.51999998</v>
      </c>
      <c r="D105" s="70">
        <f t="shared" si="0"/>
        <v>0.13528049030734413</v>
      </c>
      <c r="E105" s="69"/>
    </row>
    <row r="106" spans="1:5" x14ac:dyDescent="0.2">
      <c r="A106" s="68">
        <v>5116</v>
      </c>
      <c r="B106" s="61" t="s">
        <v>311</v>
      </c>
      <c r="C106" s="62">
        <v>26429833.559999999</v>
      </c>
      <c r="D106" s="70">
        <f t="shared" si="0"/>
        <v>4.041565949945417E-3</v>
      </c>
      <c r="E106" s="69"/>
    </row>
    <row r="107" spans="1:5" x14ac:dyDescent="0.2">
      <c r="A107" s="68">
        <v>5120</v>
      </c>
      <c r="B107" s="61" t="s">
        <v>312</v>
      </c>
      <c r="C107" s="62">
        <f>SUM(C108:C116)</f>
        <v>500904817.78999996</v>
      </c>
      <c r="D107" s="70">
        <f t="shared" si="0"/>
        <v>7.6596768993942813E-2</v>
      </c>
      <c r="E107" s="69"/>
    </row>
    <row r="108" spans="1:5" x14ac:dyDescent="0.2">
      <c r="A108" s="68">
        <v>5121</v>
      </c>
      <c r="B108" s="61" t="s">
        <v>313</v>
      </c>
      <c r="C108" s="62">
        <v>38728042.229999997</v>
      </c>
      <c r="D108" s="70">
        <f t="shared" si="0"/>
        <v>5.9221688411122998E-3</v>
      </c>
      <c r="E108" s="69"/>
    </row>
    <row r="109" spans="1:5" x14ac:dyDescent="0.2">
      <c r="A109" s="68">
        <v>5122</v>
      </c>
      <c r="B109" s="61" t="s">
        <v>314</v>
      </c>
      <c r="C109" s="62">
        <v>51318317.68</v>
      </c>
      <c r="D109" s="70">
        <f t="shared" si="0"/>
        <v>7.847433653833797E-3</v>
      </c>
      <c r="E109" s="69"/>
    </row>
    <row r="110" spans="1:5" x14ac:dyDescent="0.2">
      <c r="A110" s="68">
        <v>5123</v>
      </c>
      <c r="B110" s="61" t="s">
        <v>315</v>
      </c>
      <c r="C110" s="62">
        <v>0</v>
      </c>
      <c r="D110" s="70">
        <f t="shared" si="0"/>
        <v>0</v>
      </c>
      <c r="E110" s="69"/>
    </row>
    <row r="111" spans="1:5" x14ac:dyDescent="0.2">
      <c r="A111" s="68">
        <v>5124</v>
      </c>
      <c r="B111" s="61" t="s">
        <v>316</v>
      </c>
      <c r="C111" s="62">
        <v>2302557.8199999998</v>
      </c>
      <c r="D111" s="70">
        <f t="shared" si="0"/>
        <v>3.520998065298656E-4</v>
      </c>
      <c r="E111" s="69"/>
    </row>
    <row r="112" spans="1:5" x14ac:dyDescent="0.2">
      <c r="A112" s="68">
        <v>5125</v>
      </c>
      <c r="B112" s="61" t="s">
        <v>317</v>
      </c>
      <c r="C112" s="62">
        <v>370795028.70999998</v>
      </c>
      <c r="D112" s="70">
        <f t="shared" si="0"/>
        <v>5.670079454118853E-2</v>
      </c>
      <c r="E112" s="69"/>
    </row>
    <row r="113" spans="1:5" x14ac:dyDescent="0.2">
      <c r="A113" s="68">
        <v>5126</v>
      </c>
      <c r="B113" s="61" t="s">
        <v>318</v>
      </c>
      <c r="C113" s="62">
        <v>31058744.969999999</v>
      </c>
      <c r="D113" s="70">
        <f t="shared" si="0"/>
        <v>4.7494043363468874E-3</v>
      </c>
      <c r="E113" s="69"/>
    </row>
    <row r="114" spans="1:5" x14ac:dyDescent="0.2">
      <c r="A114" s="68">
        <v>5127</v>
      </c>
      <c r="B114" s="61" t="s">
        <v>319</v>
      </c>
      <c r="C114" s="62">
        <v>86416.13</v>
      </c>
      <c r="D114" s="70">
        <f t="shared" si="0"/>
        <v>1.3214479302004984E-5</v>
      </c>
      <c r="E114" s="69"/>
    </row>
    <row r="115" spans="1:5" x14ac:dyDescent="0.2">
      <c r="A115" s="68">
        <v>5128</v>
      </c>
      <c r="B115" s="61" t="s">
        <v>320</v>
      </c>
      <c r="C115" s="62">
        <v>0</v>
      </c>
      <c r="D115" s="70">
        <f t="shared" si="0"/>
        <v>0</v>
      </c>
      <c r="E115" s="69"/>
    </row>
    <row r="116" spans="1:5" x14ac:dyDescent="0.2">
      <c r="A116" s="68">
        <v>5129</v>
      </c>
      <c r="B116" s="61" t="s">
        <v>321</v>
      </c>
      <c r="C116" s="62">
        <v>6615710.25</v>
      </c>
      <c r="D116" s="70">
        <f t="shared" si="0"/>
        <v>1.0116533356294387E-3</v>
      </c>
      <c r="E116" s="69"/>
    </row>
    <row r="117" spans="1:5" x14ac:dyDescent="0.2">
      <c r="A117" s="68">
        <v>5130</v>
      </c>
      <c r="B117" s="61" t="s">
        <v>322</v>
      </c>
      <c r="C117" s="62">
        <f>SUM(C118:C126)</f>
        <v>1265425619.0699999</v>
      </c>
      <c r="D117" s="70">
        <f t="shared" si="0"/>
        <v>0.19350485437646139</v>
      </c>
      <c r="E117" s="69"/>
    </row>
    <row r="118" spans="1:5" x14ac:dyDescent="0.2">
      <c r="A118" s="68">
        <v>5131</v>
      </c>
      <c r="B118" s="61" t="s">
        <v>323</v>
      </c>
      <c r="C118" s="62">
        <v>63807163.369999997</v>
      </c>
      <c r="D118" s="70">
        <f t="shared" si="0"/>
        <v>9.7571881507829087E-3</v>
      </c>
      <c r="E118" s="69"/>
    </row>
    <row r="119" spans="1:5" x14ac:dyDescent="0.2">
      <c r="A119" s="68">
        <v>5132</v>
      </c>
      <c r="B119" s="61" t="s">
        <v>324</v>
      </c>
      <c r="C119" s="62">
        <v>9264000.5899999999</v>
      </c>
      <c r="D119" s="70">
        <f t="shared" si="0"/>
        <v>1.4166214577106954E-3</v>
      </c>
      <c r="E119" s="69"/>
    </row>
    <row r="120" spans="1:5" x14ac:dyDescent="0.2">
      <c r="A120" s="68">
        <v>5133</v>
      </c>
      <c r="B120" s="61" t="s">
        <v>325</v>
      </c>
      <c r="C120" s="62">
        <v>499847359.94</v>
      </c>
      <c r="D120" s="70">
        <f t="shared" si="0"/>
        <v>7.6435065908285457E-2</v>
      </c>
      <c r="E120" s="69"/>
    </row>
    <row r="121" spans="1:5" x14ac:dyDescent="0.2">
      <c r="A121" s="68">
        <v>5134</v>
      </c>
      <c r="B121" s="61" t="s">
        <v>326</v>
      </c>
      <c r="C121" s="62">
        <v>185608134.33000001</v>
      </c>
      <c r="D121" s="70">
        <f t="shared" si="0"/>
        <v>2.8382604606194996E-2</v>
      </c>
      <c r="E121" s="69"/>
    </row>
    <row r="122" spans="1:5" x14ac:dyDescent="0.2">
      <c r="A122" s="68">
        <v>5135</v>
      </c>
      <c r="B122" s="61" t="s">
        <v>327</v>
      </c>
      <c r="C122" s="62">
        <v>356620398.44999999</v>
      </c>
      <c r="D122" s="70">
        <f t="shared" si="0"/>
        <v>5.4533255238232665E-2</v>
      </c>
      <c r="E122" s="69"/>
    </row>
    <row r="123" spans="1:5" x14ac:dyDescent="0.2">
      <c r="A123" s="68">
        <v>5136</v>
      </c>
      <c r="B123" s="61" t="s">
        <v>328</v>
      </c>
      <c r="C123" s="62">
        <v>10249339.6</v>
      </c>
      <c r="D123" s="70">
        <f t="shared" si="0"/>
        <v>1.5672963601056889E-3</v>
      </c>
      <c r="E123" s="69"/>
    </row>
    <row r="124" spans="1:5" x14ac:dyDescent="0.2">
      <c r="A124" s="68">
        <v>5137</v>
      </c>
      <c r="B124" s="61" t="s">
        <v>329</v>
      </c>
      <c r="C124" s="62">
        <v>1657801.2</v>
      </c>
      <c r="D124" s="70">
        <f t="shared" si="0"/>
        <v>2.5350567821353514E-4</v>
      </c>
      <c r="E124" s="69"/>
    </row>
    <row r="125" spans="1:5" x14ac:dyDescent="0.2">
      <c r="A125" s="68">
        <v>5138</v>
      </c>
      <c r="B125" s="61" t="s">
        <v>330</v>
      </c>
      <c r="C125" s="62">
        <v>16214710.310000001</v>
      </c>
      <c r="D125" s="70">
        <f t="shared" si="0"/>
        <v>2.4795018450780174E-3</v>
      </c>
      <c r="E125" s="69"/>
    </row>
    <row r="126" spans="1:5" x14ac:dyDescent="0.2">
      <c r="A126" s="68">
        <v>5139</v>
      </c>
      <c r="B126" s="61" t="s">
        <v>331</v>
      </c>
      <c r="C126" s="62">
        <v>122156711.28</v>
      </c>
      <c r="D126" s="70">
        <f t="shared" si="0"/>
        <v>1.8679815131857427E-2</v>
      </c>
      <c r="E126" s="69"/>
    </row>
    <row r="127" spans="1:5" x14ac:dyDescent="0.2">
      <c r="A127" s="68">
        <v>5200</v>
      </c>
      <c r="B127" s="61" t="s">
        <v>332</v>
      </c>
      <c r="C127" s="62">
        <f>C128+C131+C134+C137+C142+C146+C149+C151+C157</f>
        <v>38279617.200000003</v>
      </c>
      <c r="D127" s="70">
        <f t="shared" si="0"/>
        <v>5.8535971140812942E-3</v>
      </c>
      <c r="E127" s="69"/>
    </row>
    <row r="128" spans="1:5" x14ac:dyDescent="0.2">
      <c r="A128" s="68">
        <v>5210</v>
      </c>
      <c r="B128" s="61" t="s">
        <v>333</v>
      </c>
      <c r="C128" s="62">
        <f>SUM(C129:C130)</f>
        <v>0</v>
      </c>
      <c r="D128" s="70">
        <f t="shared" si="0"/>
        <v>0</v>
      </c>
      <c r="E128" s="69"/>
    </row>
    <row r="129" spans="1:5" x14ac:dyDescent="0.2">
      <c r="A129" s="68">
        <v>5211</v>
      </c>
      <c r="B129" s="61" t="s">
        <v>334</v>
      </c>
      <c r="C129" s="62">
        <v>0</v>
      </c>
      <c r="D129" s="70">
        <f t="shared" si="0"/>
        <v>0</v>
      </c>
      <c r="E129" s="69"/>
    </row>
    <row r="130" spans="1:5" x14ac:dyDescent="0.2">
      <c r="A130" s="68">
        <v>5212</v>
      </c>
      <c r="B130" s="61" t="s">
        <v>335</v>
      </c>
      <c r="C130" s="62">
        <v>0</v>
      </c>
      <c r="D130" s="70">
        <f t="shared" si="0"/>
        <v>0</v>
      </c>
      <c r="E130" s="69"/>
    </row>
    <row r="131" spans="1:5" x14ac:dyDescent="0.2">
      <c r="A131" s="68">
        <v>5220</v>
      </c>
      <c r="B131" s="61" t="s">
        <v>336</v>
      </c>
      <c r="C131" s="62">
        <f>SUM(C132:C133)</f>
        <v>0</v>
      </c>
      <c r="D131" s="70">
        <f t="shared" si="0"/>
        <v>0</v>
      </c>
      <c r="E131" s="69"/>
    </row>
    <row r="132" spans="1:5" x14ac:dyDescent="0.2">
      <c r="A132" s="68">
        <v>5221</v>
      </c>
      <c r="B132" s="61" t="s">
        <v>337</v>
      </c>
      <c r="C132" s="62">
        <v>0</v>
      </c>
      <c r="D132" s="70">
        <f t="shared" si="0"/>
        <v>0</v>
      </c>
      <c r="E132" s="69"/>
    </row>
    <row r="133" spans="1:5" x14ac:dyDescent="0.2">
      <c r="A133" s="68">
        <v>5222</v>
      </c>
      <c r="B133" s="61" t="s">
        <v>338</v>
      </c>
      <c r="C133" s="62">
        <v>0</v>
      </c>
      <c r="D133" s="70">
        <f t="shared" si="0"/>
        <v>0</v>
      </c>
      <c r="E133" s="69"/>
    </row>
    <row r="134" spans="1:5" x14ac:dyDescent="0.2">
      <c r="A134" s="68">
        <v>5230</v>
      </c>
      <c r="B134" s="61" t="s">
        <v>280</v>
      </c>
      <c r="C134" s="62">
        <f>SUM(C135:C136)</f>
        <v>0</v>
      </c>
      <c r="D134" s="70">
        <f t="shared" si="0"/>
        <v>0</v>
      </c>
      <c r="E134" s="69"/>
    </row>
    <row r="135" spans="1:5" x14ac:dyDescent="0.2">
      <c r="A135" s="68">
        <v>5231</v>
      </c>
      <c r="B135" s="61" t="s">
        <v>339</v>
      </c>
      <c r="C135" s="62">
        <v>0</v>
      </c>
      <c r="D135" s="70">
        <f t="shared" si="0"/>
        <v>0</v>
      </c>
      <c r="E135" s="69"/>
    </row>
    <row r="136" spans="1:5" x14ac:dyDescent="0.2">
      <c r="A136" s="68">
        <v>5232</v>
      </c>
      <c r="B136" s="61" t="s">
        <v>340</v>
      </c>
      <c r="C136" s="62">
        <v>0</v>
      </c>
      <c r="D136" s="70">
        <f t="shared" si="0"/>
        <v>0</v>
      </c>
      <c r="E136" s="69"/>
    </row>
    <row r="137" spans="1:5" x14ac:dyDescent="0.2">
      <c r="A137" s="68">
        <v>5240</v>
      </c>
      <c r="B137" s="61" t="s">
        <v>341</v>
      </c>
      <c r="C137" s="62">
        <f>SUM(C138:C141)</f>
        <v>38279617.200000003</v>
      </c>
      <c r="D137" s="70">
        <f t="shared" si="0"/>
        <v>5.8535971140812942E-3</v>
      </c>
      <c r="E137" s="69"/>
    </row>
    <row r="138" spans="1:5" x14ac:dyDescent="0.2">
      <c r="A138" s="68">
        <v>5241</v>
      </c>
      <c r="B138" s="61" t="s">
        <v>342</v>
      </c>
      <c r="C138" s="62">
        <v>38279617.200000003</v>
      </c>
      <c r="D138" s="70">
        <f t="shared" si="0"/>
        <v>5.8535971140812942E-3</v>
      </c>
      <c r="E138" s="69"/>
    </row>
    <row r="139" spans="1:5" x14ac:dyDescent="0.2">
      <c r="A139" s="68">
        <v>5242</v>
      </c>
      <c r="B139" s="61" t="s">
        <v>343</v>
      </c>
      <c r="C139" s="62">
        <v>0</v>
      </c>
      <c r="D139" s="70">
        <f t="shared" si="0"/>
        <v>0</v>
      </c>
      <c r="E139" s="69"/>
    </row>
    <row r="140" spans="1:5" x14ac:dyDescent="0.2">
      <c r="A140" s="68">
        <v>5243</v>
      </c>
      <c r="B140" s="61" t="s">
        <v>344</v>
      </c>
      <c r="C140" s="62">
        <v>0</v>
      </c>
      <c r="D140" s="70">
        <f t="shared" si="0"/>
        <v>0</v>
      </c>
      <c r="E140" s="69"/>
    </row>
    <row r="141" spans="1:5" x14ac:dyDescent="0.2">
      <c r="A141" s="68">
        <v>5244</v>
      </c>
      <c r="B141" s="61" t="s">
        <v>345</v>
      </c>
      <c r="C141" s="62">
        <v>0</v>
      </c>
      <c r="D141" s="70">
        <f t="shared" si="0"/>
        <v>0</v>
      </c>
      <c r="E141" s="69"/>
    </row>
    <row r="142" spans="1:5" x14ac:dyDescent="0.2">
      <c r="A142" s="68">
        <v>5250</v>
      </c>
      <c r="B142" s="61" t="s">
        <v>281</v>
      </c>
      <c r="C142" s="62">
        <f>SUM(C143:C145)</f>
        <v>0</v>
      </c>
      <c r="D142" s="70">
        <f t="shared" si="0"/>
        <v>0</v>
      </c>
      <c r="E142" s="69"/>
    </row>
    <row r="143" spans="1:5" x14ac:dyDescent="0.2">
      <c r="A143" s="68">
        <v>5251</v>
      </c>
      <c r="B143" s="61" t="s">
        <v>346</v>
      </c>
      <c r="C143" s="62">
        <v>0</v>
      </c>
      <c r="D143" s="70">
        <f t="shared" si="0"/>
        <v>0</v>
      </c>
      <c r="E143" s="69"/>
    </row>
    <row r="144" spans="1:5" x14ac:dyDescent="0.2">
      <c r="A144" s="68">
        <v>5252</v>
      </c>
      <c r="B144" s="61" t="s">
        <v>347</v>
      </c>
      <c r="C144" s="62">
        <v>0</v>
      </c>
      <c r="D144" s="70">
        <f t="shared" si="0"/>
        <v>0</v>
      </c>
      <c r="E144" s="69"/>
    </row>
    <row r="145" spans="1:5" x14ac:dyDescent="0.2">
      <c r="A145" s="68">
        <v>5259</v>
      </c>
      <c r="B145" s="61" t="s">
        <v>348</v>
      </c>
      <c r="C145" s="62">
        <v>0</v>
      </c>
      <c r="D145" s="70">
        <f t="shared" si="0"/>
        <v>0</v>
      </c>
      <c r="E145" s="69"/>
    </row>
    <row r="146" spans="1:5" x14ac:dyDescent="0.2">
      <c r="A146" s="68">
        <v>5260</v>
      </c>
      <c r="B146" s="61" t="s">
        <v>349</v>
      </c>
      <c r="C146" s="62">
        <f>SUM(C147:C148)</f>
        <v>0</v>
      </c>
      <c r="D146" s="70">
        <f t="shared" si="0"/>
        <v>0</v>
      </c>
      <c r="E146" s="69"/>
    </row>
    <row r="147" spans="1:5" x14ac:dyDescent="0.2">
      <c r="A147" s="68">
        <v>5261</v>
      </c>
      <c r="B147" s="61" t="s">
        <v>350</v>
      </c>
      <c r="C147" s="62">
        <v>0</v>
      </c>
      <c r="D147" s="70">
        <f t="shared" si="0"/>
        <v>0</v>
      </c>
      <c r="E147" s="69"/>
    </row>
    <row r="148" spans="1:5" x14ac:dyDescent="0.2">
      <c r="A148" s="68">
        <v>5262</v>
      </c>
      <c r="B148" s="61" t="s">
        <v>351</v>
      </c>
      <c r="C148" s="62">
        <v>0</v>
      </c>
      <c r="D148" s="70">
        <f t="shared" si="0"/>
        <v>0</v>
      </c>
      <c r="E148" s="69"/>
    </row>
    <row r="149" spans="1:5" x14ac:dyDescent="0.2">
      <c r="A149" s="68">
        <v>5270</v>
      </c>
      <c r="B149" s="61" t="s">
        <v>352</v>
      </c>
      <c r="C149" s="62">
        <f>SUM(C150)</f>
        <v>0</v>
      </c>
      <c r="D149" s="70">
        <f t="shared" si="0"/>
        <v>0</v>
      </c>
      <c r="E149" s="69"/>
    </row>
    <row r="150" spans="1:5" x14ac:dyDescent="0.2">
      <c r="A150" s="68">
        <v>5271</v>
      </c>
      <c r="B150" s="61" t="s">
        <v>353</v>
      </c>
      <c r="C150" s="62">
        <v>0</v>
      </c>
      <c r="D150" s="70">
        <f t="shared" si="0"/>
        <v>0</v>
      </c>
      <c r="E150" s="69"/>
    </row>
    <row r="151" spans="1:5" x14ac:dyDescent="0.2">
      <c r="A151" s="68">
        <v>5280</v>
      </c>
      <c r="B151" s="61" t="s">
        <v>354</v>
      </c>
      <c r="C151" s="62">
        <f>SUM(C152:C156)</f>
        <v>0</v>
      </c>
      <c r="D151" s="70">
        <f t="shared" si="0"/>
        <v>0</v>
      </c>
      <c r="E151" s="69"/>
    </row>
    <row r="152" spans="1:5" x14ac:dyDescent="0.2">
      <c r="A152" s="68">
        <v>5281</v>
      </c>
      <c r="B152" s="61" t="s">
        <v>355</v>
      </c>
      <c r="C152" s="62">
        <v>0</v>
      </c>
      <c r="D152" s="70">
        <f t="shared" si="0"/>
        <v>0</v>
      </c>
      <c r="E152" s="69"/>
    </row>
    <row r="153" spans="1:5" x14ac:dyDescent="0.2">
      <c r="A153" s="68">
        <v>5282</v>
      </c>
      <c r="B153" s="61" t="s">
        <v>356</v>
      </c>
      <c r="C153" s="62">
        <v>0</v>
      </c>
      <c r="D153" s="70">
        <f t="shared" si="0"/>
        <v>0</v>
      </c>
      <c r="E153" s="69"/>
    </row>
    <row r="154" spans="1:5" x14ac:dyDescent="0.2">
      <c r="A154" s="68">
        <v>5283</v>
      </c>
      <c r="B154" s="61" t="s">
        <v>357</v>
      </c>
      <c r="C154" s="62">
        <v>0</v>
      </c>
      <c r="D154" s="70">
        <f t="shared" si="0"/>
        <v>0</v>
      </c>
      <c r="E154" s="69"/>
    </row>
    <row r="155" spans="1:5" x14ac:dyDescent="0.2">
      <c r="A155" s="68">
        <v>5284</v>
      </c>
      <c r="B155" s="61" t="s">
        <v>358</v>
      </c>
      <c r="C155" s="62">
        <v>0</v>
      </c>
      <c r="D155" s="70">
        <f t="shared" si="0"/>
        <v>0</v>
      </c>
      <c r="E155" s="69"/>
    </row>
    <row r="156" spans="1:5" x14ac:dyDescent="0.2">
      <c r="A156" s="68">
        <v>5285</v>
      </c>
      <c r="B156" s="61" t="s">
        <v>359</v>
      </c>
      <c r="C156" s="62">
        <v>0</v>
      </c>
      <c r="D156" s="70">
        <f t="shared" si="0"/>
        <v>0</v>
      </c>
      <c r="E156" s="69"/>
    </row>
    <row r="157" spans="1:5" x14ac:dyDescent="0.2">
      <c r="A157" s="68">
        <v>5290</v>
      </c>
      <c r="B157" s="61" t="s">
        <v>360</v>
      </c>
      <c r="C157" s="62">
        <f>SUM(C158:C159)</f>
        <v>0</v>
      </c>
      <c r="D157" s="70">
        <f t="shared" si="0"/>
        <v>0</v>
      </c>
      <c r="E157" s="69"/>
    </row>
    <row r="158" spans="1:5" x14ac:dyDescent="0.2">
      <c r="A158" s="68">
        <v>5291</v>
      </c>
      <c r="B158" s="61" t="s">
        <v>361</v>
      </c>
      <c r="C158" s="62">
        <v>0</v>
      </c>
      <c r="D158" s="70">
        <f t="shared" si="0"/>
        <v>0</v>
      </c>
      <c r="E158" s="69"/>
    </row>
    <row r="159" spans="1:5" x14ac:dyDescent="0.2">
      <c r="A159" s="68">
        <v>5292</v>
      </c>
      <c r="B159" s="61" t="s">
        <v>362</v>
      </c>
      <c r="C159" s="62">
        <v>0</v>
      </c>
      <c r="D159" s="70">
        <f t="shared" si="0"/>
        <v>0</v>
      </c>
      <c r="E159" s="69"/>
    </row>
    <row r="160" spans="1:5" x14ac:dyDescent="0.2">
      <c r="A160" s="68">
        <v>5300</v>
      </c>
      <c r="B160" s="61" t="s">
        <v>363</v>
      </c>
      <c r="C160" s="62">
        <f>C161+C164+C167</f>
        <v>0</v>
      </c>
      <c r="D160" s="70">
        <f t="shared" si="0"/>
        <v>0</v>
      </c>
      <c r="E160" s="69"/>
    </row>
    <row r="161" spans="1:5" x14ac:dyDescent="0.2">
      <c r="A161" s="68">
        <v>5310</v>
      </c>
      <c r="B161" s="61" t="s">
        <v>273</v>
      </c>
      <c r="C161" s="62">
        <f>C162+C163</f>
        <v>0</v>
      </c>
      <c r="D161" s="70">
        <f t="shared" si="0"/>
        <v>0</v>
      </c>
      <c r="E161" s="69"/>
    </row>
    <row r="162" spans="1:5" x14ac:dyDescent="0.2">
      <c r="A162" s="68">
        <v>5311</v>
      </c>
      <c r="B162" s="61" t="s">
        <v>364</v>
      </c>
      <c r="C162" s="62">
        <v>0</v>
      </c>
      <c r="D162" s="70">
        <f t="shared" si="0"/>
        <v>0</v>
      </c>
      <c r="E162" s="69"/>
    </row>
    <row r="163" spans="1:5" x14ac:dyDescent="0.2">
      <c r="A163" s="68">
        <v>5312</v>
      </c>
      <c r="B163" s="61" t="s">
        <v>365</v>
      </c>
      <c r="C163" s="62">
        <v>0</v>
      </c>
      <c r="D163" s="70">
        <f t="shared" si="0"/>
        <v>0</v>
      </c>
      <c r="E163" s="69"/>
    </row>
    <row r="164" spans="1:5" x14ac:dyDescent="0.2">
      <c r="A164" s="68">
        <v>5320</v>
      </c>
      <c r="B164" s="61" t="s">
        <v>274</v>
      </c>
      <c r="C164" s="62">
        <f>SUM(C165:C166)</f>
        <v>0</v>
      </c>
      <c r="D164" s="70">
        <f t="shared" ref="D164:D216" si="1">C164/$C$98</f>
        <v>0</v>
      </c>
      <c r="E164" s="69"/>
    </row>
    <row r="165" spans="1:5" x14ac:dyDescent="0.2">
      <c r="A165" s="68">
        <v>5321</v>
      </c>
      <c r="B165" s="61" t="s">
        <v>366</v>
      </c>
      <c r="C165" s="62">
        <v>0</v>
      </c>
      <c r="D165" s="70">
        <f t="shared" si="1"/>
        <v>0</v>
      </c>
      <c r="E165" s="69"/>
    </row>
    <row r="166" spans="1:5" x14ac:dyDescent="0.2">
      <c r="A166" s="68">
        <v>5322</v>
      </c>
      <c r="B166" s="61" t="s">
        <v>367</v>
      </c>
      <c r="C166" s="62">
        <v>0</v>
      </c>
      <c r="D166" s="70">
        <f t="shared" si="1"/>
        <v>0</v>
      </c>
      <c r="E166" s="69"/>
    </row>
    <row r="167" spans="1:5" x14ac:dyDescent="0.2">
      <c r="A167" s="68">
        <v>5330</v>
      </c>
      <c r="B167" s="61" t="s">
        <v>275</v>
      </c>
      <c r="C167" s="62">
        <f>SUM(C168:C169)</f>
        <v>0</v>
      </c>
      <c r="D167" s="70">
        <f t="shared" si="1"/>
        <v>0</v>
      </c>
      <c r="E167" s="69"/>
    </row>
    <row r="168" spans="1:5" x14ac:dyDescent="0.2">
      <c r="A168" s="68">
        <v>5331</v>
      </c>
      <c r="B168" s="61" t="s">
        <v>368</v>
      </c>
      <c r="C168" s="62">
        <v>0</v>
      </c>
      <c r="D168" s="70">
        <f t="shared" si="1"/>
        <v>0</v>
      </c>
      <c r="E168" s="69"/>
    </row>
    <row r="169" spans="1:5" x14ac:dyDescent="0.2">
      <c r="A169" s="68">
        <v>5332</v>
      </c>
      <c r="B169" s="61" t="s">
        <v>369</v>
      </c>
      <c r="C169" s="62">
        <v>0</v>
      </c>
      <c r="D169" s="70">
        <f t="shared" si="1"/>
        <v>0</v>
      </c>
      <c r="E169" s="69"/>
    </row>
    <row r="170" spans="1:5" x14ac:dyDescent="0.2">
      <c r="A170" s="68">
        <v>5400</v>
      </c>
      <c r="B170" s="61" t="s">
        <v>370</v>
      </c>
      <c r="C170" s="62">
        <f>C171+C174+C177+C180+C182</f>
        <v>0</v>
      </c>
      <c r="D170" s="70">
        <f t="shared" si="1"/>
        <v>0</v>
      </c>
      <c r="E170" s="69"/>
    </row>
    <row r="171" spans="1:5" x14ac:dyDescent="0.2">
      <c r="A171" s="68">
        <v>5410</v>
      </c>
      <c r="B171" s="61" t="s">
        <v>371</v>
      </c>
      <c r="C171" s="62">
        <f>SUM(C172:C173)</f>
        <v>0</v>
      </c>
      <c r="D171" s="70">
        <f t="shared" si="1"/>
        <v>0</v>
      </c>
      <c r="E171" s="69"/>
    </row>
    <row r="172" spans="1:5" x14ac:dyDescent="0.2">
      <c r="A172" s="68">
        <v>5411</v>
      </c>
      <c r="B172" s="61" t="s">
        <v>372</v>
      </c>
      <c r="C172" s="62">
        <v>0</v>
      </c>
      <c r="D172" s="70">
        <f t="shared" si="1"/>
        <v>0</v>
      </c>
      <c r="E172" s="69"/>
    </row>
    <row r="173" spans="1:5" x14ac:dyDescent="0.2">
      <c r="A173" s="68">
        <v>5412</v>
      </c>
      <c r="B173" s="61" t="s">
        <v>373</v>
      </c>
      <c r="C173" s="62">
        <v>0</v>
      </c>
      <c r="D173" s="70">
        <f t="shared" si="1"/>
        <v>0</v>
      </c>
      <c r="E173" s="69"/>
    </row>
    <row r="174" spans="1:5" x14ac:dyDescent="0.2">
      <c r="A174" s="68">
        <v>5420</v>
      </c>
      <c r="B174" s="61" t="s">
        <v>374</v>
      </c>
      <c r="C174" s="62">
        <f>SUM(C175:C176)</f>
        <v>0</v>
      </c>
      <c r="D174" s="70">
        <f t="shared" si="1"/>
        <v>0</v>
      </c>
      <c r="E174" s="69"/>
    </row>
    <row r="175" spans="1:5" x14ac:dyDescent="0.2">
      <c r="A175" s="68">
        <v>5421</v>
      </c>
      <c r="B175" s="61" t="s">
        <v>375</v>
      </c>
      <c r="C175" s="62">
        <v>0</v>
      </c>
      <c r="D175" s="70">
        <f t="shared" si="1"/>
        <v>0</v>
      </c>
      <c r="E175" s="69"/>
    </row>
    <row r="176" spans="1:5" x14ac:dyDescent="0.2">
      <c r="A176" s="68">
        <v>5422</v>
      </c>
      <c r="B176" s="61" t="s">
        <v>376</v>
      </c>
      <c r="C176" s="62">
        <v>0</v>
      </c>
      <c r="D176" s="70">
        <f t="shared" si="1"/>
        <v>0</v>
      </c>
      <c r="E176" s="69"/>
    </row>
    <row r="177" spans="1:5" x14ac:dyDescent="0.2">
      <c r="A177" s="68">
        <v>5430</v>
      </c>
      <c r="B177" s="61" t="s">
        <v>377</v>
      </c>
      <c r="C177" s="62">
        <f>SUM(C178:C179)</f>
        <v>0</v>
      </c>
      <c r="D177" s="70">
        <f t="shared" si="1"/>
        <v>0</v>
      </c>
      <c r="E177" s="69"/>
    </row>
    <row r="178" spans="1:5" x14ac:dyDescent="0.2">
      <c r="A178" s="68">
        <v>5431</v>
      </c>
      <c r="B178" s="61" t="s">
        <v>378</v>
      </c>
      <c r="C178" s="62">
        <v>0</v>
      </c>
      <c r="D178" s="70">
        <f t="shared" si="1"/>
        <v>0</v>
      </c>
      <c r="E178" s="69"/>
    </row>
    <row r="179" spans="1:5" x14ac:dyDescent="0.2">
      <c r="A179" s="68">
        <v>5432</v>
      </c>
      <c r="B179" s="61" t="s">
        <v>379</v>
      </c>
      <c r="C179" s="62">
        <v>0</v>
      </c>
      <c r="D179" s="70">
        <f t="shared" si="1"/>
        <v>0</v>
      </c>
      <c r="E179" s="69"/>
    </row>
    <row r="180" spans="1:5" x14ac:dyDescent="0.2">
      <c r="A180" s="68">
        <v>5440</v>
      </c>
      <c r="B180" s="61" t="s">
        <v>380</v>
      </c>
      <c r="C180" s="62">
        <f>SUM(C181)</f>
        <v>0</v>
      </c>
      <c r="D180" s="70">
        <f t="shared" si="1"/>
        <v>0</v>
      </c>
      <c r="E180" s="69"/>
    </row>
    <row r="181" spans="1:5" x14ac:dyDescent="0.2">
      <c r="A181" s="68">
        <v>5441</v>
      </c>
      <c r="B181" s="61" t="s">
        <v>380</v>
      </c>
      <c r="C181" s="62">
        <v>0</v>
      </c>
      <c r="D181" s="70">
        <f t="shared" si="1"/>
        <v>0</v>
      </c>
      <c r="E181" s="69"/>
    </row>
    <row r="182" spans="1:5" x14ac:dyDescent="0.2">
      <c r="A182" s="68">
        <v>5450</v>
      </c>
      <c r="B182" s="61" t="s">
        <v>381</v>
      </c>
      <c r="C182" s="62">
        <f>SUM(C183:C184)</f>
        <v>0</v>
      </c>
      <c r="D182" s="70">
        <f t="shared" si="1"/>
        <v>0</v>
      </c>
      <c r="E182" s="69"/>
    </row>
    <row r="183" spans="1:5" x14ac:dyDescent="0.2">
      <c r="A183" s="68">
        <v>5451</v>
      </c>
      <c r="B183" s="61" t="s">
        <v>382</v>
      </c>
      <c r="C183" s="62">
        <v>0</v>
      </c>
      <c r="D183" s="70">
        <f t="shared" si="1"/>
        <v>0</v>
      </c>
      <c r="E183" s="69"/>
    </row>
    <row r="184" spans="1:5" x14ac:dyDescent="0.2">
      <c r="A184" s="68">
        <v>5452</v>
      </c>
      <c r="B184" s="61" t="s">
        <v>383</v>
      </c>
      <c r="C184" s="62">
        <v>0</v>
      </c>
      <c r="D184" s="70">
        <f t="shared" si="1"/>
        <v>0</v>
      </c>
      <c r="E184" s="69"/>
    </row>
    <row r="185" spans="1:5" x14ac:dyDescent="0.2">
      <c r="A185" s="68">
        <v>5500</v>
      </c>
      <c r="B185" s="61" t="s">
        <v>384</v>
      </c>
      <c r="C185" s="62">
        <f>C186+C195+C198+C204</f>
        <v>626642197.62</v>
      </c>
      <c r="D185" s="70">
        <f t="shared" si="1"/>
        <v>9.5824128553458787E-2</v>
      </c>
      <c r="E185" s="69"/>
    </row>
    <row r="186" spans="1:5" x14ac:dyDescent="0.2">
      <c r="A186" s="68">
        <v>5510</v>
      </c>
      <c r="B186" s="61" t="s">
        <v>385</v>
      </c>
      <c r="C186" s="62">
        <f>SUM(C187:C194)</f>
        <v>4598425</v>
      </c>
      <c r="D186" s="70">
        <f t="shared" si="1"/>
        <v>7.0317650170543698E-4</v>
      </c>
      <c r="E186" s="69"/>
    </row>
    <row r="187" spans="1:5" x14ac:dyDescent="0.2">
      <c r="A187" s="68">
        <v>5511</v>
      </c>
      <c r="B187" s="61" t="s">
        <v>386</v>
      </c>
      <c r="C187" s="62">
        <v>0</v>
      </c>
      <c r="D187" s="70">
        <f t="shared" si="1"/>
        <v>0</v>
      </c>
      <c r="E187" s="69"/>
    </row>
    <row r="188" spans="1:5" x14ac:dyDescent="0.2">
      <c r="A188" s="68">
        <v>5512</v>
      </c>
      <c r="B188" s="61" t="s">
        <v>387</v>
      </c>
      <c r="C188" s="62">
        <v>0</v>
      </c>
      <c r="D188" s="70">
        <f t="shared" si="1"/>
        <v>0</v>
      </c>
      <c r="E188" s="69"/>
    </row>
    <row r="189" spans="1:5" x14ac:dyDescent="0.2">
      <c r="A189" s="68">
        <v>5513</v>
      </c>
      <c r="B189" s="61" t="s">
        <v>388</v>
      </c>
      <c r="C189" s="62">
        <v>0</v>
      </c>
      <c r="D189" s="70">
        <f t="shared" si="1"/>
        <v>0</v>
      </c>
      <c r="E189" s="69"/>
    </row>
    <row r="190" spans="1:5" x14ac:dyDescent="0.2">
      <c r="A190" s="68">
        <v>5514</v>
      </c>
      <c r="B190" s="61" t="s">
        <v>389</v>
      </c>
      <c r="C190" s="62">
        <v>0</v>
      </c>
      <c r="D190" s="70">
        <f t="shared" si="1"/>
        <v>0</v>
      </c>
      <c r="E190" s="69"/>
    </row>
    <row r="191" spans="1:5" x14ac:dyDescent="0.2">
      <c r="A191" s="68">
        <v>5515</v>
      </c>
      <c r="B191" s="61" t="s">
        <v>390</v>
      </c>
      <c r="C191" s="62">
        <v>0</v>
      </c>
      <c r="D191" s="70">
        <f t="shared" si="1"/>
        <v>0</v>
      </c>
      <c r="E191" s="69"/>
    </row>
    <row r="192" spans="1:5" x14ac:dyDescent="0.2">
      <c r="A192" s="68">
        <v>5516</v>
      </c>
      <c r="B192" s="61" t="s">
        <v>391</v>
      </c>
      <c r="C192" s="62">
        <v>0</v>
      </c>
      <c r="D192" s="70">
        <f t="shared" si="1"/>
        <v>0</v>
      </c>
      <c r="E192" s="69"/>
    </row>
    <row r="193" spans="1:5" x14ac:dyDescent="0.2">
      <c r="A193" s="68">
        <v>5517</v>
      </c>
      <c r="B193" s="61" t="s">
        <v>392</v>
      </c>
      <c r="C193" s="62">
        <v>0</v>
      </c>
      <c r="D193" s="70">
        <f t="shared" si="1"/>
        <v>0</v>
      </c>
      <c r="E193" s="69"/>
    </row>
    <row r="194" spans="1:5" x14ac:dyDescent="0.2">
      <c r="A194" s="68">
        <v>5518</v>
      </c>
      <c r="B194" s="61" t="s">
        <v>393</v>
      </c>
      <c r="C194" s="62">
        <v>4598425</v>
      </c>
      <c r="D194" s="70">
        <f t="shared" si="1"/>
        <v>7.0317650170543698E-4</v>
      </c>
      <c r="E194" s="69"/>
    </row>
    <row r="195" spans="1:5" x14ac:dyDescent="0.2">
      <c r="A195" s="68">
        <v>5520</v>
      </c>
      <c r="B195" s="61" t="s">
        <v>394</v>
      </c>
      <c r="C195" s="62">
        <f>SUM(C196:C197)</f>
        <v>0</v>
      </c>
      <c r="D195" s="70">
        <f t="shared" si="1"/>
        <v>0</v>
      </c>
      <c r="E195" s="69"/>
    </row>
    <row r="196" spans="1:5" x14ac:dyDescent="0.2">
      <c r="A196" s="68">
        <v>5521</v>
      </c>
      <c r="B196" s="61" t="s">
        <v>395</v>
      </c>
      <c r="C196" s="62">
        <v>0</v>
      </c>
      <c r="D196" s="70">
        <f t="shared" si="1"/>
        <v>0</v>
      </c>
      <c r="E196" s="69"/>
    </row>
    <row r="197" spans="1:5" x14ac:dyDescent="0.2">
      <c r="A197" s="68">
        <v>5522</v>
      </c>
      <c r="B197" s="61" t="s">
        <v>396</v>
      </c>
      <c r="C197" s="62">
        <v>0</v>
      </c>
      <c r="D197" s="70">
        <f t="shared" si="1"/>
        <v>0</v>
      </c>
      <c r="E197" s="69"/>
    </row>
    <row r="198" spans="1:5" x14ac:dyDescent="0.2">
      <c r="A198" s="68">
        <v>5530</v>
      </c>
      <c r="B198" s="61" t="s">
        <v>397</v>
      </c>
      <c r="C198" s="62">
        <f>SUM(C199:C203)</f>
        <v>622043649.21000004</v>
      </c>
      <c r="D198" s="70">
        <f t="shared" si="1"/>
        <v>9.5120933180289302E-2</v>
      </c>
      <c r="E198" s="69"/>
    </row>
    <row r="199" spans="1:5" x14ac:dyDescent="0.2">
      <c r="A199" s="68">
        <v>5531</v>
      </c>
      <c r="B199" s="61" t="s">
        <v>398</v>
      </c>
      <c r="C199" s="62">
        <v>0</v>
      </c>
      <c r="D199" s="70">
        <f t="shared" si="1"/>
        <v>0</v>
      </c>
      <c r="E199" s="69"/>
    </row>
    <row r="200" spans="1:5" x14ac:dyDescent="0.2">
      <c r="A200" s="68">
        <v>5532</v>
      </c>
      <c r="B200" s="61" t="s">
        <v>399</v>
      </c>
      <c r="C200" s="62">
        <v>0</v>
      </c>
      <c r="D200" s="70">
        <f t="shared" si="1"/>
        <v>0</v>
      </c>
      <c r="E200" s="69"/>
    </row>
    <row r="201" spans="1:5" x14ac:dyDescent="0.2">
      <c r="A201" s="68">
        <v>5533</v>
      </c>
      <c r="B201" s="61" t="s">
        <v>400</v>
      </c>
      <c r="C201" s="62">
        <v>0</v>
      </c>
      <c r="D201" s="70">
        <f t="shared" si="1"/>
        <v>0</v>
      </c>
      <c r="E201" s="69"/>
    </row>
    <row r="202" spans="1:5" x14ac:dyDescent="0.2">
      <c r="A202" s="68">
        <v>5534</v>
      </c>
      <c r="B202" s="61" t="s">
        <v>401</v>
      </c>
      <c r="C202" s="62">
        <v>0</v>
      </c>
      <c r="D202" s="70">
        <f t="shared" si="1"/>
        <v>0</v>
      </c>
      <c r="E202" s="69"/>
    </row>
    <row r="203" spans="1:5" x14ac:dyDescent="0.2">
      <c r="A203" s="68">
        <v>5535</v>
      </c>
      <c r="B203" s="61" t="s">
        <v>402</v>
      </c>
      <c r="C203" s="62">
        <v>622043649.21000004</v>
      </c>
      <c r="D203" s="70">
        <f t="shared" si="1"/>
        <v>9.5120933180289302E-2</v>
      </c>
      <c r="E203" s="69"/>
    </row>
    <row r="204" spans="1:5" x14ac:dyDescent="0.2">
      <c r="A204" s="68">
        <v>5590</v>
      </c>
      <c r="B204" s="61" t="s">
        <v>403</v>
      </c>
      <c r="C204" s="62">
        <f>SUM(C205:C213)</f>
        <v>123.41</v>
      </c>
      <c r="D204" s="70">
        <f t="shared" si="1"/>
        <v>1.8871464050292866E-8</v>
      </c>
      <c r="E204" s="69"/>
    </row>
    <row r="205" spans="1:5" x14ac:dyDescent="0.2">
      <c r="A205" s="68">
        <v>5591</v>
      </c>
      <c r="B205" s="61" t="s">
        <v>404</v>
      </c>
      <c r="C205" s="62">
        <v>0</v>
      </c>
      <c r="D205" s="70">
        <f t="shared" si="1"/>
        <v>0</v>
      </c>
      <c r="E205" s="69"/>
    </row>
    <row r="206" spans="1:5" x14ac:dyDescent="0.2">
      <c r="A206" s="68">
        <v>5592</v>
      </c>
      <c r="B206" s="61" t="s">
        <v>405</v>
      </c>
      <c r="C206" s="62">
        <v>0</v>
      </c>
      <c r="D206" s="70">
        <f t="shared" si="1"/>
        <v>0</v>
      </c>
      <c r="E206" s="69"/>
    </row>
    <row r="207" spans="1:5" x14ac:dyDescent="0.2">
      <c r="A207" s="68">
        <v>5593</v>
      </c>
      <c r="B207" s="61" t="s">
        <v>406</v>
      </c>
      <c r="C207" s="62">
        <v>0</v>
      </c>
      <c r="D207" s="70">
        <f t="shared" si="1"/>
        <v>0</v>
      </c>
      <c r="E207" s="69"/>
    </row>
    <row r="208" spans="1:5" x14ac:dyDescent="0.2">
      <c r="A208" s="68">
        <v>5594</v>
      </c>
      <c r="B208" s="61" t="s">
        <v>407</v>
      </c>
      <c r="C208" s="62">
        <v>0</v>
      </c>
      <c r="D208" s="70">
        <f t="shared" si="1"/>
        <v>0</v>
      </c>
      <c r="E208" s="69"/>
    </row>
    <row r="209" spans="1:5" x14ac:dyDescent="0.2">
      <c r="A209" s="68">
        <v>5595</v>
      </c>
      <c r="B209" s="61" t="s">
        <v>408</v>
      </c>
      <c r="C209" s="62">
        <v>0</v>
      </c>
      <c r="D209" s="70">
        <f t="shared" si="1"/>
        <v>0</v>
      </c>
      <c r="E209" s="69"/>
    </row>
    <row r="210" spans="1:5" x14ac:dyDescent="0.2">
      <c r="A210" s="68">
        <v>5596</v>
      </c>
      <c r="B210" s="61" t="s">
        <v>299</v>
      </c>
      <c r="C210" s="62">
        <v>0</v>
      </c>
      <c r="D210" s="70">
        <f t="shared" si="1"/>
        <v>0</v>
      </c>
      <c r="E210" s="69"/>
    </row>
    <row r="211" spans="1:5" x14ac:dyDescent="0.2">
      <c r="A211" s="68">
        <v>5597</v>
      </c>
      <c r="B211" s="61" t="s">
        <v>409</v>
      </c>
      <c r="C211" s="62">
        <v>0</v>
      </c>
      <c r="D211" s="70">
        <f t="shared" si="1"/>
        <v>0</v>
      </c>
      <c r="E211" s="69"/>
    </row>
    <row r="212" spans="1:5" x14ac:dyDescent="0.2">
      <c r="A212" s="68">
        <v>5598</v>
      </c>
      <c r="B212" s="61" t="s">
        <v>410</v>
      </c>
      <c r="C212" s="62">
        <v>0</v>
      </c>
      <c r="D212" s="70">
        <f t="shared" si="1"/>
        <v>0</v>
      </c>
      <c r="E212" s="69"/>
    </row>
    <row r="213" spans="1:5" x14ac:dyDescent="0.2">
      <c r="A213" s="68">
        <v>5599</v>
      </c>
      <c r="B213" s="61" t="s">
        <v>411</v>
      </c>
      <c r="C213" s="62">
        <v>123.41</v>
      </c>
      <c r="D213" s="70">
        <f t="shared" si="1"/>
        <v>1.8871464050292866E-8</v>
      </c>
      <c r="E213" s="69"/>
    </row>
    <row r="214" spans="1:5" x14ac:dyDescent="0.2">
      <c r="A214" s="68">
        <v>5600</v>
      </c>
      <c r="B214" s="61" t="s">
        <v>412</v>
      </c>
      <c r="C214" s="62">
        <f>C215</f>
        <v>0</v>
      </c>
      <c r="D214" s="70">
        <f t="shared" si="1"/>
        <v>0</v>
      </c>
      <c r="E214" s="69"/>
    </row>
    <row r="215" spans="1:5" x14ac:dyDescent="0.2">
      <c r="A215" s="68">
        <v>5610</v>
      </c>
      <c r="B215" s="61" t="s">
        <v>413</v>
      </c>
      <c r="C215" s="62">
        <f>C216</f>
        <v>0</v>
      </c>
      <c r="D215" s="70">
        <f t="shared" si="1"/>
        <v>0</v>
      </c>
      <c r="E215" s="69"/>
    </row>
    <row r="216" spans="1:5" x14ac:dyDescent="0.2">
      <c r="A216" s="68">
        <v>5611</v>
      </c>
      <c r="B216" s="61" t="s">
        <v>414</v>
      </c>
      <c r="C216" s="62">
        <v>0</v>
      </c>
      <c r="D216" s="70">
        <f t="shared" si="1"/>
        <v>0</v>
      </c>
      <c r="E216" s="69"/>
    </row>
    <row r="218" spans="1:5" x14ac:dyDescent="0.2">
      <c r="B218" s="47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9055118110236221" right="0.70866141732283472" top="0.74803149606299213" bottom="0.74803149606299213" header="0.31496062992125984" footer="0.31496062992125984"/>
  <pageSetup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CCBD-3985-4886-856F-0E99947C9C94}">
  <sheetPr>
    <tabColor rgb="FFFFC000"/>
    <pageSetUpPr fitToPage="1"/>
  </sheetPr>
  <dimension ref="A1:E29"/>
  <sheetViews>
    <sheetView showGridLines="0" workbookViewId="0">
      <selection activeCell="B47" sqref="B47"/>
    </sheetView>
  </sheetViews>
  <sheetFormatPr baseColWidth="10" defaultColWidth="9.33203125" defaultRowHeight="11.25" x14ac:dyDescent="0.2"/>
  <cols>
    <col min="1" max="1" width="10.1640625" style="74" customWidth="1"/>
    <col min="2" max="2" width="48.33203125" style="74" customWidth="1"/>
    <col min="3" max="3" width="23" style="74" customWidth="1"/>
    <col min="4" max="5" width="16.83203125" style="74" customWidth="1"/>
    <col min="6" max="16384" width="9.33203125" style="74"/>
  </cols>
  <sheetData>
    <row r="1" spans="1:5" ht="18.95" customHeight="1" x14ac:dyDescent="0.2">
      <c r="A1" s="71" t="s">
        <v>0</v>
      </c>
      <c r="B1" s="71"/>
      <c r="C1" s="71"/>
      <c r="D1" s="72" t="s">
        <v>72</v>
      </c>
      <c r="E1" s="73">
        <v>2023</v>
      </c>
    </row>
    <row r="2" spans="1:5" ht="18.95" customHeight="1" x14ac:dyDescent="0.2">
      <c r="A2" s="71" t="s">
        <v>415</v>
      </c>
      <c r="B2" s="71"/>
      <c r="C2" s="71"/>
      <c r="D2" s="72" t="s">
        <v>74</v>
      </c>
      <c r="E2" s="73" t="s">
        <v>4</v>
      </c>
    </row>
    <row r="3" spans="1:5" ht="18.95" customHeight="1" x14ac:dyDescent="0.2">
      <c r="A3" s="71" t="s">
        <v>5</v>
      </c>
      <c r="B3" s="71"/>
      <c r="C3" s="71"/>
      <c r="D3" s="72" t="s">
        <v>75</v>
      </c>
      <c r="E3" s="73">
        <v>2</v>
      </c>
    </row>
    <row r="4" spans="1:5" x14ac:dyDescent="0.2">
      <c r="A4" s="75" t="s">
        <v>76</v>
      </c>
      <c r="B4" s="76"/>
      <c r="C4" s="76"/>
      <c r="D4" s="76"/>
      <c r="E4" s="76"/>
    </row>
    <row r="6" spans="1:5" x14ac:dyDescent="0.2">
      <c r="A6" s="76" t="s">
        <v>416</v>
      </c>
      <c r="B6" s="76"/>
      <c r="C6" s="76"/>
      <c r="D6" s="76"/>
      <c r="E6" s="76"/>
    </row>
    <row r="7" spans="1:5" x14ac:dyDescent="0.2">
      <c r="A7" s="77" t="s">
        <v>78</v>
      </c>
      <c r="B7" s="77" t="s">
        <v>79</v>
      </c>
      <c r="C7" s="77" t="s">
        <v>80</v>
      </c>
      <c r="D7" s="77" t="s">
        <v>81</v>
      </c>
      <c r="E7" s="77" t="s">
        <v>200</v>
      </c>
    </row>
    <row r="8" spans="1:5" x14ac:dyDescent="0.2">
      <c r="A8" s="78">
        <v>3110</v>
      </c>
      <c r="B8" s="74" t="s">
        <v>274</v>
      </c>
      <c r="C8" s="79">
        <v>8023225436.5100002</v>
      </c>
    </row>
    <row r="9" spans="1:5" x14ac:dyDescent="0.2">
      <c r="A9" s="78">
        <v>3120</v>
      </c>
      <c r="B9" s="74" t="s">
        <v>417</v>
      </c>
      <c r="C9" s="79">
        <v>35468707.210000001</v>
      </c>
    </row>
    <row r="10" spans="1:5" x14ac:dyDescent="0.2">
      <c r="A10" s="78">
        <v>3130</v>
      </c>
      <c r="B10" s="74" t="s">
        <v>418</v>
      </c>
      <c r="C10" s="79">
        <v>9109600.0999999996</v>
      </c>
    </row>
    <row r="12" spans="1:5" x14ac:dyDescent="0.2">
      <c r="A12" s="76" t="s">
        <v>419</v>
      </c>
      <c r="B12" s="76"/>
      <c r="C12" s="76"/>
      <c r="D12" s="76"/>
      <c r="E12" s="76"/>
    </row>
    <row r="13" spans="1:5" x14ac:dyDescent="0.2">
      <c r="A13" s="77" t="s">
        <v>78</v>
      </c>
      <c r="B13" s="77" t="s">
        <v>79</v>
      </c>
      <c r="C13" s="77" t="s">
        <v>80</v>
      </c>
      <c r="D13" s="77" t="s">
        <v>420</v>
      </c>
      <c r="E13" s="77"/>
    </row>
    <row r="14" spans="1:5" x14ac:dyDescent="0.2">
      <c r="A14" s="78">
        <v>3210</v>
      </c>
      <c r="B14" s="74" t="s">
        <v>421</v>
      </c>
      <c r="C14" s="79">
        <v>1356832500.01</v>
      </c>
    </row>
    <row r="15" spans="1:5" x14ac:dyDescent="0.2">
      <c r="A15" s="78">
        <v>3220</v>
      </c>
      <c r="B15" s="74" t="s">
        <v>422</v>
      </c>
      <c r="C15" s="79">
        <v>35589142.57</v>
      </c>
    </row>
    <row r="16" spans="1:5" x14ac:dyDescent="0.2">
      <c r="A16" s="78">
        <v>3230</v>
      </c>
      <c r="B16" s="74" t="s">
        <v>423</v>
      </c>
      <c r="C16" s="50">
        <f>SUM(C17:C20)</f>
        <v>0</v>
      </c>
    </row>
    <row r="17" spans="1:3" x14ac:dyDescent="0.2">
      <c r="A17" s="78">
        <v>3231</v>
      </c>
      <c r="B17" s="74" t="s">
        <v>424</v>
      </c>
      <c r="C17" s="50">
        <v>0</v>
      </c>
    </row>
    <row r="18" spans="1:3" x14ac:dyDescent="0.2">
      <c r="A18" s="78">
        <v>3232</v>
      </c>
      <c r="B18" s="74" t="s">
        <v>425</v>
      </c>
      <c r="C18" s="50">
        <v>0</v>
      </c>
    </row>
    <row r="19" spans="1:3" x14ac:dyDescent="0.2">
      <c r="A19" s="78">
        <v>3233</v>
      </c>
      <c r="B19" s="74" t="s">
        <v>426</v>
      </c>
      <c r="C19" s="50">
        <v>0</v>
      </c>
    </row>
    <row r="20" spans="1:3" x14ac:dyDescent="0.2">
      <c r="A20" s="78">
        <v>3239</v>
      </c>
      <c r="B20" s="74" t="s">
        <v>427</v>
      </c>
      <c r="C20" s="50">
        <v>0</v>
      </c>
    </row>
    <row r="21" spans="1:3" x14ac:dyDescent="0.2">
      <c r="A21" s="78">
        <v>3240</v>
      </c>
      <c r="B21" s="74" t="s">
        <v>428</v>
      </c>
      <c r="C21" s="50">
        <f>SUM(C22:C24)</f>
        <v>0</v>
      </c>
    </row>
    <row r="22" spans="1:3" x14ac:dyDescent="0.2">
      <c r="A22" s="78">
        <v>3241</v>
      </c>
      <c r="B22" s="74" t="s">
        <v>429</v>
      </c>
      <c r="C22" s="50">
        <v>0</v>
      </c>
    </row>
    <row r="23" spans="1:3" x14ac:dyDescent="0.2">
      <c r="A23" s="78">
        <v>3242</v>
      </c>
      <c r="B23" s="74" t="s">
        <v>430</v>
      </c>
      <c r="C23" s="50">
        <v>0</v>
      </c>
    </row>
    <row r="24" spans="1:3" x14ac:dyDescent="0.2">
      <c r="A24" s="78">
        <v>3243</v>
      </c>
      <c r="B24" s="74" t="s">
        <v>431</v>
      </c>
      <c r="C24" s="50">
        <v>0</v>
      </c>
    </row>
    <row r="25" spans="1:3" x14ac:dyDescent="0.2">
      <c r="A25" s="78">
        <v>3250</v>
      </c>
      <c r="B25" s="74" t="s">
        <v>432</v>
      </c>
      <c r="C25" s="50">
        <f>SUM(C26:C27)</f>
        <v>0</v>
      </c>
    </row>
    <row r="26" spans="1:3" x14ac:dyDescent="0.2">
      <c r="A26" s="78">
        <v>3251</v>
      </c>
      <c r="B26" s="74" t="s">
        <v>433</v>
      </c>
      <c r="C26" s="50">
        <v>0</v>
      </c>
    </row>
    <row r="27" spans="1:3" x14ac:dyDescent="0.2">
      <c r="A27" s="78">
        <v>3252</v>
      </c>
      <c r="B27" s="74" t="s">
        <v>434</v>
      </c>
      <c r="C27" s="50">
        <v>0</v>
      </c>
    </row>
    <row r="29" spans="1:3" x14ac:dyDescent="0.2">
      <c r="B29" s="74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C944-B4DF-4CEB-869E-A21376BEC4AC}">
  <sheetPr>
    <tabColor rgb="FFFFC000"/>
    <pageSetUpPr fitToPage="1"/>
  </sheetPr>
  <dimension ref="A1:F126"/>
  <sheetViews>
    <sheetView showGridLines="0" topLeftCell="A103" workbookViewId="0">
      <selection activeCell="B47" sqref="B47"/>
    </sheetView>
  </sheetViews>
  <sheetFormatPr baseColWidth="10" defaultColWidth="9.33203125" defaultRowHeight="11.25" x14ac:dyDescent="0.2"/>
  <cols>
    <col min="1" max="1" width="10.1640625" style="74" customWidth="1"/>
    <col min="2" max="2" width="63.5" style="74" customWidth="1"/>
    <col min="3" max="3" width="15.33203125" style="74" customWidth="1"/>
    <col min="4" max="4" width="16.5" style="74" customWidth="1"/>
    <col min="5" max="5" width="10.83203125" style="74" customWidth="1"/>
    <col min="6" max="6" width="10.6640625" style="74" customWidth="1"/>
    <col min="7" max="16384" width="9.33203125" style="74"/>
  </cols>
  <sheetData>
    <row r="1" spans="1:5" s="80" customFormat="1" ht="18.95" customHeight="1" x14ac:dyDescent="0.2">
      <c r="A1" s="71" t="s">
        <v>0</v>
      </c>
      <c r="B1" s="71"/>
      <c r="C1" s="71"/>
      <c r="D1" s="72" t="s">
        <v>72</v>
      </c>
      <c r="E1" s="73">
        <v>2023</v>
      </c>
    </row>
    <row r="2" spans="1:5" s="80" customFormat="1" ht="18.95" customHeight="1" x14ac:dyDescent="0.2">
      <c r="A2" s="71" t="s">
        <v>435</v>
      </c>
      <c r="B2" s="71"/>
      <c r="C2" s="71"/>
      <c r="D2" s="72" t="s">
        <v>74</v>
      </c>
      <c r="E2" s="73" t="s">
        <v>4</v>
      </c>
    </row>
    <row r="3" spans="1:5" s="80" customFormat="1" ht="18.95" customHeight="1" x14ac:dyDescent="0.2">
      <c r="A3" s="71" t="s">
        <v>5</v>
      </c>
      <c r="B3" s="71"/>
      <c r="C3" s="71"/>
      <c r="D3" s="72" t="s">
        <v>75</v>
      </c>
      <c r="E3" s="73">
        <v>2</v>
      </c>
    </row>
    <row r="4" spans="1:5" x14ac:dyDescent="0.2">
      <c r="A4" s="75" t="s">
        <v>76</v>
      </c>
      <c r="B4" s="76"/>
      <c r="C4" s="76"/>
      <c r="D4" s="76"/>
      <c r="E4" s="76"/>
    </row>
    <row r="6" spans="1:5" x14ac:dyDescent="0.2">
      <c r="A6" s="76" t="s">
        <v>436</v>
      </c>
      <c r="B6" s="76"/>
      <c r="C6" s="76"/>
      <c r="D6" s="76"/>
      <c r="E6" s="76"/>
    </row>
    <row r="7" spans="1:5" x14ac:dyDescent="0.2">
      <c r="A7" s="77" t="s">
        <v>78</v>
      </c>
      <c r="B7" s="77" t="s">
        <v>437</v>
      </c>
      <c r="C7" s="81">
        <v>2023</v>
      </c>
      <c r="D7" s="81">
        <v>2022</v>
      </c>
      <c r="E7" s="77"/>
    </row>
    <row r="8" spans="1:5" x14ac:dyDescent="0.2">
      <c r="A8" s="78">
        <v>1111</v>
      </c>
      <c r="B8" s="74" t="s">
        <v>438</v>
      </c>
      <c r="C8" s="79">
        <v>20000</v>
      </c>
      <c r="D8" s="79">
        <v>0</v>
      </c>
    </row>
    <row r="9" spans="1:5" x14ac:dyDescent="0.2">
      <c r="A9" s="78">
        <v>1112</v>
      </c>
      <c r="B9" s="74" t="s">
        <v>439</v>
      </c>
      <c r="C9" s="79">
        <v>2268145584.0100002</v>
      </c>
      <c r="D9" s="79">
        <v>834569417.61000001</v>
      </c>
    </row>
    <row r="10" spans="1:5" x14ac:dyDescent="0.2">
      <c r="A10" s="78">
        <v>1113</v>
      </c>
      <c r="B10" s="74" t="s">
        <v>440</v>
      </c>
      <c r="C10" s="79">
        <v>0</v>
      </c>
      <c r="D10" s="79">
        <v>0</v>
      </c>
    </row>
    <row r="11" spans="1:5" x14ac:dyDescent="0.2">
      <c r="A11" s="78">
        <v>1114</v>
      </c>
      <c r="B11" s="74" t="s">
        <v>82</v>
      </c>
      <c r="C11" s="79">
        <v>0</v>
      </c>
      <c r="D11" s="79">
        <v>0</v>
      </c>
    </row>
    <row r="12" spans="1:5" x14ac:dyDescent="0.2">
      <c r="A12" s="78">
        <v>1115</v>
      </c>
      <c r="B12" s="74" t="s">
        <v>83</v>
      </c>
      <c r="C12" s="79">
        <v>0</v>
      </c>
      <c r="D12" s="79">
        <v>0</v>
      </c>
    </row>
    <row r="13" spans="1:5" x14ac:dyDescent="0.2">
      <c r="A13" s="78">
        <v>1116</v>
      </c>
      <c r="B13" s="74" t="s">
        <v>441</v>
      </c>
      <c r="C13" s="79">
        <v>0</v>
      </c>
      <c r="D13" s="79">
        <v>0</v>
      </c>
    </row>
    <row r="14" spans="1:5" x14ac:dyDescent="0.2">
      <c r="A14" s="78">
        <v>1119</v>
      </c>
      <c r="B14" s="74" t="s">
        <v>442</v>
      </c>
      <c r="C14" s="79">
        <v>0</v>
      </c>
      <c r="D14" s="79">
        <v>0</v>
      </c>
    </row>
    <row r="15" spans="1:5" x14ac:dyDescent="0.2">
      <c r="A15" s="82">
        <v>1110</v>
      </c>
      <c r="B15" s="83" t="s">
        <v>443</v>
      </c>
      <c r="C15" s="50">
        <f>SUM(C8:C14)</f>
        <v>2268165584.0100002</v>
      </c>
      <c r="D15" s="50">
        <f>SUM(D8:D14)</f>
        <v>834569417.61000001</v>
      </c>
    </row>
    <row r="18" spans="1:6" x14ac:dyDescent="0.2">
      <c r="A18" s="76" t="s">
        <v>444</v>
      </c>
      <c r="B18" s="76"/>
      <c r="C18" s="76"/>
      <c r="D18" s="76"/>
    </row>
    <row r="19" spans="1:6" x14ac:dyDescent="0.2">
      <c r="A19" s="77" t="s">
        <v>78</v>
      </c>
      <c r="B19" s="77" t="s">
        <v>437</v>
      </c>
      <c r="C19" s="84" t="s">
        <v>445</v>
      </c>
      <c r="D19" s="84" t="s">
        <v>446</v>
      </c>
    </row>
    <row r="20" spans="1:6" x14ac:dyDescent="0.2">
      <c r="A20" s="82">
        <v>1230</v>
      </c>
      <c r="B20" s="83" t="s">
        <v>133</v>
      </c>
      <c r="C20" s="85">
        <f>SUM(C21:C27)</f>
        <v>50142331.549999997</v>
      </c>
      <c r="D20" s="85">
        <f>SUM(D21:D27)</f>
        <v>50142331.549999997</v>
      </c>
    </row>
    <row r="21" spans="1:6" x14ac:dyDescent="0.2">
      <c r="A21" s="78">
        <v>1231</v>
      </c>
      <c r="B21" s="74" t="s">
        <v>134</v>
      </c>
      <c r="C21" s="79">
        <v>0</v>
      </c>
      <c r="D21" s="79">
        <v>0</v>
      </c>
    </row>
    <row r="22" spans="1:6" x14ac:dyDescent="0.2">
      <c r="A22" s="78">
        <v>1232</v>
      </c>
      <c r="B22" s="74" t="s">
        <v>135</v>
      </c>
      <c r="C22" s="79">
        <v>0</v>
      </c>
      <c r="D22" s="79">
        <v>0</v>
      </c>
    </row>
    <row r="23" spans="1:6" x14ac:dyDescent="0.2">
      <c r="A23" s="78">
        <v>1233</v>
      </c>
      <c r="B23" s="74" t="s">
        <v>136</v>
      </c>
      <c r="C23" s="79">
        <v>0</v>
      </c>
      <c r="D23" s="79">
        <v>0</v>
      </c>
    </row>
    <row r="24" spans="1:6" x14ac:dyDescent="0.2">
      <c r="A24" s="78">
        <v>1234</v>
      </c>
      <c r="B24" s="74" t="s">
        <v>137</v>
      </c>
      <c r="C24" s="79">
        <v>0</v>
      </c>
      <c r="D24" s="79">
        <v>0</v>
      </c>
    </row>
    <row r="25" spans="1:6" x14ac:dyDescent="0.2">
      <c r="A25" s="78">
        <v>1235</v>
      </c>
      <c r="B25" s="74" t="s">
        <v>138</v>
      </c>
      <c r="C25" s="79">
        <v>0</v>
      </c>
      <c r="D25" s="79">
        <v>0</v>
      </c>
    </row>
    <row r="26" spans="1:6" x14ac:dyDescent="0.2">
      <c r="A26" s="78">
        <v>1236</v>
      </c>
      <c r="B26" s="74" t="s">
        <v>139</v>
      </c>
      <c r="C26" s="79">
        <v>50142331.549999997</v>
      </c>
      <c r="D26" s="79">
        <v>50142331.549999997</v>
      </c>
    </row>
    <row r="27" spans="1:6" x14ac:dyDescent="0.2">
      <c r="A27" s="78">
        <v>1239</v>
      </c>
      <c r="B27" s="74" t="s">
        <v>140</v>
      </c>
      <c r="C27" s="79">
        <v>0</v>
      </c>
      <c r="D27" s="79">
        <v>0</v>
      </c>
    </row>
    <row r="28" spans="1:6" x14ac:dyDescent="0.2">
      <c r="A28" s="82">
        <v>1240</v>
      </c>
      <c r="B28" s="83" t="s">
        <v>141</v>
      </c>
      <c r="C28" s="85">
        <f>SUM(C29:C36)</f>
        <v>63238822.509999998</v>
      </c>
      <c r="D28" s="85">
        <f>SUM(D29:D36)</f>
        <v>63238822.509999998</v>
      </c>
      <c r="F28" s="86"/>
    </row>
    <row r="29" spans="1:6" x14ac:dyDescent="0.2">
      <c r="A29" s="78">
        <v>1241</v>
      </c>
      <c r="B29" s="74" t="s">
        <v>142</v>
      </c>
      <c r="C29" s="79">
        <v>9072916.6699999999</v>
      </c>
      <c r="D29" s="79">
        <v>9072916.6699999999</v>
      </c>
    </row>
    <row r="30" spans="1:6" x14ac:dyDescent="0.2">
      <c r="A30" s="78">
        <v>1242</v>
      </c>
      <c r="B30" s="74" t="s">
        <v>143</v>
      </c>
      <c r="C30" s="79">
        <v>269994.56</v>
      </c>
      <c r="D30" s="79">
        <v>269994.56</v>
      </c>
    </row>
    <row r="31" spans="1:6" x14ac:dyDescent="0.2">
      <c r="A31" s="78">
        <v>1243</v>
      </c>
      <c r="B31" s="74" t="s">
        <v>144</v>
      </c>
      <c r="C31" s="79">
        <v>51395312.710000001</v>
      </c>
      <c r="D31" s="79">
        <v>51395312.710000001</v>
      </c>
    </row>
    <row r="32" spans="1:6" x14ac:dyDescent="0.2">
      <c r="A32" s="78">
        <v>1244</v>
      </c>
      <c r="B32" s="74" t="s">
        <v>145</v>
      </c>
      <c r="C32" s="79">
        <v>0</v>
      </c>
      <c r="D32" s="79">
        <v>0</v>
      </c>
    </row>
    <row r="33" spans="1:5" x14ac:dyDescent="0.2">
      <c r="A33" s="78">
        <v>1245</v>
      </c>
      <c r="B33" s="74" t="s">
        <v>146</v>
      </c>
      <c r="C33" s="79">
        <v>0</v>
      </c>
      <c r="D33" s="79">
        <v>0</v>
      </c>
    </row>
    <row r="34" spans="1:5" x14ac:dyDescent="0.2">
      <c r="A34" s="78">
        <v>1246</v>
      </c>
      <c r="B34" s="74" t="s">
        <v>147</v>
      </c>
      <c r="C34" s="79">
        <v>2500598.5699999998</v>
      </c>
      <c r="D34" s="79">
        <v>2500598.5699999998</v>
      </c>
    </row>
    <row r="35" spans="1:5" x14ac:dyDescent="0.2">
      <c r="A35" s="78">
        <v>1247</v>
      </c>
      <c r="B35" s="74" t="s">
        <v>148</v>
      </c>
      <c r="C35" s="79">
        <v>0</v>
      </c>
      <c r="D35" s="79">
        <v>0</v>
      </c>
    </row>
    <row r="36" spans="1:5" x14ac:dyDescent="0.2">
      <c r="A36" s="78">
        <v>1248</v>
      </c>
      <c r="B36" s="74" t="s">
        <v>149</v>
      </c>
      <c r="C36" s="79">
        <v>0</v>
      </c>
      <c r="D36" s="79">
        <v>0</v>
      </c>
    </row>
    <row r="37" spans="1:5" x14ac:dyDescent="0.2">
      <c r="A37" s="82">
        <v>1250</v>
      </c>
      <c r="B37" s="83" t="s">
        <v>153</v>
      </c>
      <c r="C37" s="85">
        <f>SUM(C38:C42)</f>
        <v>0</v>
      </c>
      <c r="D37" s="85">
        <f>SUM(D38:D42)</f>
        <v>0</v>
      </c>
      <c r="E37" s="83"/>
    </row>
    <row r="38" spans="1:5" x14ac:dyDescent="0.2">
      <c r="A38" s="78">
        <v>1251</v>
      </c>
      <c r="B38" s="74" t="s">
        <v>154</v>
      </c>
      <c r="C38" s="79">
        <v>0</v>
      </c>
      <c r="D38" s="79">
        <v>0</v>
      </c>
    </row>
    <row r="39" spans="1:5" x14ac:dyDescent="0.2">
      <c r="A39" s="78">
        <v>1252</v>
      </c>
      <c r="B39" s="74" t="s">
        <v>155</v>
      </c>
      <c r="C39" s="79">
        <v>0</v>
      </c>
      <c r="D39" s="79">
        <v>0</v>
      </c>
    </row>
    <row r="40" spans="1:5" x14ac:dyDescent="0.2">
      <c r="A40" s="78">
        <v>1253</v>
      </c>
      <c r="B40" s="74" t="s">
        <v>156</v>
      </c>
      <c r="C40" s="79">
        <v>0</v>
      </c>
      <c r="D40" s="79">
        <v>0</v>
      </c>
    </row>
    <row r="41" spans="1:5" x14ac:dyDescent="0.2">
      <c r="A41" s="78">
        <v>1254</v>
      </c>
      <c r="B41" s="74" t="s">
        <v>157</v>
      </c>
      <c r="C41" s="79">
        <v>0</v>
      </c>
      <c r="D41" s="79">
        <v>0</v>
      </c>
    </row>
    <row r="42" spans="1:5" x14ac:dyDescent="0.2">
      <c r="A42" s="78">
        <v>1259</v>
      </c>
      <c r="B42" s="74" t="s">
        <v>158</v>
      </c>
      <c r="C42" s="79">
        <v>0</v>
      </c>
      <c r="D42" s="79">
        <v>0</v>
      </c>
    </row>
    <row r="43" spans="1:5" x14ac:dyDescent="0.2">
      <c r="B43" s="87" t="s">
        <v>447</v>
      </c>
      <c r="C43" s="85">
        <f>C20+C28+C37</f>
        <v>113381154.06</v>
      </c>
      <c r="D43" s="85">
        <f>D20+D28+D37</f>
        <v>113381154.06</v>
      </c>
    </row>
    <row r="45" spans="1:5" x14ac:dyDescent="0.2">
      <c r="A45" s="76" t="s">
        <v>448</v>
      </c>
      <c r="B45" s="76"/>
      <c r="C45" s="76"/>
      <c r="D45" s="76"/>
      <c r="E45" s="76"/>
    </row>
    <row r="46" spans="1:5" x14ac:dyDescent="0.2">
      <c r="A46" s="77" t="s">
        <v>78</v>
      </c>
      <c r="B46" s="77" t="s">
        <v>437</v>
      </c>
      <c r="C46" s="81">
        <v>2023</v>
      </c>
      <c r="D46" s="81">
        <v>2022</v>
      </c>
      <c r="E46" s="77"/>
    </row>
    <row r="47" spans="1:5" x14ac:dyDescent="0.2">
      <c r="A47" s="82">
        <v>3210</v>
      </c>
      <c r="B47" s="83" t="s">
        <v>449</v>
      </c>
      <c r="C47" s="85">
        <v>1356832500.01</v>
      </c>
      <c r="D47" s="85">
        <v>-214401708.75</v>
      </c>
    </row>
    <row r="48" spans="1:5" x14ac:dyDescent="0.2">
      <c r="A48" s="78"/>
      <c r="B48" s="87" t="s">
        <v>450</v>
      </c>
      <c r="C48" s="85">
        <f>C51+C63+C91+C94+C49</f>
        <v>626642197.62</v>
      </c>
      <c r="D48" s="85">
        <f>D51+D63+D91+D94+D49</f>
        <v>1480378750.9100001</v>
      </c>
    </row>
    <row r="49" spans="1:4" s="91" customFormat="1" x14ac:dyDescent="0.2">
      <c r="A49" s="88">
        <v>5100</v>
      </c>
      <c r="B49" s="89" t="s">
        <v>304</v>
      </c>
      <c r="C49" s="90">
        <f>SUM(C50:C50)</f>
        <v>0</v>
      </c>
      <c r="D49" s="90">
        <f>SUM(D50:D50)</f>
        <v>0</v>
      </c>
    </row>
    <row r="50" spans="1:4" s="91" customFormat="1" x14ac:dyDescent="0.2">
      <c r="A50" s="92">
        <v>5130</v>
      </c>
      <c r="B50" s="93" t="s">
        <v>451</v>
      </c>
      <c r="C50" s="94">
        <v>0</v>
      </c>
      <c r="D50" s="94">
        <v>0</v>
      </c>
    </row>
    <row r="51" spans="1:4" x14ac:dyDescent="0.2">
      <c r="A51" s="82">
        <v>5400</v>
      </c>
      <c r="B51" s="83" t="s">
        <v>370</v>
      </c>
      <c r="C51" s="85">
        <f>C52+C54+C56+C58+C60</f>
        <v>0</v>
      </c>
      <c r="D51" s="85">
        <f>D52+D54+D56+D58+D60</f>
        <v>0</v>
      </c>
    </row>
    <row r="52" spans="1:4" x14ac:dyDescent="0.2">
      <c r="A52" s="78">
        <v>5410</v>
      </c>
      <c r="B52" s="74" t="s">
        <v>452</v>
      </c>
      <c r="C52" s="79">
        <f>C53</f>
        <v>0</v>
      </c>
      <c r="D52" s="79">
        <f>D53</f>
        <v>0</v>
      </c>
    </row>
    <row r="53" spans="1:4" x14ac:dyDescent="0.2">
      <c r="A53" s="78">
        <v>5411</v>
      </c>
      <c r="B53" s="74" t="s">
        <v>372</v>
      </c>
      <c r="C53" s="79">
        <v>0</v>
      </c>
      <c r="D53" s="79">
        <v>0</v>
      </c>
    </row>
    <row r="54" spans="1:4" x14ac:dyDescent="0.2">
      <c r="A54" s="78">
        <v>5420</v>
      </c>
      <c r="B54" s="74" t="s">
        <v>453</v>
      </c>
      <c r="C54" s="79">
        <f>C55</f>
        <v>0</v>
      </c>
      <c r="D54" s="79">
        <f>D55</f>
        <v>0</v>
      </c>
    </row>
    <row r="55" spans="1:4" x14ac:dyDescent="0.2">
      <c r="A55" s="78">
        <v>5421</v>
      </c>
      <c r="B55" s="74" t="s">
        <v>375</v>
      </c>
      <c r="C55" s="79">
        <v>0</v>
      </c>
      <c r="D55" s="79">
        <v>0</v>
      </c>
    </row>
    <row r="56" spans="1:4" x14ac:dyDescent="0.2">
      <c r="A56" s="78">
        <v>5430</v>
      </c>
      <c r="B56" s="74" t="s">
        <v>454</v>
      </c>
      <c r="C56" s="79">
        <f>C57</f>
        <v>0</v>
      </c>
      <c r="D56" s="79">
        <f>D57</f>
        <v>0</v>
      </c>
    </row>
    <row r="57" spans="1:4" x14ac:dyDescent="0.2">
      <c r="A57" s="78">
        <v>5431</v>
      </c>
      <c r="B57" s="74" t="s">
        <v>378</v>
      </c>
      <c r="C57" s="79">
        <v>0</v>
      </c>
      <c r="D57" s="79">
        <v>0</v>
      </c>
    </row>
    <row r="58" spans="1:4" x14ac:dyDescent="0.2">
      <c r="A58" s="78">
        <v>5440</v>
      </c>
      <c r="B58" s="74" t="s">
        <v>455</v>
      </c>
      <c r="C58" s="79">
        <f>C59</f>
        <v>0</v>
      </c>
      <c r="D58" s="79">
        <f>D59</f>
        <v>0</v>
      </c>
    </row>
    <row r="59" spans="1:4" x14ac:dyDescent="0.2">
      <c r="A59" s="78">
        <v>5441</v>
      </c>
      <c r="B59" s="74" t="s">
        <v>455</v>
      </c>
      <c r="C59" s="79">
        <v>0</v>
      </c>
      <c r="D59" s="79">
        <v>0</v>
      </c>
    </row>
    <row r="60" spans="1:4" x14ac:dyDescent="0.2">
      <c r="A60" s="78">
        <v>5450</v>
      </c>
      <c r="B60" s="74" t="s">
        <v>456</v>
      </c>
      <c r="C60" s="79">
        <f>SUM(C61:C62)</f>
        <v>0</v>
      </c>
      <c r="D60" s="79">
        <f>SUM(D61:D62)</f>
        <v>0</v>
      </c>
    </row>
    <row r="61" spans="1:4" x14ac:dyDescent="0.2">
      <c r="A61" s="78">
        <v>5451</v>
      </c>
      <c r="B61" s="74" t="s">
        <v>382</v>
      </c>
      <c r="C61" s="79">
        <v>0</v>
      </c>
      <c r="D61" s="79">
        <v>0</v>
      </c>
    </row>
    <row r="62" spans="1:4" x14ac:dyDescent="0.2">
      <c r="A62" s="78">
        <v>5452</v>
      </c>
      <c r="B62" s="74" t="s">
        <v>383</v>
      </c>
      <c r="C62" s="79">
        <v>0</v>
      </c>
      <c r="D62" s="79">
        <v>0</v>
      </c>
    </row>
    <row r="63" spans="1:4" x14ac:dyDescent="0.2">
      <c r="A63" s="82">
        <v>5500</v>
      </c>
      <c r="B63" s="83" t="s">
        <v>384</v>
      </c>
      <c r="C63" s="85">
        <f>C64+C73+C76+C82</f>
        <v>626642197.62</v>
      </c>
      <c r="D63" s="85">
        <f>D64+D73+D76+D82</f>
        <v>1397481955.6800001</v>
      </c>
    </row>
    <row r="64" spans="1:4" x14ac:dyDescent="0.2">
      <c r="A64" s="78">
        <v>5510</v>
      </c>
      <c r="B64" s="74" t="s">
        <v>385</v>
      </c>
      <c r="C64" s="79">
        <f>SUM(C65:C72)</f>
        <v>4598425</v>
      </c>
      <c r="D64" s="79">
        <v>256817497.31999999</v>
      </c>
    </row>
    <row r="65" spans="1:4" x14ac:dyDescent="0.2">
      <c r="A65" s="78">
        <v>5511</v>
      </c>
      <c r="B65" s="74" t="s">
        <v>386</v>
      </c>
      <c r="C65" s="79">
        <v>0</v>
      </c>
      <c r="D65" s="79">
        <v>0</v>
      </c>
    </row>
    <row r="66" spans="1:4" x14ac:dyDescent="0.2">
      <c r="A66" s="78">
        <v>5512</v>
      </c>
      <c r="B66" s="74" t="s">
        <v>387</v>
      </c>
      <c r="C66" s="79">
        <v>0</v>
      </c>
      <c r="D66" s="79">
        <v>0</v>
      </c>
    </row>
    <row r="67" spans="1:4" x14ac:dyDescent="0.2">
      <c r="A67" s="78">
        <v>5513</v>
      </c>
      <c r="B67" s="74" t="s">
        <v>388</v>
      </c>
      <c r="C67" s="79">
        <v>0</v>
      </c>
      <c r="D67" s="79">
        <v>0</v>
      </c>
    </row>
    <row r="68" spans="1:4" x14ac:dyDescent="0.2">
      <c r="A68" s="78">
        <v>5514</v>
      </c>
      <c r="B68" s="74" t="s">
        <v>389</v>
      </c>
      <c r="C68" s="79">
        <v>0</v>
      </c>
      <c r="D68" s="79">
        <v>0</v>
      </c>
    </row>
    <row r="69" spans="1:4" x14ac:dyDescent="0.2">
      <c r="A69" s="78">
        <v>5515</v>
      </c>
      <c r="B69" s="74" t="s">
        <v>390</v>
      </c>
      <c r="C69" s="79">
        <v>0</v>
      </c>
      <c r="D69" s="79">
        <v>235310172.72</v>
      </c>
    </row>
    <row r="70" spans="1:4" x14ac:dyDescent="0.2">
      <c r="A70" s="78">
        <v>5516</v>
      </c>
      <c r="B70" s="74" t="s">
        <v>391</v>
      </c>
      <c r="C70" s="79">
        <v>0</v>
      </c>
      <c r="D70" s="79">
        <v>0</v>
      </c>
    </row>
    <row r="71" spans="1:4" x14ac:dyDescent="0.2">
      <c r="A71" s="78">
        <v>5517</v>
      </c>
      <c r="B71" s="74" t="s">
        <v>392</v>
      </c>
      <c r="C71" s="79">
        <v>0</v>
      </c>
      <c r="D71" s="79">
        <v>0</v>
      </c>
    </row>
    <row r="72" spans="1:4" x14ac:dyDescent="0.2">
      <c r="A72" s="78">
        <v>5518</v>
      </c>
      <c r="B72" s="74" t="s">
        <v>393</v>
      </c>
      <c r="C72" s="79">
        <v>4598425</v>
      </c>
      <c r="D72" s="79">
        <v>21507324.600000001</v>
      </c>
    </row>
    <row r="73" spans="1:4" x14ac:dyDescent="0.2">
      <c r="A73" s="78">
        <v>5520</v>
      </c>
      <c r="B73" s="74" t="s">
        <v>394</v>
      </c>
      <c r="C73" s="79">
        <f>SUM(C74:C75)</f>
        <v>0</v>
      </c>
      <c r="D73" s="79">
        <v>0</v>
      </c>
    </row>
    <row r="74" spans="1:4" x14ac:dyDescent="0.2">
      <c r="A74" s="78">
        <v>5521</v>
      </c>
      <c r="B74" s="74" t="s">
        <v>395</v>
      </c>
      <c r="C74" s="79">
        <v>0</v>
      </c>
      <c r="D74" s="79">
        <v>0</v>
      </c>
    </row>
    <row r="75" spans="1:4" x14ac:dyDescent="0.2">
      <c r="A75" s="78">
        <v>5522</v>
      </c>
      <c r="B75" s="74" t="s">
        <v>396</v>
      </c>
      <c r="C75" s="79">
        <v>0</v>
      </c>
      <c r="D75" s="79">
        <v>0</v>
      </c>
    </row>
    <row r="76" spans="1:4" x14ac:dyDescent="0.2">
      <c r="A76" s="78">
        <v>5530</v>
      </c>
      <c r="B76" s="74" t="s">
        <v>397</v>
      </c>
      <c r="C76" s="79">
        <f>SUM(C77:C81)</f>
        <v>622043649.21000004</v>
      </c>
      <c r="D76" s="79">
        <v>1140664456.6500001</v>
      </c>
    </row>
    <row r="77" spans="1:4" x14ac:dyDescent="0.2">
      <c r="A77" s="78">
        <v>5531</v>
      </c>
      <c r="B77" s="74" t="s">
        <v>398</v>
      </c>
      <c r="C77" s="79">
        <v>0</v>
      </c>
      <c r="D77" s="79">
        <v>0</v>
      </c>
    </row>
    <row r="78" spans="1:4" x14ac:dyDescent="0.2">
      <c r="A78" s="78">
        <v>5532</v>
      </c>
      <c r="B78" s="74" t="s">
        <v>399</v>
      </c>
      <c r="C78" s="79">
        <v>0</v>
      </c>
      <c r="D78" s="79">
        <v>0</v>
      </c>
    </row>
    <row r="79" spans="1:4" x14ac:dyDescent="0.2">
      <c r="A79" s="78">
        <v>5533</v>
      </c>
      <c r="B79" s="74" t="s">
        <v>400</v>
      </c>
      <c r="C79" s="79">
        <v>0</v>
      </c>
      <c r="D79" s="79">
        <v>0</v>
      </c>
    </row>
    <row r="80" spans="1:4" x14ac:dyDescent="0.2">
      <c r="A80" s="78">
        <v>5534</v>
      </c>
      <c r="B80" s="74" t="s">
        <v>401</v>
      </c>
      <c r="C80" s="79">
        <v>0</v>
      </c>
      <c r="D80" s="79">
        <v>0</v>
      </c>
    </row>
    <row r="81" spans="1:4" x14ac:dyDescent="0.2">
      <c r="A81" s="78">
        <v>5535</v>
      </c>
      <c r="B81" s="74" t="s">
        <v>402</v>
      </c>
      <c r="C81" s="79">
        <v>622043649.21000004</v>
      </c>
      <c r="D81" s="79">
        <v>1140664456.6500001</v>
      </c>
    </row>
    <row r="82" spans="1:4" x14ac:dyDescent="0.2">
      <c r="A82" s="78">
        <v>5590</v>
      </c>
      <c r="B82" s="74" t="s">
        <v>403</v>
      </c>
      <c r="C82" s="79">
        <f>SUM(C83:C90)</f>
        <v>123.41</v>
      </c>
      <c r="D82" s="79">
        <v>1.71</v>
      </c>
    </row>
    <row r="83" spans="1:4" x14ac:dyDescent="0.2">
      <c r="A83" s="78">
        <v>5591</v>
      </c>
      <c r="B83" s="74" t="s">
        <v>404</v>
      </c>
      <c r="C83" s="79">
        <v>0</v>
      </c>
      <c r="D83" s="79">
        <v>0</v>
      </c>
    </row>
    <row r="84" spans="1:4" x14ac:dyDescent="0.2">
      <c r="A84" s="78">
        <v>5592</v>
      </c>
      <c r="B84" s="74" t="s">
        <v>405</v>
      </c>
      <c r="C84" s="79">
        <v>0</v>
      </c>
      <c r="D84" s="79">
        <v>0</v>
      </c>
    </row>
    <row r="85" spans="1:4" x14ac:dyDescent="0.2">
      <c r="A85" s="78">
        <v>5593</v>
      </c>
      <c r="B85" s="74" t="s">
        <v>406</v>
      </c>
      <c r="C85" s="79">
        <v>0</v>
      </c>
      <c r="D85" s="79">
        <v>0</v>
      </c>
    </row>
    <row r="86" spans="1:4" x14ac:dyDescent="0.2">
      <c r="A86" s="78">
        <v>5594</v>
      </c>
      <c r="B86" s="74" t="s">
        <v>457</v>
      </c>
      <c r="C86" s="79">
        <v>0</v>
      </c>
      <c r="D86" s="79">
        <v>0</v>
      </c>
    </row>
    <row r="87" spans="1:4" x14ac:dyDescent="0.2">
      <c r="A87" s="78">
        <v>5595</v>
      </c>
      <c r="B87" s="74" t="s">
        <v>408</v>
      </c>
      <c r="C87" s="79">
        <v>0</v>
      </c>
      <c r="D87" s="79">
        <v>0</v>
      </c>
    </row>
    <row r="88" spans="1:4" x14ac:dyDescent="0.2">
      <c r="A88" s="78">
        <v>5596</v>
      </c>
      <c r="B88" s="74" t="s">
        <v>299</v>
      </c>
      <c r="C88" s="79">
        <v>0</v>
      </c>
      <c r="D88" s="79">
        <v>0</v>
      </c>
    </row>
    <row r="89" spans="1:4" x14ac:dyDescent="0.2">
      <c r="A89" s="78">
        <v>5597</v>
      </c>
      <c r="B89" s="74" t="s">
        <v>409</v>
      </c>
      <c r="C89" s="79">
        <v>0</v>
      </c>
      <c r="D89" s="79">
        <v>0</v>
      </c>
    </row>
    <row r="90" spans="1:4" x14ac:dyDescent="0.2">
      <c r="A90" s="78">
        <v>5599</v>
      </c>
      <c r="B90" s="74" t="s">
        <v>411</v>
      </c>
      <c r="C90" s="79">
        <v>123.41</v>
      </c>
      <c r="D90" s="79">
        <v>1.71</v>
      </c>
    </row>
    <row r="91" spans="1:4" x14ac:dyDescent="0.2">
      <c r="A91" s="82">
        <v>5600</v>
      </c>
      <c r="B91" s="83" t="s">
        <v>412</v>
      </c>
      <c r="C91" s="85">
        <f>C92</f>
        <v>0</v>
      </c>
      <c r="D91" s="85">
        <f>D92</f>
        <v>0</v>
      </c>
    </row>
    <row r="92" spans="1:4" x14ac:dyDescent="0.2">
      <c r="A92" s="78">
        <v>5610</v>
      </c>
      <c r="B92" s="74" t="s">
        <v>413</v>
      </c>
      <c r="C92" s="79">
        <f>C93</f>
        <v>0</v>
      </c>
      <c r="D92" s="79">
        <f>D93</f>
        <v>0</v>
      </c>
    </row>
    <row r="93" spans="1:4" x14ac:dyDescent="0.2">
      <c r="A93" s="78">
        <v>5611</v>
      </c>
      <c r="B93" s="74" t="s">
        <v>414</v>
      </c>
      <c r="C93" s="79">
        <v>0</v>
      </c>
      <c r="D93" s="79">
        <v>0</v>
      </c>
    </row>
    <row r="94" spans="1:4" x14ac:dyDescent="0.2">
      <c r="A94" s="82">
        <v>2110</v>
      </c>
      <c r="B94" s="95" t="s">
        <v>458</v>
      </c>
      <c r="C94" s="85">
        <f>SUM(C95:C99)</f>
        <v>0</v>
      </c>
      <c r="D94" s="85">
        <f>SUM(D95:D99)</f>
        <v>82896795.229999989</v>
      </c>
    </row>
    <row r="95" spans="1:4" x14ac:dyDescent="0.2">
      <c r="A95" s="78">
        <v>2111</v>
      </c>
      <c r="B95" s="74" t="s">
        <v>459</v>
      </c>
      <c r="C95" s="79">
        <v>0</v>
      </c>
      <c r="D95" s="79">
        <v>323882.68</v>
      </c>
    </row>
    <row r="96" spans="1:4" x14ac:dyDescent="0.2">
      <c r="A96" s="78">
        <v>2112</v>
      </c>
      <c r="B96" s="74" t="s">
        <v>460</v>
      </c>
      <c r="C96" s="79">
        <v>0</v>
      </c>
      <c r="D96" s="79">
        <v>46266011.899999999</v>
      </c>
    </row>
    <row r="97" spans="1:4" x14ac:dyDescent="0.2">
      <c r="A97" s="78">
        <v>2112</v>
      </c>
      <c r="B97" s="74" t="s">
        <v>461</v>
      </c>
      <c r="C97" s="79">
        <v>0</v>
      </c>
      <c r="D97" s="79">
        <v>36306900.649999999</v>
      </c>
    </row>
    <row r="98" spans="1:4" x14ac:dyDescent="0.2">
      <c r="A98" s="78">
        <v>2115</v>
      </c>
      <c r="B98" s="74" t="s">
        <v>462</v>
      </c>
      <c r="C98" s="79">
        <v>0</v>
      </c>
      <c r="D98" s="79">
        <v>0</v>
      </c>
    </row>
    <row r="99" spans="1:4" x14ac:dyDescent="0.2">
      <c r="A99" s="78">
        <v>2114</v>
      </c>
      <c r="B99" s="74" t="s">
        <v>463</v>
      </c>
      <c r="C99" s="79">
        <v>0</v>
      </c>
      <c r="D99" s="79">
        <v>0</v>
      </c>
    </row>
    <row r="100" spans="1:4" x14ac:dyDescent="0.2">
      <c r="A100" s="78"/>
      <c r="B100" s="87" t="s">
        <v>464</v>
      </c>
      <c r="C100" s="85">
        <f>+C101</f>
        <v>92160304.100000009</v>
      </c>
      <c r="D100" s="85">
        <f>+D101</f>
        <v>187574353.59999999</v>
      </c>
    </row>
    <row r="101" spans="1:4" x14ac:dyDescent="0.2">
      <c r="A101" s="88">
        <v>3100</v>
      </c>
      <c r="B101" s="96" t="s">
        <v>465</v>
      </c>
      <c r="C101" s="90">
        <f>SUM(C102:C105)</f>
        <v>92160304.100000009</v>
      </c>
      <c r="D101" s="90">
        <f>SUM(D102:D105)</f>
        <v>187574353.59999999</v>
      </c>
    </row>
    <row r="102" spans="1:4" x14ac:dyDescent="0.2">
      <c r="A102" s="92"/>
      <c r="B102" s="97" t="s">
        <v>466</v>
      </c>
      <c r="C102" s="94">
        <v>88076715.230000004</v>
      </c>
      <c r="D102" s="94">
        <v>157673077.16999999</v>
      </c>
    </row>
    <row r="103" spans="1:4" x14ac:dyDescent="0.2">
      <c r="A103" s="92"/>
      <c r="B103" s="97" t="s">
        <v>467</v>
      </c>
      <c r="C103" s="94">
        <v>0</v>
      </c>
      <c r="D103" s="94">
        <v>0</v>
      </c>
    </row>
    <row r="104" spans="1:4" x14ac:dyDescent="0.2">
      <c r="A104" s="92"/>
      <c r="B104" s="97" t="s">
        <v>468</v>
      </c>
      <c r="C104" s="94">
        <v>2289322.87</v>
      </c>
      <c r="D104" s="94">
        <v>28998553.809999999</v>
      </c>
    </row>
    <row r="105" spans="1:4" x14ac:dyDescent="0.2">
      <c r="A105" s="92"/>
      <c r="B105" s="97" t="s">
        <v>469</v>
      </c>
      <c r="C105" s="94">
        <v>1794266</v>
      </c>
      <c r="D105" s="94">
        <v>902722.62</v>
      </c>
    </row>
    <row r="106" spans="1:4" x14ac:dyDescent="0.2">
      <c r="A106" s="92"/>
      <c r="B106" s="98" t="s">
        <v>470</v>
      </c>
      <c r="C106" s="90">
        <f>+C107</f>
        <v>0</v>
      </c>
      <c r="D106" s="90">
        <f>+D107</f>
        <v>0</v>
      </c>
    </row>
    <row r="107" spans="1:4" x14ac:dyDescent="0.2">
      <c r="A107" s="88">
        <v>1270</v>
      </c>
      <c r="B107" s="99" t="s">
        <v>159</v>
      </c>
      <c r="C107" s="90">
        <f>+C108</f>
        <v>0</v>
      </c>
      <c r="D107" s="90">
        <f>+D108</f>
        <v>0</v>
      </c>
    </row>
    <row r="108" spans="1:4" x14ac:dyDescent="0.2">
      <c r="A108" s="92">
        <v>1273</v>
      </c>
      <c r="B108" s="93" t="s">
        <v>471</v>
      </c>
      <c r="C108" s="94">
        <v>0</v>
      </c>
      <c r="D108" s="94">
        <v>0</v>
      </c>
    </row>
    <row r="109" spans="1:4" x14ac:dyDescent="0.2">
      <c r="A109" s="92"/>
      <c r="B109" s="98" t="s">
        <v>472</v>
      </c>
      <c r="C109" s="90">
        <f>+C110+C112</f>
        <v>0</v>
      </c>
      <c r="D109" s="90">
        <f>+D110+D112</f>
        <v>0</v>
      </c>
    </row>
    <row r="110" spans="1:4" x14ac:dyDescent="0.2">
      <c r="A110" s="88">
        <v>4300</v>
      </c>
      <c r="B110" s="96" t="s">
        <v>473</v>
      </c>
      <c r="C110" s="90">
        <f>+C111</f>
        <v>0</v>
      </c>
      <c r="D110" s="100">
        <f>+D111</f>
        <v>0</v>
      </c>
    </row>
    <row r="111" spans="1:4" x14ac:dyDescent="0.2">
      <c r="A111" s="92">
        <v>4399</v>
      </c>
      <c r="B111" s="97" t="s">
        <v>295</v>
      </c>
      <c r="C111" s="94">
        <v>0</v>
      </c>
      <c r="D111" s="94">
        <v>0</v>
      </c>
    </row>
    <row r="112" spans="1:4" x14ac:dyDescent="0.2">
      <c r="A112" s="82">
        <v>1120</v>
      </c>
      <c r="B112" s="101" t="s">
        <v>474</v>
      </c>
      <c r="C112" s="85">
        <f>SUM(C113:C121)</f>
        <v>0</v>
      </c>
      <c r="D112" s="85">
        <f>SUM(D113:D121)</f>
        <v>0</v>
      </c>
    </row>
    <row r="113" spans="1:4" x14ac:dyDescent="0.2">
      <c r="A113" s="78">
        <v>1124</v>
      </c>
      <c r="B113" s="102" t="s">
        <v>475</v>
      </c>
      <c r="C113" s="103">
        <v>0</v>
      </c>
      <c r="D113" s="79">
        <v>0</v>
      </c>
    </row>
    <row r="114" spans="1:4" x14ac:dyDescent="0.2">
      <c r="A114" s="78">
        <v>1124</v>
      </c>
      <c r="B114" s="102" t="s">
        <v>476</v>
      </c>
      <c r="C114" s="103">
        <v>0</v>
      </c>
      <c r="D114" s="79">
        <v>0</v>
      </c>
    </row>
    <row r="115" spans="1:4" x14ac:dyDescent="0.2">
      <c r="A115" s="78">
        <v>1124</v>
      </c>
      <c r="B115" s="102" t="s">
        <v>477</v>
      </c>
      <c r="C115" s="103">
        <v>0</v>
      </c>
      <c r="D115" s="79">
        <v>0</v>
      </c>
    </row>
    <row r="116" spans="1:4" x14ac:dyDescent="0.2">
      <c r="A116" s="78">
        <v>1124</v>
      </c>
      <c r="B116" s="102" t="s">
        <v>478</v>
      </c>
      <c r="C116" s="103">
        <v>0</v>
      </c>
      <c r="D116" s="79">
        <v>0</v>
      </c>
    </row>
    <row r="117" spans="1:4" x14ac:dyDescent="0.2">
      <c r="A117" s="78">
        <v>1124</v>
      </c>
      <c r="B117" s="102" t="s">
        <v>479</v>
      </c>
      <c r="C117" s="79">
        <v>0</v>
      </c>
      <c r="D117" s="79">
        <v>0</v>
      </c>
    </row>
    <row r="118" spans="1:4" x14ac:dyDescent="0.2">
      <c r="A118" s="78">
        <v>1124</v>
      </c>
      <c r="B118" s="102" t="s">
        <v>480</v>
      </c>
      <c r="C118" s="79">
        <v>0</v>
      </c>
      <c r="D118" s="79">
        <v>0</v>
      </c>
    </row>
    <row r="119" spans="1:4" x14ac:dyDescent="0.2">
      <c r="A119" s="78">
        <v>1122</v>
      </c>
      <c r="B119" s="102" t="s">
        <v>481</v>
      </c>
      <c r="C119" s="79">
        <v>0</v>
      </c>
      <c r="D119" s="79">
        <v>0</v>
      </c>
    </row>
    <row r="120" spans="1:4" x14ac:dyDescent="0.2">
      <c r="A120" s="78">
        <v>1122</v>
      </c>
      <c r="B120" s="102" t="s">
        <v>482</v>
      </c>
      <c r="C120" s="103">
        <v>0</v>
      </c>
      <c r="D120" s="79">
        <v>0</v>
      </c>
    </row>
    <row r="121" spans="1:4" x14ac:dyDescent="0.2">
      <c r="A121" s="78">
        <v>1122</v>
      </c>
      <c r="B121" s="102" t="s">
        <v>483</v>
      </c>
      <c r="C121" s="79">
        <v>0</v>
      </c>
      <c r="D121" s="79">
        <v>0</v>
      </c>
    </row>
    <row r="122" spans="1:4" x14ac:dyDescent="0.2">
      <c r="A122" s="78"/>
      <c r="B122" s="104" t="s">
        <v>484</v>
      </c>
      <c r="C122" s="85">
        <f>C47+C48+C100-C106-C109</f>
        <v>2075635001.73</v>
      </c>
      <c r="D122" s="85">
        <f>D47+D48+D100-D106-D109</f>
        <v>1453551395.76</v>
      </c>
    </row>
    <row r="126" spans="1:4" x14ac:dyDescent="0.2">
      <c r="A126" s="74" t="s">
        <v>485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del trimestre anterior" sqref="D60 D51 C48:D48 C51:C62" xr:uid="{C68369B2-DE4F-4BB7-84A1-9344FF963EED}"/>
    <dataValidation allowBlank="1" showInputMessage="1" showErrorMessage="1" prompt="Saldo al 31 de diciembre del año anterior que se presenta" sqref="D7 D46" xr:uid="{ADBC0D7E-1B78-4789-946E-2332E1ADC03A}"/>
    <dataValidation allowBlank="1" showInputMessage="1" showErrorMessage="1" prompt="Importe final del periodo que corresponde la información financiera trimestral que se presenta." sqref="C19 C7 C46 D61:D62 D52:D59" xr:uid="{0EFB4D48-B5FC-4F3C-944C-9A5B956DE949}"/>
  </dataValidations>
  <printOptions horizontalCentered="1"/>
  <pageMargins left="0.70866141732283472" right="0.70866141732283472" top="0.74803149606299213" bottom="0.74803149606299213" header="0.31496062992125984" footer="0.31496062992125984"/>
  <pageSetup fitToHeight="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711CB-1DEB-42E9-AF2F-B556F5E9F6AA}">
  <sheetPr>
    <tabColor rgb="FFFFC000"/>
    <pageSetUpPr fitToPage="1"/>
  </sheetPr>
  <dimension ref="A1:F135"/>
  <sheetViews>
    <sheetView showGridLines="0" workbookViewId="0">
      <selection activeCell="B47" sqref="B47"/>
    </sheetView>
  </sheetViews>
  <sheetFormatPr baseColWidth="10" defaultColWidth="10.6640625" defaultRowHeight="11.25" x14ac:dyDescent="0.2"/>
  <cols>
    <col min="1" max="1" width="11.6640625" style="74" customWidth="1"/>
    <col min="2" max="2" width="74" style="74" bestFit="1" customWidth="1"/>
    <col min="3" max="3" width="17.83203125" style="74" bestFit="1" customWidth="1"/>
    <col min="4" max="4" width="19.1640625" style="74" bestFit="1" customWidth="1"/>
    <col min="5" max="5" width="12.5" style="74" customWidth="1"/>
    <col min="6" max="6" width="12.33203125" style="74" bestFit="1" customWidth="1"/>
    <col min="7" max="16384" width="10.6640625" style="74"/>
  </cols>
  <sheetData>
    <row r="1" spans="1:5" s="80" customFormat="1" ht="18.95" customHeight="1" x14ac:dyDescent="0.2">
      <c r="A1" s="71" t="s">
        <v>0</v>
      </c>
      <c r="B1" s="71"/>
      <c r="C1" s="71"/>
      <c r="D1" s="72" t="s">
        <v>72</v>
      </c>
      <c r="E1" s="73">
        <v>2023</v>
      </c>
    </row>
    <row r="2" spans="1:5" s="80" customFormat="1" ht="18.95" customHeight="1" x14ac:dyDescent="0.2">
      <c r="A2" s="71" t="s">
        <v>435</v>
      </c>
      <c r="B2" s="71"/>
      <c r="C2" s="71"/>
      <c r="D2" s="72" t="s">
        <v>74</v>
      </c>
      <c r="E2" s="73" t="s">
        <v>4</v>
      </c>
    </row>
    <row r="3" spans="1:5" s="80" customFormat="1" ht="18.95" customHeight="1" x14ac:dyDescent="0.2">
      <c r="A3" s="71" t="s">
        <v>5</v>
      </c>
      <c r="B3" s="71"/>
      <c r="C3" s="71"/>
      <c r="D3" s="72" t="s">
        <v>75</v>
      </c>
      <c r="E3" s="73">
        <v>2</v>
      </c>
    </row>
    <row r="4" spans="1:5" x14ac:dyDescent="0.2">
      <c r="A4" s="75" t="s">
        <v>76</v>
      </c>
      <c r="B4" s="76"/>
      <c r="C4" s="76"/>
      <c r="D4" s="76"/>
      <c r="E4" s="76"/>
    </row>
    <row r="6" spans="1:5" x14ac:dyDescent="0.2">
      <c r="A6" s="76" t="s">
        <v>436</v>
      </c>
      <c r="B6" s="76"/>
      <c r="C6" s="76"/>
      <c r="D6" s="76"/>
      <c r="E6" s="76"/>
    </row>
    <row r="7" spans="1:5" x14ac:dyDescent="0.2">
      <c r="A7" s="77" t="s">
        <v>78</v>
      </c>
      <c r="B7" s="77" t="s">
        <v>437</v>
      </c>
      <c r="C7" s="81">
        <v>2023</v>
      </c>
      <c r="D7" s="81">
        <v>2022</v>
      </c>
      <c r="E7" s="77"/>
    </row>
    <row r="8" spans="1:5" x14ac:dyDescent="0.2">
      <c r="A8" s="78">
        <v>1111</v>
      </c>
      <c r="B8" s="74" t="s">
        <v>438</v>
      </c>
      <c r="C8" s="79">
        <v>20000</v>
      </c>
      <c r="D8" s="79">
        <v>0</v>
      </c>
    </row>
    <row r="9" spans="1:5" x14ac:dyDescent="0.2">
      <c r="A9" s="78">
        <v>1112</v>
      </c>
      <c r="B9" s="74" t="s">
        <v>439</v>
      </c>
      <c r="C9" s="79">
        <v>2268145584.0100002</v>
      </c>
      <c r="D9" s="79">
        <v>834569417.61000001</v>
      </c>
    </row>
    <row r="10" spans="1:5" x14ac:dyDescent="0.2">
      <c r="A10" s="78">
        <v>1113</v>
      </c>
      <c r="B10" s="74" t="s">
        <v>440</v>
      </c>
      <c r="C10" s="79">
        <v>0</v>
      </c>
      <c r="D10" s="79">
        <v>0</v>
      </c>
    </row>
    <row r="11" spans="1:5" x14ac:dyDescent="0.2">
      <c r="A11" s="78">
        <v>1114</v>
      </c>
      <c r="B11" s="74" t="s">
        <v>82</v>
      </c>
      <c r="C11" s="79">
        <v>0</v>
      </c>
      <c r="D11" s="79">
        <v>0</v>
      </c>
    </row>
    <row r="12" spans="1:5" x14ac:dyDescent="0.2">
      <c r="A12" s="78">
        <v>1115</v>
      </c>
      <c r="B12" s="74" t="s">
        <v>83</v>
      </c>
      <c r="C12" s="79">
        <v>0</v>
      </c>
      <c r="D12" s="79">
        <v>0</v>
      </c>
    </row>
    <row r="13" spans="1:5" x14ac:dyDescent="0.2">
      <c r="A13" s="78">
        <v>1116</v>
      </c>
      <c r="B13" s="74" t="s">
        <v>441</v>
      </c>
      <c r="C13" s="79">
        <v>0</v>
      </c>
      <c r="D13" s="79">
        <v>0</v>
      </c>
    </row>
    <row r="14" spans="1:5" x14ac:dyDescent="0.2">
      <c r="A14" s="78">
        <v>1119</v>
      </c>
      <c r="B14" s="74" t="s">
        <v>442</v>
      </c>
      <c r="C14" s="79">
        <v>0</v>
      </c>
      <c r="D14" s="79">
        <v>0</v>
      </c>
    </row>
    <row r="15" spans="1:5" x14ac:dyDescent="0.2">
      <c r="A15" s="82">
        <v>1110</v>
      </c>
      <c r="B15" s="83" t="s">
        <v>443</v>
      </c>
      <c r="C15" s="50">
        <f>SUM(C8:C14)</f>
        <v>2268165584.0100002</v>
      </c>
      <c r="D15" s="50">
        <f>SUM(D8:D14)</f>
        <v>834569417.61000001</v>
      </c>
    </row>
    <row r="18" spans="1:6" x14ac:dyDescent="0.2">
      <c r="A18" s="76" t="s">
        <v>444</v>
      </c>
      <c r="B18" s="76"/>
      <c r="C18" s="76"/>
      <c r="D18" s="76"/>
    </row>
    <row r="19" spans="1:6" x14ac:dyDescent="0.2">
      <c r="A19" s="77" t="s">
        <v>78</v>
      </c>
      <c r="B19" s="77" t="s">
        <v>437</v>
      </c>
      <c r="C19" s="84" t="s">
        <v>445</v>
      </c>
      <c r="D19" s="84" t="s">
        <v>446</v>
      </c>
    </row>
    <row r="20" spans="1:6" x14ac:dyDescent="0.2">
      <c r="A20" s="82">
        <v>1230</v>
      </c>
      <c r="B20" s="83" t="s">
        <v>133</v>
      </c>
      <c r="C20" s="85">
        <f>SUM(C21:C27)</f>
        <v>50142331.549999997</v>
      </c>
      <c r="D20" s="85">
        <f>SUM(D21:D27)</f>
        <v>50142331.549999997</v>
      </c>
    </row>
    <row r="21" spans="1:6" x14ac:dyDescent="0.2">
      <c r="A21" s="78">
        <v>1231</v>
      </c>
      <c r="B21" s="74" t="s">
        <v>134</v>
      </c>
      <c r="C21" s="79">
        <v>0</v>
      </c>
      <c r="D21" s="79">
        <v>0</v>
      </c>
    </row>
    <row r="22" spans="1:6" x14ac:dyDescent="0.2">
      <c r="A22" s="78">
        <v>1232</v>
      </c>
      <c r="B22" s="74" t="s">
        <v>135</v>
      </c>
      <c r="C22" s="79">
        <v>0</v>
      </c>
      <c r="D22" s="79">
        <v>0</v>
      </c>
    </row>
    <row r="23" spans="1:6" x14ac:dyDescent="0.2">
      <c r="A23" s="78">
        <v>1233</v>
      </c>
      <c r="B23" s="74" t="s">
        <v>136</v>
      </c>
      <c r="C23" s="79">
        <v>0</v>
      </c>
      <c r="D23" s="79">
        <v>0</v>
      </c>
    </row>
    <row r="24" spans="1:6" x14ac:dyDescent="0.2">
      <c r="A24" s="78">
        <v>1234</v>
      </c>
      <c r="B24" s="74" t="s">
        <v>137</v>
      </c>
      <c r="C24" s="79">
        <v>0</v>
      </c>
      <c r="D24" s="79">
        <v>0</v>
      </c>
    </row>
    <row r="25" spans="1:6" x14ac:dyDescent="0.2">
      <c r="A25" s="78">
        <v>1235</v>
      </c>
      <c r="B25" s="74" t="s">
        <v>138</v>
      </c>
      <c r="C25" s="79">
        <v>0</v>
      </c>
      <c r="D25" s="79">
        <v>0</v>
      </c>
    </row>
    <row r="26" spans="1:6" x14ac:dyDescent="0.2">
      <c r="A26" s="78">
        <v>1236</v>
      </c>
      <c r="B26" s="74" t="s">
        <v>139</v>
      </c>
      <c r="C26" s="79">
        <v>50142331.549999997</v>
      </c>
      <c r="D26" s="79">
        <v>50142331.549999997</v>
      </c>
    </row>
    <row r="27" spans="1:6" x14ac:dyDescent="0.2">
      <c r="A27" s="78">
        <v>1239</v>
      </c>
      <c r="B27" s="74" t="s">
        <v>140</v>
      </c>
      <c r="C27" s="79">
        <v>0</v>
      </c>
      <c r="D27" s="79">
        <v>0</v>
      </c>
    </row>
    <row r="28" spans="1:6" x14ac:dyDescent="0.2">
      <c r="A28" s="82">
        <v>1240</v>
      </c>
      <c r="B28" s="83" t="s">
        <v>141</v>
      </c>
      <c r="C28" s="85">
        <f>SUM(C29:C36)</f>
        <v>63238822.509999998</v>
      </c>
      <c r="D28" s="85">
        <f>SUM(D29:D36)</f>
        <v>63238822.509999998</v>
      </c>
      <c r="F28" s="86"/>
    </row>
    <row r="29" spans="1:6" x14ac:dyDescent="0.2">
      <c r="A29" s="78">
        <v>1241</v>
      </c>
      <c r="B29" s="74" t="s">
        <v>142</v>
      </c>
      <c r="C29" s="79">
        <v>9072916.6699999999</v>
      </c>
      <c r="D29" s="79">
        <v>9072916.6699999999</v>
      </c>
    </row>
    <row r="30" spans="1:6" x14ac:dyDescent="0.2">
      <c r="A30" s="78">
        <v>1242</v>
      </c>
      <c r="B30" s="74" t="s">
        <v>143</v>
      </c>
      <c r="C30" s="79">
        <v>269994.56</v>
      </c>
      <c r="D30" s="79">
        <v>269994.56</v>
      </c>
    </row>
    <row r="31" spans="1:6" x14ac:dyDescent="0.2">
      <c r="A31" s="78">
        <v>1243</v>
      </c>
      <c r="B31" s="74" t="s">
        <v>144</v>
      </c>
      <c r="C31" s="79">
        <v>51395312.710000001</v>
      </c>
      <c r="D31" s="79">
        <v>51395312.710000001</v>
      </c>
    </row>
    <row r="32" spans="1:6" x14ac:dyDescent="0.2">
      <c r="A32" s="78">
        <v>1244</v>
      </c>
      <c r="B32" s="74" t="s">
        <v>145</v>
      </c>
      <c r="C32" s="79">
        <v>0</v>
      </c>
      <c r="D32" s="79">
        <v>0</v>
      </c>
    </row>
    <row r="33" spans="1:5" x14ac:dyDescent="0.2">
      <c r="A33" s="78">
        <v>1245</v>
      </c>
      <c r="B33" s="74" t="s">
        <v>146</v>
      </c>
      <c r="C33" s="79">
        <v>0</v>
      </c>
      <c r="D33" s="79">
        <v>0</v>
      </c>
    </row>
    <row r="34" spans="1:5" x14ac:dyDescent="0.2">
      <c r="A34" s="78">
        <v>1246</v>
      </c>
      <c r="B34" s="74" t="s">
        <v>147</v>
      </c>
      <c r="C34" s="79">
        <v>2500598.5699999998</v>
      </c>
      <c r="D34" s="79">
        <v>2500598.5699999998</v>
      </c>
    </row>
    <row r="35" spans="1:5" x14ac:dyDescent="0.2">
      <c r="A35" s="78">
        <v>1247</v>
      </c>
      <c r="B35" s="74" t="s">
        <v>148</v>
      </c>
      <c r="C35" s="79">
        <v>0</v>
      </c>
      <c r="D35" s="79">
        <v>0</v>
      </c>
    </row>
    <row r="36" spans="1:5" x14ac:dyDescent="0.2">
      <c r="A36" s="78">
        <v>1248</v>
      </c>
      <c r="B36" s="74" t="s">
        <v>149</v>
      </c>
      <c r="C36" s="79">
        <v>0</v>
      </c>
      <c r="D36" s="79">
        <v>0</v>
      </c>
    </row>
    <row r="37" spans="1:5" x14ac:dyDescent="0.2">
      <c r="A37" s="82">
        <v>1250</v>
      </c>
      <c r="B37" s="83" t="s">
        <v>153</v>
      </c>
      <c r="C37" s="85">
        <f>SUM(C38:C42)</f>
        <v>0</v>
      </c>
      <c r="D37" s="85">
        <f>SUM(D38:D42)</f>
        <v>0</v>
      </c>
      <c r="E37" s="83"/>
    </row>
    <row r="38" spans="1:5" x14ac:dyDescent="0.2">
      <c r="A38" s="78">
        <v>1251</v>
      </c>
      <c r="B38" s="74" t="s">
        <v>154</v>
      </c>
      <c r="C38" s="79">
        <v>0</v>
      </c>
      <c r="D38" s="79">
        <v>0</v>
      </c>
    </row>
    <row r="39" spans="1:5" x14ac:dyDescent="0.2">
      <c r="A39" s="78">
        <v>1252</v>
      </c>
      <c r="B39" s="74" t="s">
        <v>155</v>
      </c>
      <c r="C39" s="79">
        <v>0</v>
      </c>
      <c r="D39" s="79">
        <v>0</v>
      </c>
    </row>
    <row r="40" spans="1:5" x14ac:dyDescent="0.2">
      <c r="A40" s="78">
        <v>1253</v>
      </c>
      <c r="B40" s="74" t="s">
        <v>156</v>
      </c>
      <c r="C40" s="79">
        <v>0</v>
      </c>
      <c r="D40" s="79">
        <v>0</v>
      </c>
    </row>
    <row r="41" spans="1:5" x14ac:dyDescent="0.2">
      <c r="A41" s="78">
        <v>1254</v>
      </c>
      <c r="B41" s="74" t="s">
        <v>157</v>
      </c>
      <c r="C41" s="79">
        <v>0</v>
      </c>
      <c r="D41" s="79">
        <v>0</v>
      </c>
    </row>
    <row r="42" spans="1:5" x14ac:dyDescent="0.2">
      <c r="A42" s="78">
        <v>1259</v>
      </c>
      <c r="B42" s="74" t="s">
        <v>158</v>
      </c>
      <c r="C42" s="79">
        <v>0</v>
      </c>
      <c r="D42" s="79">
        <v>0</v>
      </c>
    </row>
    <row r="43" spans="1:5" x14ac:dyDescent="0.2">
      <c r="B43" s="87" t="s">
        <v>447</v>
      </c>
      <c r="C43" s="85">
        <f>C20+C28+C37</f>
        <v>113381154.06</v>
      </c>
      <c r="D43" s="85">
        <f>D20+D28+D37</f>
        <v>113381154.06</v>
      </c>
    </row>
    <row r="45" spans="1:5" x14ac:dyDescent="0.2">
      <c r="A45" s="76" t="s">
        <v>448</v>
      </c>
      <c r="B45" s="76"/>
      <c r="C45" s="76"/>
      <c r="D45" s="76"/>
      <c r="E45" s="76"/>
    </row>
    <row r="46" spans="1:5" x14ac:dyDescent="0.2">
      <c r="A46" s="77" t="s">
        <v>78</v>
      </c>
      <c r="B46" s="77" t="s">
        <v>437</v>
      </c>
      <c r="C46" s="81">
        <v>2023</v>
      </c>
      <c r="D46" s="81">
        <v>2022</v>
      </c>
      <c r="E46" s="77"/>
    </row>
    <row r="47" spans="1:5" x14ac:dyDescent="0.2">
      <c r="A47" s="105">
        <v>3210</v>
      </c>
      <c r="B47" s="106" t="s">
        <v>449</v>
      </c>
      <c r="C47" s="107">
        <v>1356832500.01</v>
      </c>
      <c r="D47" s="107">
        <v>-214401708.75</v>
      </c>
      <c r="E47" s="108"/>
    </row>
    <row r="48" spans="1:5" x14ac:dyDescent="0.2">
      <c r="A48" s="109"/>
      <c r="B48" s="110" t="s">
        <v>450</v>
      </c>
      <c r="C48" s="107">
        <v>626642197.62</v>
      </c>
      <c r="D48" s="107">
        <v>1480378750.9100001</v>
      </c>
      <c r="E48" s="108"/>
    </row>
    <row r="49" spans="1:5" s="91" customFormat="1" x14ac:dyDescent="0.2">
      <c r="A49" s="105">
        <v>5400</v>
      </c>
      <c r="B49" s="106" t="s">
        <v>370</v>
      </c>
      <c r="C49" s="107">
        <v>0</v>
      </c>
      <c r="D49" s="107">
        <v>0</v>
      </c>
      <c r="E49" s="111"/>
    </row>
    <row r="50" spans="1:5" s="91" customFormat="1" x14ac:dyDescent="0.2">
      <c r="A50" s="109">
        <v>5410</v>
      </c>
      <c r="B50" s="111" t="s">
        <v>452</v>
      </c>
      <c r="C50" s="112">
        <v>0</v>
      </c>
      <c r="D50" s="112">
        <v>0</v>
      </c>
      <c r="E50" s="111"/>
    </row>
    <row r="51" spans="1:5" x14ac:dyDescent="0.2">
      <c r="A51" s="109">
        <v>5411</v>
      </c>
      <c r="B51" s="111" t="s">
        <v>372</v>
      </c>
      <c r="C51" s="112">
        <v>0</v>
      </c>
      <c r="D51" s="112">
        <v>0</v>
      </c>
      <c r="E51" s="111"/>
    </row>
    <row r="52" spans="1:5" x14ac:dyDescent="0.2">
      <c r="A52" s="109">
        <v>5420</v>
      </c>
      <c r="B52" s="111" t="s">
        <v>453</v>
      </c>
      <c r="C52" s="112">
        <v>0</v>
      </c>
      <c r="D52" s="112">
        <v>0</v>
      </c>
      <c r="E52" s="111"/>
    </row>
    <row r="53" spans="1:5" x14ac:dyDescent="0.2">
      <c r="A53" s="109">
        <v>5421</v>
      </c>
      <c r="B53" s="111" t="s">
        <v>375</v>
      </c>
      <c r="C53" s="112">
        <v>0</v>
      </c>
      <c r="D53" s="112">
        <v>0</v>
      </c>
      <c r="E53" s="111"/>
    </row>
    <row r="54" spans="1:5" x14ac:dyDescent="0.2">
      <c r="A54" s="109">
        <v>5430</v>
      </c>
      <c r="B54" s="111" t="s">
        <v>454</v>
      </c>
      <c r="C54" s="112">
        <v>0</v>
      </c>
      <c r="D54" s="112">
        <v>0</v>
      </c>
      <c r="E54" s="111"/>
    </row>
    <row r="55" spans="1:5" x14ac:dyDescent="0.2">
      <c r="A55" s="109">
        <v>5431</v>
      </c>
      <c r="B55" s="111" t="s">
        <v>378</v>
      </c>
      <c r="C55" s="112">
        <v>0</v>
      </c>
      <c r="D55" s="112">
        <v>0</v>
      </c>
      <c r="E55" s="111"/>
    </row>
    <row r="56" spans="1:5" x14ac:dyDescent="0.2">
      <c r="A56" s="109">
        <v>5440</v>
      </c>
      <c r="B56" s="111" t="s">
        <v>455</v>
      </c>
      <c r="C56" s="112">
        <v>0</v>
      </c>
      <c r="D56" s="112">
        <v>0</v>
      </c>
      <c r="E56" s="111"/>
    </row>
    <row r="57" spans="1:5" x14ac:dyDescent="0.2">
      <c r="A57" s="109">
        <v>5441</v>
      </c>
      <c r="B57" s="111" t="s">
        <v>455</v>
      </c>
      <c r="C57" s="112">
        <v>0</v>
      </c>
      <c r="D57" s="112">
        <v>0</v>
      </c>
      <c r="E57" s="111"/>
    </row>
    <row r="58" spans="1:5" x14ac:dyDescent="0.2">
      <c r="A58" s="109">
        <v>5450</v>
      </c>
      <c r="B58" s="111" t="s">
        <v>456</v>
      </c>
      <c r="C58" s="112">
        <v>0</v>
      </c>
      <c r="D58" s="112">
        <v>0</v>
      </c>
      <c r="E58" s="111"/>
    </row>
    <row r="59" spans="1:5" x14ac:dyDescent="0.2">
      <c r="A59" s="109">
        <v>5451</v>
      </c>
      <c r="B59" s="111" t="s">
        <v>382</v>
      </c>
      <c r="C59" s="112">
        <v>0</v>
      </c>
      <c r="D59" s="112">
        <v>0</v>
      </c>
      <c r="E59" s="111"/>
    </row>
    <row r="60" spans="1:5" x14ac:dyDescent="0.2">
      <c r="A60" s="109">
        <v>5452</v>
      </c>
      <c r="B60" s="111" t="s">
        <v>383</v>
      </c>
      <c r="C60" s="112">
        <v>0</v>
      </c>
      <c r="D60" s="112">
        <v>0</v>
      </c>
      <c r="E60" s="111"/>
    </row>
    <row r="61" spans="1:5" x14ac:dyDescent="0.2">
      <c r="A61" s="105">
        <v>5500</v>
      </c>
      <c r="B61" s="106" t="s">
        <v>384</v>
      </c>
      <c r="C61" s="85">
        <f>C62+C71+C74+C80</f>
        <v>626642197.62</v>
      </c>
      <c r="D61" s="85">
        <f>D62+D71+D74+D80</f>
        <v>1397481955.6800001</v>
      </c>
      <c r="E61" s="111"/>
    </row>
    <row r="62" spans="1:5" x14ac:dyDescent="0.2">
      <c r="A62" s="105">
        <v>5510</v>
      </c>
      <c r="B62" s="106" t="s">
        <v>385</v>
      </c>
      <c r="C62" s="79">
        <f>SUM(C63:C70)</f>
        <v>4598425</v>
      </c>
      <c r="D62" s="79">
        <f>SUM(D63:D70)</f>
        <v>256817497.31999999</v>
      </c>
      <c r="E62" s="111"/>
    </row>
    <row r="63" spans="1:5" x14ac:dyDescent="0.2">
      <c r="A63" s="109">
        <v>5511</v>
      </c>
      <c r="B63" s="111" t="s">
        <v>386</v>
      </c>
      <c r="C63" s="79">
        <v>0</v>
      </c>
      <c r="D63" s="79">
        <v>0</v>
      </c>
      <c r="E63" s="111"/>
    </row>
    <row r="64" spans="1:5" x14ac:dyDescent="0.2">
      <c r="A64" s="109">
        <v>5512</v>
      </c>
      <c r="B64" s="111" t="s">
        <v>387</v>
      </c>
      <c r="C64" s="79">
        <v>0</v>
      </c>
      <c r="D64" s="79">
        <v>0</v>
      </c>
      <c r="E64" s="111"/>
    </row>
    <row r="65" spans="1:5" x14ac:dyDescent="0.2">
      <c r="A65" s="109">
        <v>5513</v>
      </c>
      <c r="B65" s="111" t="s">
        <v>388</v>
      </c>
      <c r="C65" s="79">
        <v>0</v>
      </c>
      <c r="D65" s="79">
        <v>0</v>
      </c>
      <c r="E65" s="111"/>
    </row>
    <row r="66" spans="1:5" x14ac:dyDescent="0.2">
      <c r="A66" s="109">
        <v>5514</v>
      </c>
      <c r="B66" s="111" t="s">
        <v>389</v>
      </c>
      <c r="C66" s="79">
        <v>0</v>
      </c>
      <c r="D66" s="79">
        <v>0</v>
      </c>
      <c r="E66" s="111"/>
    </row>
    <row r="67" spans="1:5" x14ac:dyDescent="0.2">
      <c r="A67" s="109">
        <v>5515</v>
      </c>
      <c r="B67" s="111" t="s">
        <v>390</v>
      </c>
      <c r="C67" s="79">
        <v>0</v>
      </c>
      <c r="D67" s="79">
        <v>235310172.72</v>
      </c>
      <c r="E67" s="111"/>
    </row>
    <row r="68" spans="1:5" x14ac:dyDescent="0.2">
      <c r="A68" s="109">
        <v>5516</v>
      </c>
      <c r="B68" s="111" t="s">
        <v>391</v>
      </c>
      <c r="C68" s="79">
        <v>0</v>
      </c>
      <c r="D68" s="79">
        <v>0</v>
      </c>
      <c r="E68" s="111"/>
    </row>
    <row r="69" spans="1:5" x14ac:dyDescent="0.2">
      <c r="A69" s="109">
        <v>5517</v>
      </c>
      <c r="B69" s="111" t="s">
        <v>392</v>
      </c>
      <c r="C69" s="79">
        <v>0</v>
      </c>
      <c r="D69" s="79">
        <v>0</v>
      </c>
      <c r="E69" s="111"/>
    </row>
    <row r="70" spans="1:5" x14ac:dyDescent="0.2">
      <c r="A70" s="109">
        <v>5518</v>
      </c>
      <c r="B70" s="111" t="s">
        <v>393</v>
      </c>
      <c r="C70" s="79">
        <v>4598425</v>
      </c>
      <c r="D70" s="79">
        <v>21507324.600000001</v>
      </c>
      <c r="E70" s="111"/>
    </row>
    <row r="71" spans="1:5" x14ac:dyDescent="0.2">
      <c r="A71" s="105">
        <v>5520</v>
      </c>
      <c r="B71" s="106" t="s">
        <v>394</v>
      </c>
      <c r="C71" s="79">
        <f>SUM(C72:C73)</f>
        <v>0</v>
      </c>
      <c r="D71" s="79">
        <f>SUM(D72:D73)</f>
        <v>0</v>
      </c>
      <c r="E71" s="111"/>
    </row>
    <row r="72" spans="1:5" x14ac:dyDescent="0.2">
      <c r="A72" s="109">
        <v>5521</v>
      </c>
      <c r="B72" s="111" t="s">
        <v>395</v>
      </c>
      <c r="C72" s="79">
        <v>0</v>
      </c>
      <c r="D72" s="79">
        <v>0</v>
      </c>
      <c r="E72" s="111"/>
    </row>
    <row r="73" spans="1:5" x14ac:dyDescent="0.2">
      <c r="A73" s="109">
        <v>5522</v>
      </c>
      <c r="B73" s="111" t="s">
        <v>396</v>
      </c>
      <c r="C73" s="79">
        <v>0</v>
      </c>
      <c r="D73" s="79">
        <v>0</v>
      </c>
      <c r="E73" s="111"/>
    </row>
    <row r="74" spans="1:5" x14ac:dyDescent="0.2">
      <c r="A74" s="105">
        <v>5530</v>
      </c>
      <c r="B74" s="106" t="s">
        <v>397</v>
      </c>
      <c r="C74" s="79">
        <f>SUM(C75:C79)</f>
        <v>622043649.21000004</v>
      </c>
      <c r="D74" s="79">
        <f>SUM(D75:D79)</f>
        <v>1140664456.6500001</v>
      </c>
      <c r="E74" s="111"/>
    </row>
    <row r="75" spans="1:5" x14ac:dyDescent="0.2">
      <c r="A75" s="109">
        <v>5531</v>
      </c>
      <c r="B75" s="111" t="s">
        <v>398</v>
      </c>
      <c r="C75" s="79">
        <v>0</v>
      </c>
      <c r="D75" s="79">
        <v>0</v>
      </c>
      <c r="E75" s="111"/>
    </row>
    <row r="76" spans="1:5" x14ac:dyDescent="0.2">
      <c r="A76" s="109">
        <v>5532</v>
      </c>
      <c r="B76" s="111" t="s">
        <v>399</v>
      </c>
      <c r="C76" s="79">
        <v>0</v>
      </c>
      <c r="D76" s="79">
        <v>0</v>
      </c>
      <c r="E76" s="111"/>
    </row>
    <row r="77" spans="1:5" x14ac:dyDescent="0.2">
      <c r="A77" s="109">
        <v>5533</v>
      </c>
      <c r="B77" s="111" t="s">
        <v>400</v>
      </c>
      <c r="C77" s="79">
        <v>0</v>
      </c>
      <c r="D77" s="79">
        <v>0</v>
      </c>
      <c r="E77" s="111"/>
    </row>
    <row r="78" spans="1:5" x14ac:dyDescent="0.2">
      <c r="A78" s="109">
        <v>5534</v>
      </c>
      <c r="B78" s="111" t="s">
        <v>401</v>
      </c>
      <c r="C78" s="79">
        <v>0</v>
      </c>
      <c r="D78" s="79">
        <v>0</v>
      </c>
      <c r="E78" s="111"/>
    </row>
    <row r="79" spans="1:5" x14ac:dyDescent="0.2">
      <c r="A79" s="109">
        <v>5535</v>
      </c>
      <c r="B79" s="111" t="s">
        <v>402</v>
      </c>
      <c r="C79" s="79">
        <v>622043649.21000004</v>
      </c>
      <c r="D79" s="79">
        <v>1140664456.6500001</v>
      </c>
      <c r="E79" s="111"/>
    </row>
    <row r="80" spans="1:5" x14ac:dyDescent="0.2">
      <c r="A80" s="105">
        <v>5590</v>
      </c>
      <c r="B80" s="106" t="s">
        <v>403</v>
      </c>
      <c r="C80" s="79">
        <f>SUM(C81:C88)</f>
        <v>123.41</v>
      </c>
      <c r="D80" s="79">
        <f>SUM(D81:D88)</f>
        <v>1.71</v>
      </c>
      <c r="E80" s="111"/>
    </row>
    <row r="81" spans="1:5" x14ac:dyDescent="0.2">
      <c r="A81" s="109">
        <v>5591</v>
      </c>
      <c r="B81" s="111" t="s">
        <v>404</v>
      </c>
      <c r="C81" s="79">
        <v>0</v>
      </c>
      <c r="D81" s="79">
        <v>0</v>
      </c>
      <c r="E81" s="111"/>
    </row>
    <row r="82" spans="1:5" x14ac:dyDescent="0.2">
      <c r="A82" s="109">
        <v>5592</v>
      </c>
      <c r="B82" s="111" t="s">
        <v>405</v>
      </c>
      <c r="C82" s="79">
        <v>0</v>
      </c>
      <c r="D82" s="79">
        <v>0</v>
      </c>
      <c r="E82" s="111"/>
    </row>
    <row r="83" spans="1:5" x14ac:dyDescent="0.2">
      <c r="A83" s="109">
        <v>5593</v>
      </c>
      <c r="B83" s="111" t="s">
        <v>406</v>
      </c>
      <c r="C83" s="79">
        <v>0</v>
      </c>
      <c r="D83" s="79">
        <v>0</v>
      </c>
      <c r="E83" s="111"/>
    </row>
    <row r="84" spans="1:5" x14ac:dyDescent="0.2">
      <c r="A84" s="109">
        <v>5594</v>
      </c>
      <c r="B84" s="111" t="s">
        <v>457</v>
      </c>
      <c r="C84" s="79">
        <v>0</v>
      </c>
      <c r="D84" s="79">
        <v>0</v>
      </c>
      <c r="E84" s="111"/>
    </row>
    <row r="85" spans="1:5" x14ac:dyDescent="0.2">
      <c r="A85" s="109">
        <v>5595</v>
      </c>
      <c r="B85" s="111" t="s">
        <v>408</v>
      </c>
      <c r="C85" s="79">
        <v>0</v>
      </c>
      <c r="D85" s="79">
        <v>0</v>
      </c>
      <c r="E85" s="111"/>
    </row>
    <row r="86" spans="1:5" x14ac:dyDescent="0.2">
      <c r="A86" s="109">
        <v>5596</v>
      </c>
      <c r="B86" s="111" t="s">
        <v>299</v>
      </c>
      <c r="C86" s="79">
        <v>0</v>
      </c>
      <c r="D86" s="79">
        <v>0</v>
      </c>
      <c r="E86" s="111"/>
    </row>
    <row r="87" spans="1:5" x14ac:dyDescent="0.2">
      <c r="A87" s="109">
        <v>5597</v>
      </c>
      <c r="B87" s="111" t="s">
        <v>409</v>
      </c>
      <c r="C87" s="79">
        <v>0</v>
      </c>
      <c r="D87" s="79">
        <v>0</v>
      </c>
      <c r="E87" s="111"/>
    </row>
    <row r="88" spans="1:5" x14ac:dyDescent="0.2">
      <c r="A88" s="109">
        <v>5599</v>
      </c>
      <c r="B88" s="111" t="s">
        <v>411</v>
      </c>
      <c r="C88" s="79">
        <v>123.41</v>
      </c>
      <c r="D88" s="79">
        <v>1.71</v>
      </c>
      <c r="E88" s="111"/>
    </row>
    <row r="89" spans="1:5" x14ac:dyDescent="0.2">
      <c r="A89" s="105">
        <v>5600</v>
      </c>
      <c r="B89" s="106" t="s">
        <v>412</v>
      </c>
      <c r="C89" s="85">
        <f>C90</f>
        <v>0</v>
      </c>
      <c r="D89" s="85">
        <f>D90</f>
        <v>0</v>
      </c>
      <c r="E89" s="111"/>
    </row>
    <row r="90" spans="1:5" x14ac:dyDescent="0.2">
      <c r="A90" s="105">
        <v>5610</v>
      </c>
      <c r="B90" s="106" t="s">
        <v>413</v>
      </c>
      <c r="C90" s="79">
        <f>C91</f>
        <v>0</v>
      </c>
      <c r="D90" s="79">
        <f>D91</f>
        <v>0</v>
      </c>
      <c r="E90" s="111"/>
    </row>
    <row r="91" spans="1:5" x14ac:dyDescent="0.2">
      <c r="A91" s="109">
        <v>5611</v>
      </c>
      <c r="B91" s="111" t="s">
        <v>414</v>
      </c>
      <c r="C91" s="79">
        <v>0</v>
      </c>
      <c r="D91" s="79">
        <v>0</v>
      </c>
      <c r="E91" s="111"/>
    </row>
    <row r="92" spans="1:5" x14ac:dyDescent="0.2">
      <c r="A92" s="105">
        <v>2110</v>
      </c>
      <c r="B92" s="113" t="s">
        <v>458</v>
      </c>
      <c r="C92" s="85">
        <f>SUM(C93:C97)</f>
        <v>0</v>
      </c>
      <c r="D92" s="85">
        <f>SUM(D93:D97)</f>
        <v>82896795.229999989</v>
      </c>
      <c r="E92" s="111"/>
    </row>
    <row r="93" spans="1:5" x14ac:dyDescent="0.2">
      <c r="A93" s="109">
        <v>2111</v>
      </c>
      <c r="B93" s="111" t="s">
        <v>459</v>
      </c>
      <c r="C93" s="79">
        <v>0</v>
      </c>
      <c r="D93" s="79">
        <v>323882.68</v>
      </c>
      <c r="E93" s="111"/>
    </row>
    <row r="94" spans="1:5" x14ac:dyDescent="0.2">
      <c r="A94" s="109">
        <v>2112</v>
      </c>
      <c r="B94" s="111" t="s">
        <v>460</v>
      </c>
      <c r="C94" s="79">
        <v>0</v>
      </c>
      <c r="D94" s="79">
        <v>46266011.899999999</v>
      </c>
      <c r="E94" s="111"/>
    </row>
    <row r="95" spans="1:5" x14ac:dyDescent="0.2">
      <c r="A95" s="109">
        <v>2112</v>
      </c>
      <c r="B95" s="111" t="s">
        <v>461</v>
      </c>
      <c r="C95" s="79">
        <v>0</v>
      </c>
      <c r="D95" s="79">
        <v>36306900.649999999</v>
      </c>
      <c r="E95" s="111"/>
    </row>
    <row r="96" spans="1:5" x14ac:dyDescent="0.2">
      <c r="A96" s="109">
        <v>2115</v>
      </c>
      <c r="B96" s="111" t="s">
        <v>462</v>
      </c>
      <c r="C96" s="79">
        <v>0</v>
      </c>
      <c r="D96" s="79">
        <v>0</v>
      </c>
      <c r="E96" s="111"/>
    </row>
    <row r="97" spans="1:5" x14ac:dyDescent="0.2">
      <c r="A97" s="109">
        <v>2114</v>
      </c>
      <c r="B97" s="111" t="s">
        <v>463</v>
      </c>
      <c r="C97" s="79">
        <v>0</v>
      </c>
      <c r="D97" s="79">
        <v>0</v>
      </c>
      <c r="E97" s="111"/>
    </row>
    <row r="98" spans="1:5" x14ac:dyDescent="0.2">
      <c r="A98" s="109"/>
      <c r="B98" s="110" t="s">
        <v>464</v>
      </c>
      <c r="C98" s="107">
        <v>92160304.099999994</v>
      </c>
      <c r="D98" s="107">
        <v>187574353.59999999</v>
      </c>
      <c r="E98" s="111"/>
    </row>
    <row r="99" spans="1:5" x14ac:dyDescent="0.2">
      <c r="A99" s="105">
        <v>4300</v>
      </c>
      <c r="B99" s="114" t="s">
        <v>45</v>
      </c>
      <c r="C99" s="112">
        <v>0</v>
      </c>
      <c r="D99" s="112">
        <v>0</v>
      </c>
      <c r="E99" s="111"/>
    </row>
    <row r="100" spans="1:5" x14ac:dyDescent="0.2">
      <c r="A100" s="105">
        <v>4310</v>
      </c>
      <c r="B100" s="114" t="s">
        <v>284</v>
      </c>
      <c r="C100" s="107">
        <v>0</v>
      </c>
      <c r="D100" s="107">
        <v>0</v>
      </c>
      <c r="E100" s="111"/>
    </row>
    <row r="101" spans="1:5" x14ac:dyDescent="0.2">
      <c r="A101" s="109">
        <v>4311</v>
      </c>
      <c r="B101" s="115" t="s">
        <v>285</v>
      </c>
      <c r="C101" s="112">
        <v>0</v>
      </c>
      <c r="D101" s="112">
        <v>0</v>
      </c>
      <c r="E101" s="111"/>
    </row>
    <row r="102" spans="1:5" x14ac:dyDescent="0.2">
      <c r="A102" s="109">
        <v>4319</v>
      </c>
      <c r="B102" s="115" t="s">
        <v>286</v>
      </c>
      <c r="C102" s="112">
        <v>0</v>
      </c>
      <c r="D102" s="112">
        <v>0</v>
      </c>
      <c r="E102" s="111"/>
    </row>
    <row r="103" spans="1:5" x14ac:dyDescent="0.2">
      <c r="A103" s="105">
        <v>4320</v>
      </c>
      <c r="B103" s="114" t="s">
        <v>287</v>
      </c>
      <c r="C103" s="107">
        <v>0</v>
      </c>
      <c r="D103" s="107">
        <v>0</v>
      </c>
      <c r="E103" s="111"/>
    </row>
    <row r="104" spans="1:5" x14ac:dyDescent="0.2">
      <c r="A104" s="109">
        <v>4321</v>
      </c>
      <c r="B104" s="115" t="s">
        <v>288</v>
      </c>
      <c r="C104" s="112">
        <v>0</v>
      </c>
      <c r="D104" s="112">
        <v>0</v>
      </c>
      <c r="E104" s="111"/>
    </row>
    <row r="105" spans="1:5" x14ac:dyDescent="0.2">
      <c r="A105" s="109">
        <v>4322</v>
      </c>
      <c r="B105" s="115" t="s">
        <v>289</v>
      </c>
      <c r="C105" s="112">
        <v>0</v>
      </c>
      <c r="D105" s="112">
        <v>0</v>
      </c>
      <c r="E105" s="111"/>
    </row>
    <row r="106" spans="1:5" x14ac:dyDescent="0.2">
      <c r="A106" s="109">
        <v>4323</v>
      </c>
      <c r="B106" s="115" t="s">
        <v>290</v>
      </c>
      <c r="C106" s="112">
        <v>0</v>
      </c>
      <c r="D106" s="112">
        <v>0</v>
      </c>
      <c r="E106" s="111"/>
    </row>
    <row r="107" spans="1:5" x14ac:dyDescent="0.2">
      <c r="A107" s="109">
        <v>4324</v>
      </c>
      <c r="B107" s="115" t="s">
        <v>291</v>
      </c>
      <c r="C107" s="112">
        <v>0</v>
      </c>
      <c r="D107" s="112">
        <v>0</v>
      </c>
      <c r="E107" s="111"/>
    </row>
    <row r="108" spans="1:5" x14ac:dyDescent="0.2">
      <c r="A108" s="109">
        <v>4325</v>
      </c>
      <c r="B108" s="115" t="s">
        <v>292</v>
      </c>
      <c r="C108" s="112">
        <v>0</v>
      </c>
      <c r="D108" s="112">
        <v>0</v>
      </c>
      <c r="E108" s="111"/>
    </row>
    <row r="109" spans="1:5" x14ac:dyDescent="0.2">
      <c r="A109" s="105">
        <v>4330</v>
      </c>
      <c r="B109" s="114" t="s">
        <v>293</v>
      </c>
      <c r="C109" s="107">
        <v>0</v>
      </c>
      <c r="D109" s="107">
        <v>0</v>
      </c>
      <c r="E109" s="111"/>
    </row>
    <row r="110" spans="1:5" x14ac:dyDescent="0.2">
      <c r="A110" s="109">
        <v>4331</v>
      </c>
      <c r="B110" s="115" t="s">
        <v>293</v>
      </c>
      <c r="C110" s="112">
        <v>0</v>
      </c>
      <c r="D110" s="112">
        <v>0</v>
      </c>
      <c r="E110" s="111"/>
    </row>
    <row r="111" spans="1:5" x14ac:dyDescent="0.2">
      <c r="A111" s="105">
        <v>4340</v>
      </c>
      <c r="B111" s="114" t="s">
        <v>294</v>
      </c>
      <c r="C111" s="107">
        <v>0</v>
      </c>
      <c r="D111" s="107">
        <v>0</v>
      </c>
      <c r="E111" s="111"/>
    </row>
    <row r="112" spans="1:5" x14ac:dyDescent="0.2">
      <c r="A112" s="109">
        <v>4341</v>
      </c>
      <c r="B112" s="115" t="s">
        <v>294</v>
      </c>
      <c r="C112" s="112">
        <v>0</v>
      </c>
      <c r="D112" s="112">
        <v>0</v>
      </c>
      <c r="E112" s="111"/>
    </row>
    <row r="113" spans="1:5" x14ac:dyDescent="0.2">
      <c r="A113" s="105">
        <v>4390</v>
      </c>
      <c r="B113" s="114" t="s">
        <v>295</v>
      </c>
      <c r="C113" s="107">
        <v>0</v>
      </c>
      <c r="D113" s="107">
        <v>0</v>
      </c>
      <c r="E113" s="111"/>
    </row>
    <row r="114" spans="1:5" x14ac:dyDescent="0.2">
      <c r="A114" s="109">
        <v>4392</v>
      </c>
      <c r="B114" s="115" t="s">
        <v>296</v>
      </c>
      <c r="C114" s="111">
        <v>0</v>
      </c>
      <c r="D114" s="111">
        <v>0</v>
      </c>
      <c r="E114" s="111"/>
    </row>
    <row r="115" spans="1:5" x14ac:dyDescent="0.2">
      <c r="A115" s="109">
        <v>4393</v>
      </c>
      <c r="B115" s="115" t="s">
        <v>297</v>
      </c>
      <c r="C115" s="111">
        <v>0</v>
      </c>
      <c r="D115" s="111">
        <v>0</v>
      </c>
      <c r="E115" s="111"/>
    </row>
    <row r="116" spans="1:5" x14ac:dyDescent="0.2">
      <c r="A116" s="109">
        <v>4394</v>
      </c>
      <c r="B116" s="115" t="s">
        <v>298</v>
      </c>
      <c r="C116" s="111">
        <v>0</v>
      </c>
      <c r="D116" s="111">
        <v>0</v>
      </c>
      <c r="E116" s="111"/>
    </row>
    <row r="117" spans="1:5" x14ac:dyDescent="0.2">
      <c r="A117" s="109">
        <v>4395</v>
      </c>
      <c r="B117" s="115" t="s">
        <v>299</v>
      </c>
      <c r="C117" s="111">
        <v>0</v>
      </c>
      <c r="D117" s="111">
        <v>0</v>
      </c>
      <c r="E117" s="111"/>
    </row>
    <row r="118" spans="1:5" x14ac:dyDescent="0.2">
      <c r="A118" s="109">
        <v>4396</v>
      </c>
      <c r="B118" s="115" t="s">
        <v>300</v>
      </c>
      <c r="C118" s="111">
        <v>0</v>
      </c>
      <c r="D118" s="111">
        <v>0</v>
      </c>
      <c r="E118" s="111"/>
    </row>
    <row r="119" spans="1:5" x14ac:dyDescent="0.2">
      <c r="A119" s="109">
        <v>4397</v>
      </c>
      <c r="B119" s="115" t="s">
        <v>301</v>
      </c>
      <c r="C119" s="111">
        <v>0</v>
      </c>
      <c r="D119" s="111">
        <v>0</v>
      </c>
      <c r="E119" s="111"/>
    </row>
    <row r="120" spans="1:5" x14ac:dyDescent="0.2">
      <c r="A120" s="109">
        <v>4399</v>
      </c>
      <c r="B120" s="115" t="s">
        <v>295</v>
      </c>
      <c r="C120" s="111">
        <v>0</v>
      </c>
      <c r="D120" s="111">
        <v>0</v>
      </c>
      <c r="E120" s="111"/>
    </row>
    <row r="121" spans="1:5" x14ac:dyDescent="0.2">
      <c r="A121" s="105">
        <v>1120</v>
      </c>
      <c r="B121" s="113" t="s">
        <v>474</v>
      </c>
      <c r="C121" s="106">
        <v>0</v>
      </c>
      <c r="D121" s="106">
        <v>0</v>
      </c>
      <c r="E121" s="111"/>
    </row>
    <row r="122" spans="1:5" ht="15" x14ac:dyDescent="0.25">
      <c r="A122" s="109">
        <v>1124</v>
      </c>
      <c r="B122" s="116" t="s">
        <v>475</v>
      </c>
      <c r="C122" s="111">
        <v>0</v>
      </c>
      <c r="D122" s="111">
        <v>0</v>
      </c>
      <c r="E122" s="117"/>
    </row>
    <row r="123" spans="1:5" x14ac:dyDescent="0.2">
      <c r="A123" s="109">
        <v>1124</v>
      </c>
      <c r="B123" s="116" t="s">
        <v>476</v>
      </c>
      <c r="C123" s="111">
        <v>0</v>
      </c>
      <c r="D123" s="111">
        <v>0</v>
      </c>
      <c r="E123" s="111"/>
    </row>
    <row r="124" spans="1:5" x14ac:dyDescent="0.2">
      <c r="A124" s="109">
        <v>1124</v>
      </c>
      <c r="B124" s="116" t="s">
        <v>477</v>
      </c>
      <c r="C124" s="111">
        <v>0</v>
      </c>
      <c r="D124" s="111">
        <v>0</v>
      </c>
      <c r="E124" s="111"/>
    </row>
    <row r="125" spans="1:5" x14ac:dyDescent="0.2">
      <c r="A125" s="109">
        <v>1124</v>
      </c>
      <c r="B125" s="116" t="s">
        <v>478</v>
      </c>
      <c r="C125" s="111">
        <v>0</v>
      </c>
      <c r="D125" s="111">
        <v>0</v>
      </c>
      <c r="E125" s="111"/>
    </row>
    <row r="126" spans="1:5" x14ac:dyDescent="0.2">
      <c r="A126" s="109">
        <v>1124</v>
      </c>
      <c r="B126" s="116" t="s">
        <v>479</v>
      </c>
      <c r="C126" s="111">
        <v>0</v>
      </c>
      <c r="D126" s="111">
        <v>0</v>
      </c>
      <c r="E126" s="111"/>
    </row>
    <row r="127" spans="1:5" x14ac:dyDescent="0.2">
      <c r="A127" s="109">
        <v>1124</v>
      </c>
      <c r="B127" s="116" t="s">
        <v>480</v>
      </c>
      <c r="C127" s="111">
        <v>0</v>
      </c>
      <c r="D127" s="111">
        <v>0</v>
      </c>
      <c r="E127" s="111"/>
    </row>
    <row r="128" spans="1:5" x14ac:dyDescent="0.2">
      <c r="A128" s="109">
        <v>1122</v>
      </c>
      <c r="B128" s="116" t="s">
        <v>481</v>
      </c>
      <c r="C128" s="111">
        <v>0</v>
      </c>
      <c r="D128" s="111">
        <v>0</v>
      </c>
      <c r="E128" s="111"/>
    </row>
    <row r="129" spans="1:5" x14ac:dyDescent="0.2">
      <c r="A129" s="109">
        <v>1122</v>
      </c>
      <c r="B129" s="116" t="s">
        <v>482</v>
      </c>
      <c r="C129" s="111">
        <v>0</v>
      </c>
      <c r="D129" s="111">
        <v>0</v>
      </c>
      <c r="E129" s="111"/>
    </row>
    <row r="130" spans="1:5" x14ac:dyDescent="0.2">
      <c r="A130" s="109">
        <v>1122</v>
      </c>
      <c r="B130" s="116" t="s">
        <v>483</v>
      </c>
      <c r="C130" s="111">
        <v>0</v>
      </c>
      <c r="D130" s="111">
        <v>0</v>
      </c>
      <c r="E130" s="111"/>
    </row>
    <row r="131" spans="1:5" x14ac:dyDescent="0.2">
      <c r="A131" s="105">
        <v>5120</v>
      </c>
      <c r="B131" s="113" t="s">
        <v>122</v>
      </c>
      <c r="C131" s="106">
        <v>0</v>
      </c>
      <c r="D131" s="106">
        <v>0</v>
      </c>
      <c r="E131" s="111"/>
    </row>
    <row r="132" spans="1:5" x14ac:dyDescent="0.2">
      <c r="A132" s="109">
        <v>5120</v>
      </c>
      <c r="B132" s="116" t="s">
        <v>122</v>
      </c>
      <c r="C132" s="111">
        <v>0</v>
      </c>
      <c r="D132" s="111">
        <v>0</v>
      </c>
      <c r="E132" s="111"/>
    </row>
    <row r="133" spans="1:5" x14ac:dyDescent="0.2">
      <c r="A133" s="109"/>
      <c r="B133" s="110" t="s">
        <v>486</v>
      </c>
      <c r="C133" s="118">
        <v>2075635001.73</v>
      </c>
      <c r="D133" s="118">
        <v>1453551395.76</v>
      </c>
      <c r="E133" s="111"/>
    </row>
    <row r="134" spans="1:5" x14ac:dyDescent="0.2">
      <c r="A134" s="111"/>
      <c r="B134" s="111"/>
      <c r="C134" s="111"/>
      <c r="D134" s="111"/>
      <c r="E134" s="111"/>
    </row>
    <row r="135" spans="1:5" x14ac:dyDescent="0.2">
      <c r="A135" s="111"/>
      <c r="B135" s="111" t="s">
        <v>66</v>
      </c>
      <c r="C135" s="111"/>
      <c r="D135" s="111"/>
      <c r="E135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19 C7 C46" xr:uid="{459BCE27-A1E7-4951-A619-D2952245A96D}"/>
    <dataValidation allowBlank="1" showInputMessage="1" showErrorMessage="1" prompt="Saldo al 31 de diciembre del año anterior que se presenta" sqref="D7 D46" xr:uid="{810A42E1-411E-4FE3-B780-26A2EEF70DAF}"/>
  </dataValidations>
  <printOptions horizontalCentered="1"/>
  <pageMargins left="0.70866141732283472" right="0.70866141732283472" top="0.74803149606299213" bottom="0.74803149606299213" header="0.31496062992125984" footer="0.31496062992125984"/>
  <pageSetup fitToHeight="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3BDA4-2D12-4E51-A794-8ADC21051A40}">
  <sheetPr>
    <tabColor rgb="FFFFC000"/>
    <pageSetUpPr fitToPage="1"/>
  </sheetPr>
  <dimension ref="A1:D23"/>
  <sheetViews>
    <sheetView showGridLines="0" workbookViewId="0">
      <selection activeCell="B47" sqref="B47"/>
    </sheetView>
  </sheetViews>
  <sheetFormatPr baseColWidth="10" defaultColWidth="13.33203125" defaultRowHeight="11.25" x14ac:dyDescent="0.2"/>
  <cols>
    <col min="1" max="1" width="3.83203125" style="134" customWidth="1"/>
    <col min="2" max="2" width="78.6640625" style="134" customWidth="1"/>
    <col min="3" max="3" width="29.1640625" style="134" customWidth="1"/>
    <col min="4" max="4" width="19.1640625" style="134" customWidth="1"/>
    <col min="5" max="16384" width="13.33203125" style="134"/>
  </cols>
  <sheetData>
    <row r="1" spans="1:4" s="122" customFormat="1" ht="18" customHeight="1" x14ac:dyDescent="0.2">
      <c r="A1" s="119" t="s">
        <v>0</v>
      </c>
      <c r="B1" s="120"/>
      <c r="C1" s="121"/>
    </row>
    <row r="2" spans="1:4" s="122" customFormat="1" ht="18" customHeight="1" x14ac:dyDescent="0.2">
      <c r="A2" s="123" t="s">
        <v>487</v>
      </c>
      <c r="B2" s="124"/>
      <c r="C2" s="125"/>
    </row>
    <row r="3" spans="1:4" s="122" customFormat="1" ht="18" customHeight="1" x14ac:dyDescent="0.2">
      <c r="A3" s="123" t="s">
        <v>5</v>
      </c>
      <c r="B3" s="126"/>
      <c r="C3" s="125"/>
    </row>
    <row r="4" spans="1:4" s="130" customFormat="1" ht="18" customHeight="1" x14ac:dyDescent="0.2">
      <c r="A4" s="127" t="s">
        <v>488</v>
      </c>
      <c r="B4" s="128"/>
      <c r="C4" s="129"/>
    </row>
    <row r="5" spans="1:4" s="133" customFormat="1" x14ac:dyDescent="0.2">
      <c r="A5" s="131" t="s">
        <v>489</v>
      </c>
      <c r="B5" s="131"/>
      <c r="C5" s="132">
        <v>7988496028</v>
      </c>
      <c r="D5" s="133">
        <v>7988496028.1899996</v>
      </c>
    </row>
    <row r="6" spans="1:4" x14ac:dyDescent="0.2">
      <c r="B6" s="135"/>
      <c r="C6" s="136"/>
    </row>
    <row r="7" spans="1:4" x14ac:dyDescent="0.2">
      <c r="A7" s="137" t="s">
        <v>490</v>
      </c>
      <c r="B7" s="137"/>
      <c r="C7" s="138">
        <f>SUM(C8:C13)</f>
        <v>0</v>
      </c>
    </row>
    <row r="8" spans="1:4" x14ac:dyDescent="0.2">
      <c r="A8" s="139" t="s">
        <v>491</v>
      </c>
      <c r="B8" s="140" t="s">
        <v>284</v>
      </c>
      <c r="C8" s="141">
        <v>0</v>
      </c>
    </row>
    <row r="9" spans="1:4" x14ac:dyDescent="0.2">
      <c r="A9" s="142" t="s">
        <v>492</v>
      </c>
      <c r="B9" s="143" t="s">
        <v>493</v>
      </c>
      <c r="C9" s="141">
        <v>0</v>
      </c>
    </row>
    <row r="10" spans="1:4" x14ac:dyDescent="0.2">
      <c r="A10" s="142" t="s">
        <v>494</v>
      </c>
      <c r="B10" s="143" t="s">
        <v>293</v>
      </c>
      <c r="C10" s="141">
        <v>0</v>
      </c>
    </row>
    <row r="11" spans="1:4" x14ac:dyDescent="0.2">
      <c r="A11" s="142" t="s">
        <v>495</v>
      </c>
      <c r="B11" s="143" t="s">
        <v>294</v>
      </c>
      <c r="C11" s="141">
        <v>0</v>
      </c>
    </row>
    <row r="12" spans="1:4" x14ac:dyDescent="0.2">
      <c r="A12" s="142" t="s">
        <v>496</v>
      </c>
      <c r="B12" s="143" t="s">
        <v>295</v>
      </c>
      <c r="C12" s="141">
        <v>0</v>
      </c>
    </row>
    <row r="13" spans="1:4" x14ac:dyDescent="0.2">
      <c r="A13" s="144" t="s">
        <v>497</v>
      </c>
      <c r="B13" s="145" t="s">
        <v>498</v>
      </c>
      <c r="C13" s="141">
        <v>0</v>
      </c>
    </row>
    <row r="14" spans="1:4" x14ac:dyDescent="0.2">
      <c r="A14" s="146"/>
      <c r="B14" s="147"/>
      <c r="C14" s="148"/>
    </row>
    <row r="15" spans="1:4" x14ac:dyDescent="0.2">
      <c r="A15" s="137" t="s">
        <v>499</v>
      </c>
      <c r="B15" s="135"/>
      <c r="C15" s="138">
        <f>SUM(C16:C18)</f>
        <v>92160304</v>
      </c>
    </row>
    <row r="16" spans="1:4" x14ac:dyDescent="0.2">
      <c r="A16" s="149">
        <v>3.1</v>
      </c>
      <c r="B16" s="143" t="s">
        <v>500</v>
      </c>
      <c r="C16" s="141">
        <v>0</v>
      </c>
    </row>
    <row r="17" spans="1:3" x14ac:dyDescent="0.2">
      <c r="A17" s="150">
        <v>3.2</v>
      </c>
      <c r="B17" s="143" t="s">
        <v>501</v>
      </c>
      <c r="C17" s="141">
        <v>0</v>
      </c>
    </row>
    <row r="18" spans="1:3" x14ac:dyDescent="0.2">
      <c r="A18" s="150">
        <v>3.3</v>
      </c>
      <c r="B18" s="145" t="s">
        <v>502</v>
      </c>
      <c r="C18" s="151">
        <v>92160304</v>
      </c>
    </row>
    <row r="19" spans="1:3" x14ac:dyDescent="0.2">
      <c r="B19" s="152"/>
      <c r="C19" s="153"/>
    </row>
    <row r="20" spans="1:3" x14ac:dyDescent="0.2">
      <c r="A20" s="154" t="s">
        <v>503</v>
      </c>
      <c r="B20" s="154"/>
      <c r="C20" s="132">
        <v>7896335724</v>
      </c>
    </row>
    <row r="22" spans="1:3" ht="25.5" customHeight="1" x14ac:dyDescent="0.2">
      <c r="A22" s="155" t="s">
        <v>66</v>
      </c>
      <c r="B22" s="155"/>
      <c r="C22" s="155"/>
    </row>
    <row r="23" spans="1:3" x14ac:dyDescent="0.2">
      <c r="C23" s="156">
        <f>C5+C7-C15</f>
        <v>7896335724</v>
      </c>
    </row>
  </sheetData>
  <mergeCells count="5">
    <mergeCell ref="A1:C1"/>
    <mergeCell ref="A2:C2"/>
    <mergeCell ref="A3:C3"/>
    <mergeCell ref="A4:C4"/>
    <mergeCell ref="A22:C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C6D88-BAD9-4EF1-B417-ABE0A7C72F0B}">
  <sheetPr>
    <tabColor rgb="FFFFC000"/>
    <pageSetUpPr fitToPage="1"/>
  </sheetPr>
  <dimension ref="A1:F39"/>
  <sheetViews>
    <sheetView showGridLines="0" topLeftCell="A23" workbookViewId="0">
      <selection activeCell="B47" sqref="B47"/>
    </sheetView>
  </sheetViews>
  <sheetFormatPr baseColWidth="10" defaultColWidth="13.33203125" defaultRowHeight="11.25" x14ac:dyDescent="0.2"/>
  <cols>
    <col min="1" max="1" width="4.33203125" style="134" customWidth="1"/>
    <col min="2" max="2" width="81.33203125" style="134" customWidth="1"/>
    <col min="3" max="3" width="24.83203125" style="134" customWidth="1"/>
    <col min="4" max="16384" width="13.33203125" style="134"/>
  </cols>
  <sheetData>
    <row r="1" spans="1:3" s="160" customFormat="1" ht="18.95" customHeight="1" x14ac:dyDescent="0.2">
      <c r="A1" s="157" t="s">
        <v>0</v>
      </c>
      <c r="B1" s="158"/>
      <c r="C1" s="159"/>
    </row>
    <row r="2" spans="1:3" s="160" customFormat="1" ht="18.95" customHeight="1" x14ac:dyDescent="0.2">
      <c r="A2" s="161" t="s">
        <v>504</v>
      </c>
      <c r="B2" s="162"/>
      <c r="C2" s="163"/>
    </row>
    <row r="3" spans="1:3" s="160" customFormat="1" ht="18.95" customHeight="1" x14ac:dyDescent="0.2">
      <c r="A3" s="161" t="s">
        <v>5</v>
      </c>
      <c r="B3" s="164"/>
      <c r="C3" s="163"/>
    </row>
    <row r="4" spans="1:3" s="146" customFormat="1" x14ac:dyDescent="0.2">
      <c r="A4" s="127" t="s">
        <v>488</v>
      </c>
      <c r="B4" s="128"/>
      <c r="C4" s="129"/>
    </row>
    <row r="5" spans="1:3" x14ac:dyDescent="0.2">
      <c r="A5" s="165" t="s">
        <v>505</v>
      </c>
      <c r="B5" s="131"/>
      <c r="C5" s="166">
        <v>6438023977</v>
      </c>
    </row>
    <row r="6" spans="1:3" x14ac:dyDescent="0.2">
      <c r="A6" s="167"/>
      <c r="B6" s="135"/>
      <c r="C6" s="168"/>
    </row>
    <row r="7" spans="1:3" x14ac:dyDescent="0.2">
      <c r="A7" s="137" t="s">
        <v>506</v>
      </c>
      <c r="B7" s="169"/>
      <c r="C7" s="138">
        <f>SUM(C8:C28)</f>
        <v>525162950</v>
      </c>
    </row>
    <row r="8" spans="1:3" x14ac:dyDescent="0.2">
      <c r="A8" s="170">
        <v>2.1</v>
      </c>
      <c r="B8" s="171" t="s">
        <v>315</v>
      </c>
      <c r="C8" s="172">
        <v>0</v>
      </c>
    </row>
    <row r="9" spans="1:3" x14ac:dyDescent="0.2">
      <c r="A9" s="170">
        <v>2.2000000000000002</v>
      </c>
      <c r="B9" s="171" t="s">
        <v>312</v>
      </c>
      <c r="C9" s="172">
        <v>0</v>
      </c>
    </row>
    <row r="10" spans="1:3" x14ac:dyDescent="0.2">
      <c r="A10" s="173">
        <v>2.2999999999999998</v>
      </c>
      <c r="B10" s="174" t="s">
        <v>142</v>
      </c>
      <c r="C10" s="172">
        <v>9072917</v>
      </c>
    </row>
    <row r="11" spans="1:3" x14ac:dyDescent="0.2">
      <c r="A11" s="173">
        <v>2.4</v>
      </c>
      <c r="B11" s="174" t="s">
        <v>143</v>
      </c>
      <c r="C11" s="172">
        <v>269995</v>
      </c>
    </row>
    <row r="12" spans="1:3" x14ac:dyDescent="0.2">
      <c r="A12" s="173">
        <v>2.5</v>
      </c>
      <c r="B12" s="174" t="s">
        <v>144</v>
      </c>
      <c r="C12" s="172">
        <v>51395313</v>
      </c>
    </row>
    <row r="13" spans="1:3" x14ac:dyDescent="0.2">
      <c r="A13" s="173">
        <v>2.6</v>
      </c>
      <c r="B13" s="174" t="s">
        <v>145</v>
      </c>
      <c r="C13" s="172">
        <v>0</v>
      </c>
    </row>
    <row r="14" spans="1:3" x14ac:dyDescent="0.2">
      <c r="A14" s="173">
        <v>2.7</v>
      </c>
      <c r="B14" s="174" t="s">
        <v>146</v>
      </c>
      <c r="C14" s="172">
        <v>0</v>
      </c>
    </row>
    <row r="15" spans="1:3" x14ac:dyDescent="0.2">
      <c r="A15" s="173">
        <v>2.8</v>
      </c>
      <c r="B15" s="174" t="s">
        <v>147</v>
      </c>
      <c r="C15" s="172">
        <v>2500599</v>
      </c>
    </row>
    <row r="16" spans="1:3" x14ac:dyDescent="0.2">
      <c r="A16" s="173">
        <v>2.9</v>
      </c>
      <c r="B16" s="174" t="s">
        <v>149</v>
      </c>
      <c r="C16" s="172">
        <v>0</v>
      </c>
    </row>
    <row r="17" spans="1:5" x14ac:dyDescent="0.2">
      <c r="A17" s="173" t="s">
        <v>507</v>
      </c>
      <c r="B17" s="174" t="s">
        <v>508</v>
      </c>
      <c r="C17" s="172">
        <v>0</v>
      </c>
    </row>
    <row r="18" spans="1:5" x14ac:dyDescent="0.2">
      <c r="A18" s="173" t="s">
        <v>509</v>
      </c>
      <c r="B18" s="174" t="s">
        <v>153</v>
      </c>
      <c r="C18" s="172">
        <v>0</v>
      </c>
    </row>
    <row r="19" spans="1:5" x14ac:dyDescent="0.2">
      <c r="A19" s="173" t="s">
        <v>510</v>
      </c>
      <c r="B19" s="174" t="s">
        <v>511</v>
      </c>
      <c r="C19" s="172">
        <v>0</v>
      </c>
    </row>
    <row r="20" spans="1:5" x14ac:dyDescent="0.2">
      <c r="A20" s="173" t="s">
        <v>512</v>
      </c>
      <c r="B20" s="174" t="s">
        <v>513</v>
      </c>
      <c r="C20" s="172">
        <v>50142332</v>
      </c>
    </row>
    <row r="21" spans="1:5" x14ac:dyDescent="0.2">
      <c r="A21" s="173" t="s">
        <v>514</v>
      </c>
      <c r="B21" s="174" t="s">
        <v>515</v>
      </c>
      <c r="C21" s="172">
        <v>0</v>
      </c>
    </row>
    <row r="22" spans="1:5" x14ac:dyDescent="0.2">
      <c r="A22" s="173" t="s">
        <v>516</v>
      </c>
      <c r="B22" s="174" t="s">
        <v>517</v>
      </c>
      <c r="C22" s="172">
        <v>0</v>
      </c>
    </row>
    <row r="23" spans="1:5" x14ac:dyDescent="0.2">
      <c r="A23" s="173" t="s">
        <v>518</v>
      </c>
      <c r="B23" s="174" t="s">
        <v>519</v>
      </c>
      <c r="C23" s="172">
        <v>0</v>
      </c>
    </row>
    <row r="24" spans="1:5" x14ac:dyDescent="0.2">
      <c r="A24" s="173" t="s">
        <v>520</v>
      </c>
      <c r="B24" s="174" t="s">
        <v>521</v>
      </c>
      <c r="C24" s="172">
        <v>0</v>
      </c>
    </row>
    <row r="25" spans="1:5" x14ac:dyDescent="0.2">
      <c r="A25" s="173" t="s">
        <v>522</v>
      </c>
      <c r="B25" s="174" t="s">
        <v>523</v>
      </c>
      <c r="C25" s="172">
        <v>0</v>
      </c>
    </row>
    <row r="26" spans="1:5" x14ac:dyDescent="0.2">
      <c r="A26" s="173" t="s">
        <v>524</v>
      </c>
      <c r="B26" s="174" t="s">
        <v>525</v>
      </c>
      <c r="C26" s="172">
        <v>0</v>
      </c>
    </row>
    <row r="27" spans="1:5" x14ac:dyDescent="0.2">
      <c r="A27" s="173" t="s">
        <v>526</v>
      </c>
      <c r="B27" s="174" t="s">
        <v>527</v>
      </c>
      <c r="C27" s="172">
        <v>0</v>
      </c>
    </row>
    <row r="28" spans="1:5" x14ac:dyDescent="0.2">
      <c r="A28" s="173" t="s">
        <v>528</v>
      </c>
      <c r="B28" s="171" t="s">
        <v>529</v>
      </c>
      <c r="C28" s="172">
        <v>411781794</v>
      </c>
      <c r="E28" s="175" t="s">
        <v>530</v>
      </c>
    </row>
    <row r="29" spans="1:5" x14ac:dyDescent="0.2">
      <c r="A29" s="176"/>
      <c r="B29" s="177"/>
      <c r="C29" s="178"/>
    </row>
    <row r="30" spans="1:5" x14ac:dyDescent="0.2">
      <c r="A30" s="179" t="s">
        <v>531</v>
      </c>
      <c r="B30" s="180"/>
      <c r="C30" s="181">
        <f>SUM(C31:C35)</f>
        <v>626642197</v>
      </c>
    </row>
    <row r="31" spans="1:5" x14ac:dyDescent="0.2">
      <c r="A31" s="173" t="s">
        <v>532</v>
      </c>
      <c r="B31" s="174" t="s">
        <v>385</v>
      </c>
      <c r="C31" s="172">
        <v>4598425</v>
      </c>
    </row>
    <row r="32" spans="1:5" x14ac:dyDescent="0.2">
      <c r="A32" s="173" t="s">
        <v>533</v>
      </c>
      <c r="B32" s="174" t="s">
        <v>394</v>
      </c>
      <c r="C32" s="172">
        <v>0</v>
      </c>
    </row>
    <row r="33" spans="1:6" x14ac:dyDescent="0.2">
      <c r="A33" s="173" t="s">
        <v>534</v>
      </c>
      <c r="B33" s="174" t="s">
        <v>397</v>
      </c>
      <c r="C33" s="172">
        <v>622043649</v>
      </c>
    </row>
    <row r="34" spans="1:6" x14ac:dyDescent="0.2">
      <c r="A34" s="173" t="s">
        <v>535</v>
      </c>
      <c r="B34" s="174" t="s">
        <v>403</v>
      </c>
      <c r="C34" s="172">
        <v>123</v>
      </c>
    </row>
    <row r="35" spans="1:6" x14ac:dyDescent="0.2">
      <c r="A35" s="173" t="s">
        <v>536</v>
      </c>
      <c r="B35" s="171" t="s">
        <v>537</v>
      </c>
      <c r="C35" s="182">
        <v>0</v>
      </c>
    </row>
    <row r="36" spans="1:6" x14ac:dyDescent="0.2">
      <c r="A36" s="167"/>
      <c r="B36" s="183"/>
      <c r="C36" s="184"/>
    </row>
    <row r="37" spans="1:6" x14ac:dyDescent="0.2">
      <c r="A37" s="185" t="s">
        <v>538</v>
      </c>
      <c r="B37" s="131"/>
      <c r="C37" s="132">
        <v>6539503224</v>
      </c>
      <c r="E37" s="156">
        <f>C5-C7+C30</f>
        <v>6539503224</v>
      </c>
      <c r="F37" s="134">
        <v>6539503224.0799999</v>
      </c>
    </row>
    <row r="39" spans="1:6" x14ac:dyDescent="0.2">
      <c r="A39" s="186" t="s">
        <v>66</v>
      </c>
      <c r="B39" s="186"/>
      <c r="C39" s="186"/>
      <c r="D39" s="186"/>
    </row>
  </sheetData>
  <mergeCells count="5">
    <mergeCell ref="A1:C1"/>
    <mergeCell ref="A2:C2"/>
    <mergeCell ref="A3:C3"/>
    <mergeCell ref="A4:C4"/>
    <mergeCell ref="A39:D3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80DA7-6D79-48CF-A8AE-ACA9ADADC718}">
  <sheetPr>
    <tabColor rgb="FFFFC000"/>
    <pageSetUpPr fitToPage="1"/>
  </sheetPr>
  <dimension ref="A1:J53"/>
  <sheetViews>
    <sheetView showGridLines="0" workbookViewId="0">
      <selection activeCell="B47" sqref="B47"/>
    </sheetView>
  </sheetViews>
  <sheetFormatPr baseColWidth="10" defaultColWidth="10.6640625" defaultRowHeight="11.25" x14ac:dyDescent="0.2"/>
  <cols>
    <col min="1" max="1" width="11.6640625" style="74" customWidth="1"/>
    <col min="2" max="2" width="80" style="74" bestFit="1" customWidth="1"/>
    <col min="3" max="3" width="20.33203125" style="74" bestFit="1" customWidth="1"/>
    <col min="4" max="5" width="27.6640625" style="74" bestFit="1" customWidth="1"/>
    <col min="6" max="6" width="19.33203125" style="74" customWidth="1"/>
    <col min="7" max="7" width="20" style="74" bestFit="1" customWidth="1"/>
    <col min="8" max="8" width="11.1640625" style="74" customWidth="1"/>
    <col min="9" max="9" width="12.83203125" style="74" bestFit="1" customWidth="1"/>
    <col min="10" max="10" width="16.5" style="74" bestFit="1" customWidth="1"/>
    <col min="11" max="16384" width="10.6640625" style="74"/>
  </cols>
  <sheetData>
    <row r="1" spans="1:10" ht="18.95" customHeight="1" x14ac:dyDescent="0.2">
      <c r="A1" s="71" t="s">
        <v>0</v>
      </c>
      <c r="B1" s="187"/>
      <c r="C1" s="187"/>
      <c r="D1" s="187"/>
      <c r="E1" s="187"/>
      <c r="F1" s="187"/>
      <c r="G1" s="72" t="s">
        <v>72</v>
      </c>
      <c r="H1" s="73">
        <v>2023</v>
      </c>
    </row>
    <row r="2" spans="1:10" ht="18.95" customHeight="1" x14ac:dyDescent="0.2">
      <c r="A2" s="71" t="s">
        <v>539</v>
      </c>
      <c r="B2" s="187"/>
      <c r="C2" s="187"/>
      <c r="D2" s="187"/>
      <c r="E2" s="187"/>
      <c r="F2" s="187"/>
      <c r="G2" s="72" t="s">
        <v>74</v>
      </c>
      <c r="H2" s="73" t="s">
        <v>4</v>
      </c>
    </row>
    <row r="3" spans="1:10" ht="18.95" customHeight="1" x14ac:dyDescent="0.2">
      <c r="A3" s="188" t="s">
        <v>5</v>
      </c>
      <c r="B3" s="189"/>
      <c r="C3" s="189"/>
      <c r="D3" s="189"/>
      <c r="E3" s="189"/>
      <c r="F3" s="189"/>
      <c r="G3" s="72" t="s">
        <v>75</v>
      </c>
      <c r="H3" s="73">
        <v>2</v>
      </c>
    </row>
    <row r="4" spans="1:10" x14ac:dyDescent="0.2">
      <c r="A4" s="75" t="s">
        <v>76</v>
      </c>
      <c r="B4" s="76"/>
      <c r="C4" s="76"/>
      <c r="D4" s="76"/>
      <c r="E4" s="76"/>
      <c r="F4" s="76"/>
      <c r="G4" s="76"/>
      <c r="H4" s="76"/>
    </row>
    <row r="7" spans="1:10" x14ac:dyDescent="0.2">
      <c r="A7" s="77" t="s">
        <v>78</v>
      </c>
      <c r="B7" s="77" t="s">
        <v>540</v>
      </c>
      <c r="C7" s="77" t="s">
        <v>541</v>
      </c>
      <c r="D7" s="77" t="s">
        <v>542</v>
      </c>
      <c r="E7" s="77" t="s">
        <v>543</v>
      </c>
      <c r="F7" s="77" t="s">
        <v>544</v>
      </c>
      <c r="G7" s="77" t="s">
        <v>545</v>
      </c>
      <c r="H7" s="77" t="s">
        <v>546</v>
      </c>
      <c r="I7" s="77" t="s">
        <v>547</v>
      </c>
      <c r="J7" s="77" t="s">
        <v>548</v>
      </c>
    </row>
    <row r="8" spans="1:10" s="83" customFormat="1" x14ac:dyDescent="0.2">
      <c r="A8" s="82">
        <v>7000</v>
      </c>
      <c r="B8" s="83" t="s">
        <v>549</v>
      </c>
      <c r="C8" s="190" t="s">
        <v>86</v>
      </c>
      <c r="D8" s="190"/>
    </row>
    <row r="9" spans="1:10" x14ac:dyDescent="0.2">
      <c r="A9" s="74">
        <v>7110</v>
      </c>
      <c r="B9" s="74" t="s">
        <v>545</v>
      </c>
      <c r="C9" s="79">
        <v>0</v>
      </c>
      <c r="D9" s="79">
        <v>0</v>
      </c>
      <c r="E9" s="79">
        <v>0</v>
      </c>
      <c r="F9" s="79">
        <f t="shared" ref="F9:F38" si="0">C9+D9+E9</f>
        <v>0</v>
      </c>
    </row>
    <row r="10" spans="1:10" x14ac:dyDescent="0.2">
      <c r="A10" s="74">
        <v>7120</v>
      </c>
      <c r="B10" s="74" t="s">
        <v>550</v>
      </c>
      <c r="C10" s="79">
        <v>0</v>
      </c>
      <c r="D10" s="79">
        <v>0</v>
      </c>
      <c r="E10" s="79">
        <v>0</v>
      </c>
      <c r="F10" s="79">
        <f t="shared" si="0"/>
        <v>0</v>
      </c>
    </row>
    <row r="11" spans="1:10" x14ac:dyDescent="0.2">
      <c r="A11" s="74">
        <v>7130</v>
      </c>
      <c r="B11" s="74" t="s">
        <v>551</v>
      </c>
      <c r="C11" s="79">
        <v>0</v>
      </c>
      <c r="D11" s="79">
        <v>0</v>
      </c>
      <c r="E11" s="79">
        <v>0</v>
      </c>
      <c r="F11" s="79">
        <f t="shared" si="0"/>
        <v>0</v>
      </c>
    </row>
    <row r="12" spans="1:10" x14ac:dyDescent="0.2">
      <c r="A12" s="74">
        <v>7140</v>
      </c>
      <c r="B12" s="74" t="s">
        <v>552</v>
      </c>
      <c r="C12" s="79">
        <v>0</v>
      </c>
      <c r="D12" s="79">
        <v>0</v>
      </c>
      <c r="E12" s="79">
        <v>0</v>
      </c>
      <c r="F12" s="79">
        <f t="shared" si="0"/>
        <v>0</v>
      </c>
    </row>
    <row r="13" spans="1:10" x14ac:dyDescent="0.2">
      <c r="A13" s="74">
        <v>7150</v>
      </c>
      <c r="B13" s="74" t="s">
        <v>553</v>
      </c>
      <c r="C13" s="79">
        <v>0</v>
      </c>
      <c r="D13" s="79">
        <v>0</v>
      </c>
      <c r="E13" s="79">
        <v>0</v>
      </c>
      <c r="F13" s="79">
        <f t="shared" si="0"/>
        <v>0</v>
      </c>
    </row>
    <row r="14" spans="1:10" x14ac:dyDescent="0.2">
      <c r="A14" s="74">
        <v>7160</v>
      </c>
      <c r="B14" s="74" t="s">
        <v>554</v>
      </c>
      <c r="C14" s="79">
        <v>0</v>
      </c>
      <c r="D14" s="79">
        <v>0</v>
      </c>
      <c r="E14" s="79">
        <v>0</v>
      </c>
      <c r="F14" s="79">
        <f t="shared" si="0"/>
        <v>0</v>
      </c>
    </row>
    <row r="15" spans="1:10" x14ac:dyDescent="0.2">
      <c r="A15" s="74">
        <v>7210</v>
      </c>
      <c r="B15" s="74" t="s">
        <v>555</v>
      </c>
      <c r="C15" s="79">
        <v>0</v>
      </c>
      <c r="D15" s="79">
        <v>0</v>
      </c>
      <c r="E15" s="79">
        <v>0</v>
      </c>
      <c r="F15" s="79">
        <f t="shared" si="0"/>
        <v>0</v>
      </c>
    </row>
    <row r="16" spans="1:10" x14ac:dyDescent="0.2">
      <c r="A16" s="74">
        <v>7220</v>
      </c>
      <c r="B16" s="74" t="s">
        <v>556</v>
      </c>
      <c r="C16" s="79">
        <v>0</v>
      </c>
      <c r="D16" s="79">
        <v>0</v>
      </c>
      <c r="E16" s="79">
        <v>0</v>
      </c>
      <c r="F16" s="79">
        <f t="shared" si="0"/>
        <v>0</v>
      </c>
    </row>
    <row r="17" spans="1:6" x14ac:dyDescent="0.2">
      <c r="A17" s="74">
        <v>7230</v>
      </c>
      <c r="B17" s="74" t="s">
        <v>557</v>
      </c>
      <c r="C17" s="79">
        <v>0</v>
      </c>
      <c r="D17" s="79">
        <v>0</v>
      </c>
      <c r="E17" s="79">
        <v>0</v>
      </c>
      <c r="F17" s="79">
        <f t="shared" si="0"/>
        <v>0</v>
      </c>
    </row>
    <row r="18" spans="1:6" x14ac:dyDescent="0.2">
      <c r="A18" s="74">
        <v>7240</v>
      </c>
      <c r="B18" s="74" t="s">
        <v>558</v>
      </c>
      <c r="C18" s="79">
        <v>0</v>
      </c>
      <c r="D18" s="79">
        <v>0</v>
      </c>
      <c r="E18" s="79">
        <v>0</v>
      </c>
      <c r="F18" s="79">
        <f t="shared" si="0"/>
        <v>0</v>
      </c>
    </row>
    <row r="19" spans="1:6" x14ac:dyDescent="0.2">
      <c r="A19" s="74">
        <v>7250</v>
      </c>
      <c r="B19" s="74" t="s">
        <v>559</v>
      </c>
      <c r="C19" s="79">
        <v>0</v>
      </c>
      <c r="D19" s="79">
        <v>0</v>
      </c>
      <c r="E19" s="79">
        <v>0</v>
      </c>
      <c r="F19" s="79">
        <f t="shared" si="0"/>
        <v>0</v>
      </c>
    </row>
    <row r="20" spans="1:6" x14ac:dyDescent="0.2">
      <c r="A20" s="74">
        <v>7260</v>
      </c>
      <c r="B20" s="74" t="s">
        <v>560</v>
      </c>
      <c r="C20" s="79">
        <v>0</v>
      </c>
      <c r="D20" s="79">
        <v>0</v>
      </c>
      <c r="E20" s="79">
        <v>0</v>
      </c>
      <c r="F20" s="79">
        <f t="shared" si="0"/>
        <v>0</v>
      </c>
    </row>
    <row r="21" spans="1:6" x14ac:dyDescent="0.2">
      <c r="A21" s="74">
        <v>7310</v>
      </c>
      <c r="B21" s="74" t="s">
        <v>561</v>
      </c>
      <c r="C21" s="79">
        <v>0</v>
      </c>
      <c r="D21" s="79">
        <v>0</v>
      </c>
      <c r="E21" s="79">
        <v>0</v>
      </c>
      <c r="F21" s="79">
        <f t="shared" si="0"/>
        <v>0</v>
      </c>
    </row>
    <row r="22" spans="1:6" x14ac:dyDescent="0.2">
      <c r="A22" s="74">
        <v>7320</v>
      </c>
      <c r="B22" s="74" t="s">
        <v>562</v>
      </c>
      <c r="C22" s="79">
        <v>0</v>
      </c>
      <c r="D22" s="79">
        <v>0</v>
      </c>
      <c r="E22" s="79">
        <v>0</v>
      </c>
      <c r="F22" s="79">
        <f t="shared" si="0"/>
        <v>0</v>
      </c>
    </row>
    <row r="23" spans="1:6" x14ac:dyDescent="0.2">
      <c r="A23" s="74">
        <v>7330</v>
      </c>
      <c r="B23" s="74" t="s">
        <v>563</v>
      </c>
      <c r="C23" s="79">
        <v>0</v>
      </c>
      <c r="D23" s="79">
        <v>0</v>
      </c>
      <c r="E23" s="79">
        <v>0</v>
      </c>
      <c r="F23" s="79">
        <f t="shared" si="0"/>
        <v>0</v>
      </c>
    </row>
    <row r="24" spans="1:6" x14ac:dyDescent="0.2">
      <c r="A24" s="74">
        <v>7340</v>
      </c>
      <c r="B24" s="74" t="s">
        <v>564</v>
      </c>
      <c r="C24" s="79">
        <v>0</v>
      </c>
      <c r="D24" s="79">
        <v>0</v>
      </c>
      <c r="E24" s="79">
        <v>0</v>
      </c>
      <c r="F24" s="79">
        <f t="shared" si="0"/>
        <v>0</v>
      </c>
    </row>
    <row r="25" spans="1:6" x14ac:dyDescent="0.2">
      <c r="A25" s="74">
        <v>7350</v>
      </c>
      <c r="B25" s="74" t="s">
        <v>565</v>
      </c>
      <c r="C25" s="79">
        <v>0</v>
      </c>
      <c r="D25" s="79">
        <v>0</v>
      </c>
      <c r="E25" s="79">
        <v>0</v>
      </c>
      <c r="F25" s="79">
        <f t="shared" si="0"/>
        <v>0</v>
      </c>
    </row>
    <row r="26" spans="1:6" x14ac:dyDescent="0.2">
      <c r="A26" s="74">
        <v>7360</v>
      </c>
      <c r="B26" s="74" t="s">
        <v>566</v>
      </c>
      <c r="C26" s="79">
        <v>0</v>
      </c>
      <c r="D26" s="79">
        <v>0</v>
      </c>
      <c r="E26" s="79">
        <v>0</v>
      </c>
      <c r="F26" s="79">
        <f t="shared" si="0"/>
        <v>0</v>
      </c>
    </row>
    <row r="27" spans="1:6" x14ac:dyDescent="0.2">
      <c r="A27" s="74">
        <v>7410</v>
      </c>
      <c r="B27" s="74" t="s">
        <v>567</v>
      </c>
      <c r="C27" s="79">
        <v>0</v>
      </c>
      <c r="D27" s="79">
        <v>0</v>
      </c>
      <c r="E27" s="79">
        <v>0</v>
      </c>
      <c r="F27" s="79">
        <f t="shared" si="0"/>
        <v>0</v>
      </c>
    </row>
    <row r="28" spans="1:6" x14ac:dyDescent="0.2">
      <c r="A28" s="74">
        <v>7420</v>
      </c>
      <c r="B28" s="74" t="s">
        <v>568</v>
      </c>
      <c r="C28" s="79">
        <v>0</v>
      </c>
      <c r="D28" s="79">
        <v>0</v>
      </c>
      <c r="E28" s="79">
        <v>0</v>
      </c>
      <c r="F28" s="79">
        <f t="shared" si="0"/>
        <v>0</v>
      </c>
    </row>
    <row r="29" spans="1:6" x14ac:dyDescent="0.2">
      <c r="A29" s="74">
        <v>7510</v>
      </c>
      <c r="B29" s="74" t="s">
        <v>569</v>
      </c>
      <c r="C29" s="79">
        <v>0</v>
      </c>
      <c r="D29" s="79">
        <v>0</v>
      </c>
      <c r="E29" s="79">
        <v>0</v>
      </c>
      <c r="F29" s="79">
        <f t="shared" si="0"/>
        <v>0</v>
      </c>
    </row>
    <row r="30" spans="1:6" x14ac:dyDescent="0.2">
      <c r="A30" s="74">
        <v>7520</v>
      </c>
      <c r="B30" s="74" t="s">
        <v>570</v>
      </c>
      <c r="C30" s="79">
        <v>0</v>
      </c>
      <c r="D30" s="79">
        <v>0</v>
      </c>
      <c r="E30" s="79">
        <v>0</v>
      </c>
      <c r="F30" s="79">
        <f t="shared" si="0"/>
        <v>0</v>
      </c>
    </row>
    <row r="31" spans="1:6" x14ac:dyDescent="0.2">
      <c r="A31" s="74">
        <v>7610</v>
      </c>
      <c r="B31" s="74" t="s">
        <v>571</v>
      </c>
      <c r="C31" s="79">
        <v>0</v>
      </c>
      <c r="D31" s="79">
        <v>0</v>
      </c>
      <c r="E31" s="79">
        <v>0</v>
      </c>
      <c r="F31" s="79">
        <f t="shared" si="0"/>
        <v>0</v>
      </c>
    </row>
    <row r="32" spans="1:6" x14ac:dyDescent="0.2">
      <c r="A32" s="74">
        <v>7620</v>
      </c>
      <c r="B32" s="74" t="s">
        <v>572</v>
      </c>
      <c r="C32" s="79">
        <v>0</v>
      </c>
      <c r="D32" s="79">
        <v>0</v>
      </c>
      <c r="E32" s="79">
        <v>0</v>
      </c>
      <c r="F32" s="79">
        <f t="shared" si="0"/>
        <v>0</v>
      </c>
    </row>
    <row r="33" spans="1:7" x14ac:dyDescent="0.2">
      <c r="A33" s="74">
        <v>7630</v>
      </c>
      <c r="B33" s="74" t="s">
        <v>573</v>
      </c>
      <c r="C33" s="79">
        <v>0</v>
      </c>
      <c r="D33" s="79">
        <v>0</v>
      </c>
      <c r="E33" s="79">
        <v>0</v>
      </c>
      <c r="F33" s="79">
        <f t="shared" si="0"/>
        <v>0</v>
      </c>
    </row>
    <row r="34" spans="1:7" x14ac:dyDescent="0.2">
      <c r="A34" s="74">
        <v>7640</v>
      </c>
      <c r="B34" s="74" t="s">
        <v>574</v>
      </c>
      <c r="C34" s="79">
        <v>0</v>
      </c>
      <c r="D34" s="79">
        <v>0</v>
      </c>
      <c r="E34" s="79">
        <v>0</v>
      </c>
      <c r="F34" s="79">
        <f t="shared" si="0"/>
        <v>0</v>
      </c>
    </row>
    <row r="35" spans="1:7" hidden="1" x14ac:dyDescent="0.2">
      <c r="A35" s="74">
        <v>7911</v>
      </c>
      <c r="B35" s="74" t="s">
        <v>575</v>
      </c>
      <c r="C35" s="79">
        <v>0</v>
      </c>
      <c r="D35" s="79">
        <v>0</v>
      </c>
      <c r="E35" s="79">
        <v>0</v>
      </c>
      <c r="F35" s="79">
        <f t="shared" si="0"/>
        <v>0</v>
      </c>
    </row>
    <row r="36" spans="1:7" hidden="1" x14ac:dyDescent="0.2">
      <c r="A36" s="74">
        <v>7921</v>
      </c>
      <c r="B36" s="74" t="s">
        <v>576</v>
      </c>
      <c r="C36" s="79">
        <v>0</v>
      </c>
      <c r="D36" s="79">
        <v>0</v>
      </c>
      <c r="E36" s="79">
        <v>0</v>
      </c>
      <c r="F36" s="79">
        <f t="shared" si="0"/>
        <v>0</v>
      </c>
    </row>
    <row r="37" spans="1:7" hidden="1" x14ac:dyDescent="0.2">
      <c r="A37" s="74">
        <v>7931</v>
      </c>
      <c r="B37" s="74" t="s">
        <v>577</v>
      </c>
      <c r="C37" s="79">
        <v>0</v>
      </c>
      <c r="D37" s="79">
        <v>0</v>
      </c>
      <c r="E37" s="79">
        <v>0</v>
      </c>
      <c r="F37" s="79">
        <f t="shared" si="0"/>
        <v>0</v>
      </c>
    </row>
    <row r="38" spans="1:7" hidden="1" x14ac:dyDescent="0.2">
      <c r="A38" s="74">
        <v>7932</v>
      </c>
      <c r="B38" s="74" t="s">
        <v>578</v>
      </c>
      <c r="C38" s="79">
        <v>0</v>
      </c>
      <c r="D38" s="79">
        <v>0</v>
      </c>
      <c r="E38" s="79">
        <v>0</v>
      </c>
      <c r="F38" s="79">
        <f t="shared" si="0"/>
        <v>0</v>
      </c>
    </row>
    <row r="39" spans="1:7" s="83" customFormat="1" x14ac:dyDescent="0.2">
      <c r="A39" s="82">
        <v>8000</v>
      </c>
      <c r="B39" s="83" t="s">
        <v>579</v>
      </c>
      <c r="C39" s="85"/>
      <c r="D39" s="191"/>
      <c r="E39" s="191"/>
      <c r="F39" s="191"/>
      <c r="G39" s="190"/>
    </row>
    <row r="40" spans="1:7" x14ac:dyDescent="0.2">
      <c r="A40" s="74">
        <v>8110</v>
      </c>
      <c r="B40" s="74" t="s">
        <v>580</v>
      </c>
      <c r="C40" s="79">
        <v>0</v>
      </c>
      <c r="D40" s="79">
        <v>15613367493.969999</v>
      </c>
      <c r="E40" s="79">
        <v>0</v>
      </c>
      <c r="F40" s="79">
        <f t="shared" ref="F40:F51" si="1">C40+D40+E40</f>
        <v>15613367493.969999</v>
      </c>
    </row>
    <row r="41" spans="1:7" x14ac:dyDescent="0.2">
      <c r="A41" s="74">
        <v>8120</v>
      </c>
      <c r="B41" s="74" t="s">
        <v>581</v>
      </c>
      <c r="C41" s="79">
        <v>0</v>
      </c>
      <c r="D41" s="79">
        <v>7441005341.21</v>
      </c>
      <c r="E41" s="79">
        <v>-16349865052.57</v>
      </c>
      <c r="F41" s="79">
        <f t="shared" si="1"/>
        <v>-8908859711.3600006</v>
      </c>
    </row>
    <row r="42" spans="1:7" x14ac:dyDescent="0.2">
      <c r="A42" s="74">
        <v>8130</v>
      </c>
      <c r="B42" s="74" t="s">
        <v>582</v>
      </c>
      <c r="C42" s="79">
        <v>0</v>
      </c>
      <c r="D42" s="79">
        <v>3608951399.3200002</v>
      </c>
      <c r="E42" s="79">
        <v>-2324963153.7399998</v>
      </c>
      <c r="F42" s="79">
        <f t="shared" si="1"/>
        <v>1283988245.5800004</v>
      </c>
    </row>
    <row r="43" spans="1:7" x14ac:dyDescent="0.2">
      <c r="A43" s="74">
        <v>8140</v>
      </c>
      <c r="B43" s="74" t="s">
        <v>583</v>
      </c>
      <c r="C43" s="79">
        <v>0</v>
      </c>
      <c r="D43" s="79">
        <v>3689395864.4899998</v>
      </c>
      <c r="E43" s="79">
        <v>-3689395864.4899998</v>
      </c>
      <c r="F43" s="79">
        <f t="shared" si="1"/>
        <v>0</v>
      </c>
    </row>
    <row r="44" spans="1:7" x14ac:dyDescent="0.2">
      <c r="A44" s="74">
        <v>8150</v>
      </c>
      <c r="B44" s="74" t="s">
        <v>584</v>
      </c>
      <c r="C44" s="79">
        <v>0</v>
      </c>
      <c r="D44" s="79">
        <v>-4731931459.1899996</v>
      </c>
      <c r="E44" s="79">
        <v>-3256564569</v>
      </c>
      <c r="F44" s="79">
        <f t="shared" si="1"/>
        <v>-7988496028.1899996</v>
      </c>
    </row>
    <row r="45" spans="1:7" x14ac:dyDescent="0.2">
      <c r="A45" s="74">
        <v>8210</v>
      </c>
      <c r="B45" s="74" t="s">
        <v>585</v>
      </c>
      <c r="C45" s="79">
        <v>0</v>
      </c>
      <c r="D45" s="79">
        <v>0</v>
      </c>
      <c r="E45" s="79">
        <v>-15613367493.969999</v>
      </c>
      <c r="F45" s="79">
        <f t="shared" si="1"/>
        <v>-15613367493.969999</v>
      </c>
    </row>
    <row r="46" spans="1:7" x14ac:dyDescent="0.2">
      <c r="A46" s="74">
        <v>8220</v>
      </c>
      <c r="B46" s="74" t="s">
        <v>586</v>
      </c>
      <c r="C46" s="79">
        <v>0</v>
      </c>
      <c r="D46" s="79">
        <v>27902438057.689999</v>
      </c>
      <c r="E46" s="79">
        <v>-19886699498.139999</v>
      </c>
      <c r="F46" s="79">
        <f t="shared" si="1"/>
        <v>8015738559.5499992</v>
      </c>
    </row>
    <row r="47" spans="1:7" x14ac:dyDescent="0.2">
      <c r="A47" s="74">
        <v>8230</v>
      </c>
      <c r="B47" s="74" t="s">
        <v>587</v>
      </c>
      <c r="C47" s="79">
        <v>0</v>
      </c>
      <c r="D47" s="79">
        <v>10041645107.700001</v>
      </c>
      <c r="E47" s="79">
        <v>-11325633353.280001</v>
      </c>
      <c r="F47" s="79">
        <f t="shared" si="1"/>
        <v>-1283988245.5799999</v>
      </c>
    </row>
    <row r="48" spans="1:7" x14ac:dyDescent="0.2">
      <c r="A48" s="74">
        <v>8240</v>
      </c>
      <c r="B48" s="74" t="s">
        <v>588</v>
      </c>
      <c r="C48" s="79">
        <v>0</v>
      </c>
      <c r="D48" s="79">
        <v>10544930419.43</v>
      </c>
      <c r="E48" s="79">
        <v>-8101337215.9499998</v>
      </c>
      <c r="F48" s="79">
        <f t="shared" si="1"/>
        <v>2443593203.4800005</v>
      </c>
    </row>
    <row r="49" spans="1:6" x14ac:dyDescent="0.2">
      <c r="A49" s="74">
        <v>8250</v>
      </c>
      <c r="B49" s="74" t="s">
        <v>589</v>
      </c>
      <c r="C49" s="79">
        <v>0</v>
      </c>
      <c r="D49" s="79">
        <v>5765822015.7299995</v>
      </c>
      <c r="E49" s="79">
        <v>-5765822015.7299995</v>
      </c>
      <c r="F49" s="79">
        <f t="shared" si="1"/>
        <v>0</v>
      </c>
    </row>
    <row r="50" spans="1:6" x14ac:dyDescent="0.2">
      <c r="A50" s="74">
        <v>8260</v>
      </c>
      <c r="B50" s="74" t="s">
        <v>590</v>
      </c>
      <c r="C50" s="79">
        <v>0</v>
      </c>
      <c r="D50" s="79">
        <v>1207027792.3299999</v>
      </c>
      <c r="E50" s="79">
        <v>-1207027792.3299999</v>
      </c>
      <c r="F50" s="79">
        <f t="shared" si="1"/>
        <v>0</v>
      </c>
    </row>
    <row r="51" spans="1:6" x14ac:dyDescent="0.2">
      <c r="A51" s="74">
        <v>8270</v>
      </c>
      <c r="B51" s="74" t="s">
        <v>591</v>
      </c>
      <c r="C51" s="79">
        <v>0</v>
      </c>
      <c r="D51" s="79">
        <v>404380585</v>
      </c>
      <c r="E51" s="79">
        <v>6033643391.5200005</v>
      </c>
      <c r="F51" s="79">
        <f t="shared" si="1"/>
        <v>6438023976.5200005</v>
      </c>
    </row>
    <row r="53" spans="1:6" x14ac:dyDescent="0.2">
      <c r="B53" s="74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Notas DM</vt:lpstr>
      <vt:lpstr>N ESF</vt:lpstr>
      <vt:lpstr>N ACT</vt:lpstr>
      <vt:lpstr>N VHP</vt:lpstr>
      <vt:lpstr>N EFE</vt:lpstr>
      <vt:lpstr>N EFE siret</vt:lpstr>
      <vt:lpstr>N Conciliacion_Ig</vt:lpstr>
      <vt:lpstr>N Conciliacion_Eg</vt:lpstr>
      <vt:lpstr>N Memoria</vt:lpstr>
      <vt:lpstr>'N ACT'!Área_de_impresión</vt:lpstr>
      <vt:lpstr>'N Conciliacion_Eg'!Área_de_impresión</vt:lpstr>
      <vt:lpstr>'N Conciliacion_Ig'!Área_de_impresión</vt:lpstr>
      <vt:lpstr>'N EFE'!Área_de_impresión</vt:lpstr>
      <vt:lpstr>'N EFE siret'!Área_de_impresión</vt:lpstr>
      <vt:lpstr>'N ESF'!Área_de_impresión</vt:lpstr>
      <vt:lpstr>'Notas DM'!Área_de_impresión</vt:lpstr>
      <vt:lpstr>'N ACT'!Títulos_a_imprimir</vt:lpstr>
      <vt:lpstr>'N EFE'!Títulos_a_imprimir</vt:lpstr>
      <vt:lpstr>'N EFE siret'!Títulos_a_imprimir</vt:lpstr>
      <vt:lpstr>'N 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2023-07-24T20:42:21Z</cp:lastPrinted>
  <dcterms:created xsi:type="dcterms:W3CDTF">2023-07-24T20:39:43Z</dcterms:created>
  <dcterms:modified xsi:type="dcterms:W3CDTF">2023-07-24T20:42:37Z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