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28515" windowHeight="12345"/>
  </bookViews>
  <sheets>
    <sheet name="CE Ingreso" sheetId="1" r:id="rId1"/>
    <sheet name="EAIFF" sheetId="2" r:id="rId2"/>
    <sheet name="EAEPEA" sheetId="3" r:id="rId3"/>
    <sheet name="EAEPEE" sheetId="4" r:id="rId4"/>
    <sheet name="EAEPECOG" sheetId="5" r:id="rId5"/>
    <sheet name="EAEPEF" sheetId="6" r:id="rId6"/>
    <sheet name="GCP" sheetId="7" r:id="rId7"/>
    <sheet name="PyPI" sheetId="8" r:id="rId8"/>
  </sheets>
  <definedNames>
    <definedName name="_ftn1" localSheetId="0">'CE Ingreso'!#REF!</definedName>
    <definedName name="_ftn2" localSheetId="0">'CE Ingreso'!#REF!</definedName>
    <definedName name="_ftn3" localSheetId="0">'CE Ingreso'!#REF!</definedName>
    <definedName name="_ftn4" localSheetId="0">'CE Ingreso'!#REF!</definedName>
    <definedName name="_ftnref1" localSheetId="0">'CE Ingreso'!#REF!</definedName>
    <definedName name="_ftnref2" localSheetId="0">'CE Ingreso'!#REF!</definedName>
    <definedName name="_ftnref3" localSheetId="0">'CE Ingreso'!#REF!</definedName>
    <definedName name="_ftnref4" localSheetId="0">'CE Ingreso'!#REF!</definedName>
    <definedName name="_xlnm.Print_Area" localSheetId="0">'CE Ingreso'!$B$1:$I$123</definedName>
    <definedName name="_xlnm.Print_Area" localSheetId="4">EAEPECOG!$A$1:$H$80</definedName>
    <definedName name="_xlnm.Print_Area" localSheetId="7">PyPI!$A$1:$Q$285</definedName>
    <definedName name="_xlnm.Print_Titles" localSheetId="0">'CE Ingreso'!$7:$10</definedName>
    <definedName name="_xlnm.Print_Titles" localSheetId="4">EAEPECOG!$1:$4</definedName>
    <definedName name="_xlnm.Print_Titles" localSheetId="7">PyPI!$7:$9</definedName>
  </definedNames>
  <calcPr calcId="125725"/>
</workbook>
</file>

<file path=xl/calcChain.xml><?xml version="1.0" encoding="utf-8"?>
<calcChain xmlns="http://schemas.openxmlformats.org/spreadsheetml/2006/main">
  <c r="I118" i="1"/>
  <c r="F118"/>
  <c r="I117"/>
  <c r="F117"/>
  <c r="I116"/>
  <c r="F116"/>
  <c r="I115"/>
  <c r="F115"/>
  <c r="I114"/>
  <c r="F114"/>
  <c r="H113"/>
  <c r="I113" s="1"/>
  <c r="G113"/>
  <c r="E113"/>
  <c r="D113"/>
  <c r="I112"/>
  <c r="F112"/>
  <c r="I111"/>
  <c r="F111"/>
  <c r="I110"/>
  <c r="F110"/>
  <c r="H109"/>
  <c r="G109"/>
  <c r="E109"/>
  <c r="D109"/>
  <c r="F109" s="1"/>
  <c r="I108"/>
  <c r="F108"/>
  <c r="I107"/>
  <c r="F107"/>
  <c r="I106"/>
  <c r="F106"/>
  <c r="I105"/>
  <c r="F105"/>
  <c r="I104"/>
  <c r="F104"/>
  <c r="H103"/>
  <c r="G103"/>
  <c r="E103"/>
  <c r="D103"/>
  <c r="F103" s="1"/>
  <c r="I102"/>
  <c r="F102"/>
  <c r="I101"/>
  <c r="F101"/>
  <c r="I100"/>
  <c r="F100"/>
  <c r="I99"/>
  <c r="F99"/>
  <c r="H98"/>
  <c r="G98"/>
  <c r="E98"/>
  <c r="D98"/>
  <c r="F98" s="1"/>
  <c r="H97"/>
  <c r="G97"/>
  <c r="E97"/>
  <c r="D97"/>
  <c r="F97" s="1"/>
  <c r="I96"/>
  <c r="F96"/>
  <c r="H95"/>
  <c r="G95"/>
  <c r="E95"/>
  <c r="I94"/>
  <c r="F94"/>
  <c r="I93"/>
  <c r="F93"/>
  <c r="I92"/>
  <c r="F92"/>
  <c r="I91"/>
  <c r="F91"/>
  <c r="H90"/>
  <c r="I90" s="1"/>
  <c r="G90"/>
  <c r="E90"/>
  <c r="F90" s="1"/>
  <c r="D90"/>
  <c r="I89"/>
  <c r="F89"/>
  <c r="I88"/>
  <c r="F88"/>
  <c r="I87"/>
  <c r="F87"/>
  <c r="I86"/>
  <c r="F86"/>
  <c r="I85"/>
  <c r="F85"/>
  <c r="I84"/>
  <c r="F84"/>
  <c r="I83"/>
  <c r="F83"/>
  <c r="H82"/>
  <c r="G82"/>
  <c r="G77" s="1"/>
  <c r="E82"/>
  <c r="D82"/>
  <c r="I82" s="1"/>
  <c r="I81"/>
  <c r="F81"/>
  <c r="I80"/>
  <c r="F80"/>
  <c r="I79"/>
  <c r="F79"/>
  <c r="H78"/>
  <c r="I78" s="1"/>
  <c r="G78"/>
  <c r="E78"/>
  <c r="F78" s="1"/>
  <c r="D78"/>
  <c r="H77"/>
  <c r="I76"/>
  <c r="F76"/>
  <c r="I75"/>
  <c r="F75"/>
  <c r="I74"/>
  <c r="F74"/>
  <c r="I73"/>
  <c r="F73"/>
  <c r="I72"/>
  <c r="F72"/>
  <c r="H71"/>
  <c r="G71"/>
  <c r="E71"/>
  <c r="D71"/>
  <c r="F71" s="1"/>
  <c r="I70"/>
  <c r="F70"/>
  <c r="I69"/>
  <c r="F69"/>
  <c r="I68"/>
  <c r="F68"/>
  <c r="I67"/>
  <c r="F67"/>
  <c r="I66"/>
  <c r="F66"/>
  <c r="H65"/>
  <c r="G65"/>
  <c r="G59" s="1"/>
  <c r="G57" s="1"/>
  <c r="E65"/>
  <c r="D65"/>
  <c r="F65" s="1"/>
  <c r="I64"/>
  <c r="F64"/>
  <c r="I63"/>
  <c r="F63"/>
  <c r="I62"/>
  <c r="F62"/>
  <c r="I61"/>
  <c r="F61"/>
  <c r="H60"/>
  <c r="I60" s="1"/>
  <c r="G60"/>
  <c r="E60"/>
  <c r="F60" s="1"/>
  <c r="D60"/>
  <c r="H59"/>
  <c r="H57" s="1"/>
  <c r="D59"/>
  <c r="D57" s="1"/>
  <c r="I58"/>
  <c r="F58"/>
  <c r="I56"/>
  <c r="F56"/>
  <c r="I55"/>
  <c r="F55"/>
  <c r="H54"/>
  <c r="G54"/>
  <c r="E54"/>
  <c r="D54"/>
  <c r="I54" s="1"/>
  <c r="I53"/>
  <c r="F53"/>
  <c r="I52"/>
  <c r="F52"/>
  <c r="I51"/>
  <c r="F51"/>
  <c r="H50"/>
  <c r="I50" s="1"/>
  <c r="G50"/>
  <c r="E50"/>
  <c r="F50" s="1"/>
  <c r="D50"/>
  <c r="I49"/>
  <c r="F49"/>
  <c r="I48"/>
  <c r="F48"/>
  <c r="I47"/>
  <c r="F47"/>
  <c r="I46"/>
  <c r="F46"/>
  <c r="I45"/>
  <c r="F45"/>
  <c r="H44"/>
  <c r="G44"/>
  <c r="E44"/>
  <c r="D44"/>
  <c r="I44" s="1"/>
  <c r="H43"/>
  <c r="G43"/>
  <c r="I42"/>
  <c r="F42"/>
  <c r="I41"/>
  <c r="F41"/>
  <c r="I40"/>
  <c r="F40"/>
  <c r="H39"/>
  <c r="I39" s="1"/>
  <c r="G39"/>
  <c r="E39"/>
  <c r="D39"/>
  <c r="I38"/>
  <c r="F38"/>
  <c r="I37"/>
  <c r="F37"/>
  <c r="I36"/>
  <c r="F36"/>
  <c r="I35"/>
  <c r="F35"/>
  <c r="I34"/>
  <c r="F34"/>
  <c r="H33"/>
  <c r="I33" s="1"/>
  <c r="G33"/>
  <c r="E33"/>
  <c r="D33"/>
  <c r="I32"/>
  <c r="F32"/>
  <c r="I31"/>
  <c r="F31"/>
  <c r="I30"/>
  <c r="F30"/>
  <c r="I29"/>
  <c r="F29"/>
  <c r="I28"/>
  <c r="F28"/>
  <c r="I27"/>
  <c r="F27"/>
  <c r="H26"/>
  <c r="G26"/>
  <c r="E26"/>
  <c r="D26"/>
  <c r="I26" s="1"/>
  <c r="I25"/>
  <c r="F25"/>
  <c r="I24"/>
  <c r="F24"/>
  <c r="I23"/>
  <c r="F23"/>
  <c r="H22"/>
  <c r="I22" s="1"/>
  <c r="G22"/>
  <c r="E22"/>
  <c r="F22" s="1"/>
  <c r="D22"/>
  <c r="H21"/>
  <c r="I21" s="1"/>
  <c r="G21"/>
  <c r="D21"/>
  <c r="I20"/>
  <c r="F20"/>
  <c r="I19"/>
  <c r="F19"/>
  <c r="H18"/>
  <c r="I18" s="1"/>
  <c r="G18"/>
  <c r="E18"/>
  <c r="F18" s="1"/>
  <c r="D18"/>
  <c r="I17"/>
  <c r="F17"/>
  <c r="I16"/>
  <c r="F16"/>
  <c r="H15"/>
  <c r="I15" s="1"/>
  <c r="G15"/>
  <c r="E15"/>
  <c r="D15"/>
  <c r="F15" s="1"/>
  <c r="I14"/>
  <c r="F14"/>
  <c r="H13"/>
  <c r="H12" s="1"/>
  <c r="G13"/>
  <c r="E13"/>
  <c r="E12" s="1"/>
  <c r="D13"/>
  <c r="F13" s="1"/>
  <c r="G12"/>
  <c r="G11" s="1"/>
  <c r="I57" l="1"/>
  <c r="G10"/>
  <c r="G119" s="1"/>
  <c r="F26"/>
  <c r="F33"/>
  <c r="D43"/>
  <c r="F44"/>
  <c r="I71"/>
  <c r="I109"/>
  <c r="F113"/>
  <c r="F39"/>
  <c r="I43"/>
  <c r="F54"/>
  <c r="I65"/>
  <c r="F82"/>
  <c r="I97"/>
  <c r="I98"/>
  <c r="I103"/>
  <c r="I13"/>
  <c r="I59"/>
  <c r="D95"/>
  <c r="I95" s="1"/>
  <c r="H11"/>
  <c r="F43"/>
  <c r="G9"/>
  <c r="E21"/>
  <c r="E11" s="1"/>
  <c r="E43"/>
  <c r="E59"/>
  <c r="E57" s="1"/>
  <c r="F57" s="1"/>
  <c r="E77"/>
  <c r="D12"/>
  <c r="I12" s="1"/>
  <c r="F21" l="1"/>
  <c r="F95"/>
  <c r="D77"/>
  <c r="I77" s="1"/>
  <c r="H10"/>
  <c r="E10"/>
  <c r="D11"/>
  <c r="I11" s="1"/>
  <c r="F12"/>
  <c r="F59"/>
  <c r="F77" l="1"/>
  <c r="H9"/>
  <c r="H119"/>
  <c r="E9"/>
  <c r="E119"/>
  <c r="F11"/>
  <c r="D10"/>
  <c r="I10" s="1"/>
  <c r="I119" l="1"/>
  <c r="D119"/>
  <c r="F119" s="1"/>
  <c r="F10"/>
  <c r="D9"/>
  <c r="F9" s="1"/>
  <c r="I9" l="1"/>
</calcChain>
</file>

<file path=xl/comments1.xml><?xml version="1.0" encoding="utf-8"?>
<comments xmlns="http://schemas.openxmlformats.org/spreadsheetml/2006/main">
  <authors>
    <author>DGCG</author>
  </authors>
  <commentList>
    <comment ref="I7" authorId="0">
      <text>
        <r>
          <rPr>
            <b/>
            <sz val="9"/>
            <color indexed="81"/>
            <rFont val="Tahoma"/>
            <family val="2"/>
          </rPr>
          <t>DGCG:</t>
        </r>
        <r>
          <rPr>
            <sz val="9"/>
            <color indexed="81"/>
            <rFont val="Tahoma"/>
            <family val="2"/>
          </rPr>
          <t xml:space="preserve">
Modificado menos devengado</t>
        </r>
      </text>
    </comment>
  </commentList>
</comments>
</file>

<file path=xl/sharedStrings.xml><?xml version="1.0" encoding="utf-8"?>
<sst xmlns="http://schemas.openxmlformats.org/spreadsheetml/2006/main" count="1821" uniqueCount="1215">
  <si>
    <t>ESTADO ANALÍTICO DEL EJERCICIO DEL PRESUPUESTO DE INGRESOS</t>
  </si>
  <si>
    <t xml:space="preserve">CLASIFICACIÓN ECONÓMICA </t>
  </si>
  <si>
    <t>Del 1 de Enero al 31 de Diciembre de 2020</t>
  </si>
  <si>
    <t>Ente Público:</t>
  </si>
  <si>
    <t>INSTITUTO DE SALUD PUBLICA DEL ESTADO DE GUANAJUATO</t>
  </si>
  <si>
    <t>Código</t>
  </si>
  <si>
    <t>Concepto</t>
  </si>
  <si>
    <t xml:space="preserve">Egresos </t>
  </si>
  <si>
    <t>Diferencia</t>
  </si>
  <si>
    <t>Estimado</t>
  </si>
  <si>
    <t>Ampliaciones/ (Reducciones)</t>
  </si>
  <si>
    <t>Modificado</t>
  </si>
  <si>
    <t>Devengado</t>
  </si>
  <si>
    <t>Recauadado</t>
  </si>
  <si>
    <t>INGRESOS</t>
  </si>
  <si>
    <t>INGRESOS CORRIENTES</t>
  </si>
  <si>
    <t>1.1.1</t>
  </si>
  <si>
    <t>Impuestos</t>
  </si>
  <si>
    <t>1.1.1.1</t>
  </si>
  <si>
    <t xml:space="preserve">Impuesto sobre el Ingreso, las Utilidades y las Ganancias de Capital  </t>
  </si>
  <si>
    <t>1.1.1.1.1</t>
  </si>
  <si>
    <t>De Personas Físicas</t>
  </si>
  <si>
    <t>1.1.1.1.1.1</t>
  </si>
  <si>
    <t>Impuesto sobre los Ingresos</t>
  </si>
  <si>
    <t>1.1.1.1.2</t>
  </si>
  <si>
    <t>De Empresas y Otras Corporaciones (Personas Morales)</t>
  </si>
  <si>
    <t>1.1.1.1.2.1</t>
  </si>
  <si>
    <t>1.1.1.1.3</t>
  </si>
  <si>
    <t>No Clasificables</t>
  </si>
  <si>
    <t>1.1.1.2</t>
  </si>
  <si>
    <t xml:space="preserve">Impuesto sobre Nómina y la Fuerza de Trabajo  </t>
  </si>
  <si>
    <t>1.1.1.2.1</t>
  </si>
  <si>
    <t>Impuesto sobre Nómina y Asimilables</t>
  </si>
  <si>
    <t>1.1.1.3</t>
  </si>
  <si>
    <t>Impuesto sobre la Propiedad</t>
  </si>
  <si>
    <t>1.1.1.4</t>
  </si>
  <si>
    <t>Impuesto sobre los Bienes y Servicios</t>
  </si>
  <si>
    <t>1.1.1.4.1</t>
  </si>
  <si>
    <t>Impuesto sobre la Producción, el Consumo y las Transacciones</t>
  </si>
  <si>
    <t>1.1.1.4.1.1</t>
  </si>
  <si>
    <t>Impuesto al Valor Agregado</t>
  </si>
  <si>
    <t>1.1.1.4.1.2</t>
  </si>
  <si>
    <t>Impuesto especial sobre Producción y Servicios</t>
  </si>
  <si>
    <t xml:space="preserve">1.1.1.4.1.3 </t>
  </si>
  <si>
    <t>Otros Impuestos Sobre Bienes y Servicios</t>
  </si>
  <si>
    <t>1.1.1.5</t>
  </si>
  <si>
    <t>Impuesto sobre el Comercio y las Transacciones Internacionales / Comercio Exterior</t>
  </si>
  <si>
    <t>1.1.1.5.1</t>
  </si>
  <si>
    <t xml:space="preserve">Impuesto a la Importación </t>
  </si>
  <si>
    <t>1.1.1.5.2</t>
  </si>
  <si>
    <t>Impuesto a la Exportación</t>
  </si>
  <si>
    <t>1.1.1.6</t>
  </si>
  <si>
    <t>Impuestos Ecológicos</t>
  </si>
  <si>
    <t>1.1.1.7</t>
  </si>
  <si>
    <t>Impuesto a los Rendimientos Petroleros</t>
  </si>
  <si>
    <t xml:space="preserve">1.1.1.8 </t>
  </si>
  <si>
    <t>Otros Impuestos</t>
  </si>
  <si>
    <t>1.1.1.9</t>
  </si>
  <si>
    <t>Accesorios</t>
  </si>
  <si>
    <t>1.1.2</t>
  </si>
  <si>
    <t xml:space="preserve">Contribuciones a la Seguridad Social  </t>
  </si>
  <si>
    <t>1.1.2.1</t>
  </si>
  <si>
    <t>Contribuciones de los Empleados</t>
  </si>
  <si>
    <t>1.1.2.2</t>
  </si>
  <si>
    <t>Contribuciones de los Empleadores</t>
  </si>
  <si>
    <t xml:space="preserve">1.1.2.3 </t>
  </si>
  <si>
    <t>Contribuciones de los Trabajadores Por Cuenta Propia o No Empleados</t>
  </si>
  <si>
    <t xml:space="preserve">1.1.2.4 </t>
  </si>
  <si>
    <t>Contribuciones no Clasificables</t>
  </si>
  <si>
    <t>1.1.3</t>
  </si>
  <si>
    <t>Contribuciones de Mejoras</t>
  </si>
  <si>
    <t>1.1.4</t>
  </si>
  <si>
    <t>Derechos, Productos y Aprovechamientos Corrientes</t>
  </si>
  <si>
    <t>1.1.4.1</t>
  </si>
  <si>
    <t>Derechos No Incluidos en Otros Conceptos</t>
  </si>
  <si>
    <t>1.1.4.2</t>
  </si>
  <si>
    <t>Productos Corrientes No Incluidos en Otros Conceptos</t>
  </si>
  <si>
    <t>1.1.4.3</t>
  </si>
  <si>
    <t>Aprovechamientos Corrientes No Incluidos en Otros Conceptos</t>
  </si>
  <si>
    <t>1.1.5</t>
  </si>
  <si>
    <t>Rentas de la Propiedad</t>
  </si>
  <si>
    <t>1.1.5.1</t>
  </si>
  <si>
    <t>Intereses</t>
  </si>
  <si>
    <t>1.1.5.1.1</t>
  </si>
  <si>
    <t>Internos</t>
  </si>
  <si>
    <t>1.1.5.1.2</t>
  </si>
  <si>
    <t>Externos</t>
  </si>
  <si>
    <t>1.1.5.2</t>
  </si>
  <si>
    <t>Dividendos y Retiros de las Cuasisociedades</t>
  </si>
  <si>
    <t>1.1.5.3</t>
  </si>
  <si>
    <t>Arrendamiento de Tierras y Terrenos</t>
  </si>
  <si>
    <t>1.1.5.4</t>
  </si>
  <si>
    <t>Otros</t>
  </si>
  <si>
    <t xml:space="preserve">1.1.6 </t>
  </si>
  <si>
    <t>Venta de Bienes y Servicios de Entidades del Gobierno General / Ingresos de Explotación de Entidades Empresariales</t>
  </si>
  <si>
    <t>1.1.6.1</t>
  </si>
  <si>
    <t>Venta de Establecimientos No de Mercado</t>
  </si>
  <si>
    <t>1.1.6.2</t>
  </si>
  <si>
    <t>Venta de Establecimientos de Mercado</t>
  </si>
  <si>
    <t>1.1.6.3</t>
  </si>
  <si>
    <t>Derechos Administrativos</t>
  </si>
  <si>
    <t>1.1.7</t>
  </si>
  <si>
    <t>Subsidios y Subvenciones Recibidos por Entidades Empresariales Públicas</t>
  </si>
  <si>
    <t>1.1.7.1</t>
  </si>
  <si>
    <t>Subsidios y Subvenciones Recibidos por Entidades Empresariales Públicas No Financieras</t>
  </si>
  <si>
    <t>1.1.7.2</t>
  </si>
  <si>
    <t>Subsidios y Subvenciones Recibidos por Entidades Empresariales Públicas Financieras</t>
  </si>
  <si>
    <t xml:space="preserve">1.1.8 </t>
  </si>
  <si>
    <t>Transferencias, Asignaciones y Donativos Corrientes Recibidos</t>
  </si>
  <si>
    <t>1.1.8.1</t>
  </si>
  <si>
    <t>Del Sector Privado</t>
  </si>
  <si>
    <t>1.1.8.2</t>
  </si>
  <si>
    <t>Del Sector Público</t>
  </si>
  <si>
    <t>1.1.8.2.1</t>
  </si>
  <si>
    <t>De la Federación</t>
  </si>
  <si>
    <t>1.1.8.2.1.1</t>
  </si>
  <si>
    <t xml:space="preserve">Transferencias Internas y Asignaciones </t>
  </si>
  <si>
    <t>1.1.8.2.1.2</t>
  </si>
  <si>
    <t>Transferencias del Resto del Sector Público</t>
  </si>
  <si>
    <t>1.1.8.2.1.3</t>
  </si>
  <si>
    <t>Pensiones y Jubilaciones</t>
  </si>
  <si>
    <t>1.1.8.2.1.4</t>
  </si>
  <si>
    <t>Transferencias de Fideicomisos, Mandatos y Contratos Análogos</t>
  </si>
  <si>
    <t>1.1.8.2.2</t>
  </si>
  <si>
    <t>De Entidades Federativas</t>
  </si>
  <si>
    <t>1.1.8.2.2.1</t>
  </si>
  <si>
    <t>1.1.8.2.2.2</t>
  </si>
  <si>
    <t>1.1.8.2.2.3</t>
  </si>
  <si>
    <t>1.1.8.2.2.4</t>
  </si>
  <si>
    <t>1.1.8.2.3</t>
  </si>
  <si>
    <t>De Municipios</t>
  </si>
  <si>
    <t>1.1.8.3</t>
  </si>
  <si>
    <t>Del Sector Externo</t>
  </si>
  <si>
    <t>1.1.8.3.1</t>
  </si>
  <si>
    <t>De Gobiernos Extranjeros</t>
  </si>
  <si>
    <t>1.1.8.3.2</t>
  </si>
  <si>
    <t>De Organismos Internacionales</t>
  </si>
  <si>
    <t>1.1.8.3.3</t>
  </si>
  <si>
    <t>Del Sector Privado Externo</t>
  </si>
  <si>
    <t>1.1.9</t>
  </si>
  <si>
    <t>Participaciones</t>
  </si>
  <si>
    <t>INGRESOS DE CAPITAL</t>
  </si>
  <si>
    <t>1.2.1</t>
  </si>
  <si>
    <t>Venta (Disposición) de Activos</t>
  </si>
  <si>
    <t>1.2.1.1</t>
  </si>
  <si>
    <t>Venta de Activos Fijos</t>
  </si>
  <si>
    <t>1.2.1.2</t>
  </si>
  <si>
    <t>Venta de Objetos de Valor</t>
  </si>
  <si>
    <t>1.2.1.3</t>
  </si>
  <si>
    <t>Venta de Activos No Producidos</t>
  </si>
  <si>
    <t>1.2.2</t>
  </si>
  <si>
    <t>Disminución de Existencias</t>
  </si>
  <si>
    <t>1.2.2.1</t>
  </si>
  <si>
    <t>Materiales y Suministros</t>
  </si>
  <si>
    <t>1.2.2.2</t>
  </si>
  <si>
    <t>Materias Primas</t>
  </si>
  <si>
    <t>1.2.2.3</t>
  </si>
  <si>
    <t>Trabajos en Curso</t>
  </si>
  <si>
    <t>1.2.2.4</t>
  </si>
  <si>
    <t>Bienes Terminados</t>
  </si>
  <si>
    <t>1.2.2.5</t>
  </si>
  <si>
    <t>Bienes para venta</t>
  </si>
  <si>
    <t>1.2.2.6</t>
  </si>
  <si>
    <t>Bienes en tránsito</t>
  </si>
  <si>
    <t>1.2.2.7</t>
  </si>
  <si>
    <t>Existencias de Material de Seguridad y Defensa</t>
  </si>
  <si>
    <t>1.2.3</t>
  </si>
  <si>
    <t>Incremento de la Depreciación, Amortización, Estimaciones y Provisiones Acumuladas</t>
  </si>
  <si>
    <t>1.2.3.1</t>
  </si>
  <si>
    <t>Depreciación y Amortización</t>
  </si>
  <si>
    <t>1.2.3.2</t>
  </si>
  <si>
    <t>Estimaciones por Deterioro de Inventarios</t>
  </si>
  <si>
    <t>1.2.3.3</t>
  </si>
  <si>
    <t>Otras Estimaciones por pérdida o deterioro</t>
  </si>
  <si>
    <t>1.2.3.4</t>
  </si>
  <si>
    <t>Provisiones</t>
  </si>
  <si>
    <t>1.2.4</t>
  </si>
  <si>
    <t>Transferencias, Asignaciones y Donativos de Capital Recibidas</t>
  </si>
  <si>
    <t xml:space="preserve">1.2.4.1 </t>
  </si>
  <si>
    <t>1.2.4.2</t>
  </si>
  <si>
    <t>1.2.4.2.1</t>
  </si>
  <si>
    <t xml:space="preserve">De la Federación </t>
  </si>
  <si>
    <t>1.2.4.2.1.1</t>
  </si>
  <si>
    <t>1.2.4.2.1.2</t>
  </si>
  <si>
    <t>1.2.4.2.1.3</t>
  </si>
  <si>
    <t>1.2.4.2.1.4</t>
  </si>
  <si>
    <t xml:space="preserve">1.2.4.2.2 </t>
  </si>
  <si>
    <t>1.2.4.2.2.1</t>
  </si>
  <si>
    <t>1.2.4.2.2.2</t>
  </si>
  <si>
    <t>1.2.4.2.2.3</t>
  </si>
  <si>
    <t>1.2.4.2.2.4</t>
  </si>
  <si>
    <t>1.2.4.2.3</t>
  </si>
  <si>
    <t>1.2.4.3</t>
  </si>
  <si>
    <t>1.2.4.3.1</t>
  </si>
  <si>
    <t>1.2.4.3.2</t>
  </si>
  <si>
    <t>1.2.4.3.3</t>
  </si>
  <si>
    <t>1.2.5</t>
  </si>
  <si>
    <t>Recuperación de Inversiones Financieras Realizadas con Fines de Política</t>
  </si>
  <si>
    <t>1.2.5.1</t>
  </si>
  <si>
    <t>Venta de Acciones y Participaciones de Capital Adquiridas con Fines de Política</t>
  </si>
  <si>
    <t>1.2.5.2</t>
  </si>
  <si>
    <t>Valores Representativos de Deuda Adquiridos con Fines de Política</t>
  </si>
  <si>
    <t>1.2.5.3</t>
  </si>
  <si>
    <t>Venta de Obligaciones Negociables Adquiridas con Fines de Política</t>
  </si>
  <si>
    <t>1.2.5.4</t>
  </si>
  <si>
    <t>Recuperación de Préstamos Realizados con Fines de Política</t>
  </si>
  <si>
    <t>TOTAL DE INGRESOS</t>
  </si>
  <si>
    <t>Bajo protesta de decir verdad declaramos que los Estados Financieros y sus Notas son razonablemente correctos y responsabilidad del emisor</t>
  </si>
  <si>
    <t>INSTITUTO DE SALUD PUBLICA DEL ESTADO DE GUANAJUATO
Estado Analítico de Ingresos
Del 1 de Enero al 31 de Diciembre de 2020</t>
  </si>
  <si>
    <t>Rubro de Ingresos</t>
  </si>
  <si>
    <t>Ingresos</t>
  </si>
  <si>
    <t>Ampliaciones y Reducciones</t>
  </si>
  <si>
    <t>Recaudado</t>
  </si>
  <si>
    <t>(1)</t>
  </si>
  <si>
    <t>(2)</t>
  </si>
  <si>
    <t>(3 = 1 + 2)</t>
  </si>
  <si>
    <t>(4)</t>
  </si>
  <si>
    <t>(5)</t>
  </si>
  <si>
    <t>(6 = 5 - 1)</t>
  </si>
  <si>
    <t>Cuotas y Aportaciones de Seguridad Social</t>
  </si>
  <si>
    <t>Derechos</t>
  </si>
  <si>
    <t>Productos</t>
  </si>
  <si>
    <t>Aprovechamientos</t>
  </si>
  <si>
    <t>Ingresos por Venta de Bienes, Prestación de Servicios y Otros Ingresos</t>
  </si>
  <si>
    <t>Participaciones, Aportaciones, Convenios, Incentivos de Derivados de la Colaboración Fiscal y Fondos Distintos de Aportaciones</t>
  </si>
  <si>
    <t>Transferencias, Asignaciones, Subsidios y Subvenciones, y Pensiones y Jubilaciones</t>
  </si>
  <si>
    <t>Ingresos Derivados de Financiamientos</t>
  </si>
  <si>
    <t>Total</t>
  </si>
  <si>
    <t>Ingresos Excedentes</t>
  </si>
  <si>
    <t>Estado Analítico de Ingresos Por Fuente de Financiamiento</t>
  </si>
  <si>
    <t>Ingresos del Poder Ejecutivo Federal o Estatal y de los Municipios</t>
  </si>
  <si>
    <r>
      <t>Productos</t>
    </r>
    <r>
      <rPr>
        <vertAlign val="superscript"/>
        <sz val="8"/>
        <rFont val="Arial"/>
        <family val="2"/>
      </rPr>
      <t>1</t>
    </r>
  </si>
  <si>
    <r>
      <t>Aprovechamientos</t>
    </r>
    <r>
      <rPr>
        <vertAlign val="superscript"/>
        <sz val="8"/>
        <rFont val="Arial"/>
        <family val="2"/>
      </rPr>
      <t>2</t>
    </r>
  </si>
  <si>
    <t>Participaciones, Aportaciones, Convenios, Incentivos Derivados de la Colaboración Fiscal y Fondos Distintos de Aportaciones</t>
  </si>
  <si>
    <t>Ingresos de los Entes Públicos de los Poderes Legislativo y
Judicial, de los Órganos Autónomos y del Sector Paraestatal o Paramunicipal, así como de las Empresas Productivas del Estado</t>
  </si>
  <si>
    <r>
      <t>Productos</t>
    </r>
    <r>
      <rPr>
        <vertAlign val="superscript"/>
        <sz val="8"/>
        <color rgb="FF0070C0"/>
        <rFont val="Arial"/>
        <family val="2"/>
      </rPr>
      <t>1</t>
    </r>
  </si>
  <si>
    <r>
      <t>Ingresos por Venta de Bienes, Prestación de Servicios y Otros Ingresos</t>
    </r>
    <r>
      <rPr>
        <vertAlign val="superscript"/>
        <sz val="8"/>
        <rFont val="Arial"/>
        <family val="2"/>
      </rPr>
      <t>3</t>
    </r>
  </si>
  <si>
    <t>Ingresos Derivados de Financiamiento</t>
  </si>
  <si>
    <t>“Bajo protesta de decir verdad declaramos que los Estados Financieros y sus notas, son razonablemente correctos y son responsabilidad del emisor”.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</si>
  <si>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Incluye intereses que generan las cuentas bancarias de los entes públicos en productos.</t>
    </r>
  </si>
  <si>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Incluye donativos en efectivo del Poder Ejecutivo, entre otros aprovechamientos.</t>
    </r>
  </si>
  <si>
    <r>
      <rPr>
        <vertAlign val="superscript"/>
        <sz val="8"/>
        <color theme="1"/>
        <rFont val="Arial"/>
        <family val="2"/>
      </rPr>
      <t>3</t>
    </r>
    <r>
      <rPr>
        <sz val="8"/>
        <color theme="1"/>
        <rFont val="Arial"/>
        <family val="2"/>
      </rPr>
      <t xml:space="preserve"> Se refiere a los ingresos propios obtenidos por los Poderes Legislativo y Judicial, los Órganos Autónomos y las entidades de la administración pública paraestatal y paramunicipal, por sus actividades diversas no inherentes a su operación que generan recursos y que no sean ingresos por venta de bienes o prestación de servicios, tales como donativos en efectivo, entre otros.</t>
    </r>
  </si>
  <si>
    <t>Instituto de Salud Pública del Estado de Guanajuato</t>
  </si>
  <si>
    <t>Estado Analítico del Ejercicio del Presupuesto de Egresos</t>
  </si>
  <si>
    <t xml:space="preserve">Clasificación Administrativa  </t>
  </si>
  <si>
    <t>Subejercicio</t>
  </si>
  <si>
    <t>Aprobado</t>
  </si>
  <si>
    <t>Pagado</t>
  </si>
  <si>
    <t>3 = (1 + 2 )</t>
  </si>
  <si>
    <t>6 = ( 3 - 4 )</t>
  </si>
  <si>
    <t>0101 DESPACHO DEL DIRECTOR GENERAL DEL I</t>
  </si>
  <si>
    <t>0102 COORDINACION DE COMUNICACION SOCIAL</t>
  </si>
  <si>
    <t>0103 COORDINACION DE ASUNTOS JURIDICOS</t>
  </si>
  <si>
    <t>0104 ÓRGANO INTERNO DE CONTROL</t>
  </si>
  <si>
    <t>0106 COORDINACIÓN GENERAL DE SALUD PÚBLI</t>
  </si>
  <si>
    <t>0107 COORDINACIÓN GENERAL DE ADMINISTRAC</t>
  </si>
  <si>
    <t>0201 DES. DIR GRAL DE SERVICIOS DE SALUD</t>
  </si>
  <si>
    <t>0301 DES DIR GRAL DE PLANEACION Y DESARR</t>
  </si>
  <si>
    <t>0401 DIRECCIÓN GENERAL DE PROTECCIÓN CON</t>
  </si>
  <si>
    <t>0501 DES DIR GENERAL DE ADMINISTRACIÓN</t>
  </si>
  <si>
    <t>0502 DIRECCIÓN DE RECURSOS MATERIALES;</t>
  </si>
  <si>
    <t>0601 DIRECCIÓN GENERAL DE RECURSOS HUMAN</t>
  </si>
  <si>
    <t>0701 JUR SANIT NO. I CON SEDE EN GTO</t>
  </si>
  <si>
    <t>0702 JUR SANIT NO. II SEDE SAN MIGUEL DE</t>
  </si>
  <si>
    <t>0703 JUR SANIT NO. III SEDE CELAYA</t>
  </si>
  <si>
    <t>0704 JUR SANIT NO. IV SEDE ACAMBARO</t>
  </si>
  <si>
    <t>0705 JUR SANIT NO. V SEDE SALAMANCA</t>
  </si>
  <si>
    <t>0706 JUR SANIT NO. VI SEDE IRAPUATO</t>
  </si>
  <si>
    <t>0707 JUR SANIT NO. VII SEDE LEON</t>
  </si>
  <si>
    <t>0708 JUR SANIT NO. VIII SED SAN FCO DEL</t>
  </si>
  <si>
    <t>0709 UNIDAD MÉDICA MUNICIPIO GUANAJUATO</t>
  </si>
  <si>
    <t>0710 UNIDAD MÉDICA MUNICIPIO DOLORES HID</t>
  </si>
  <si>
    <t>0711 UNIDAD MÉDICA MUNICIPIO SAN DIEGO D</t>
  </si>
  <si>
    <t>0712 UNIDAD MÉDICA MUNICIPIO SAN FÉLIPE</t>
  </si>
  <si>
    <t>0713 UNIDAD MÉDICA MUNICIPIO OCAMPO</t>
  </si>
  <si>
    <t>0714 UNIDAD MÉDICA MUNICIPIO SAN MIGUEL</t>
  </si>
  <si>
    <t>0715 UNIDAD MÉDICA MUNICIPIO DR  MORA</t>
  </si>
  <si>
    <t>0716 UNIDAD MÉDICA MUNICIPIO SAN JOSE IT</t>
  </si>
  <si>
    <t>0717 UNIDAD MÉDICA MUNICIPIO SAN LUIS DE</t>
  </si>
  <si>
    <t>0718 UNIDAD MÉDICA MUNICIPIO VICTORIA</t>
  </si>
  <si>
    <t>0719 UNIDAD MÉDICA MUNICIPIO SANTA CATAR</t>
  </si>
  <si>
    <t>0720 UNIDAD MÉDICA MUNICIPIO TIERRA BLAN</t>
  </si>
  <si>
    <t>0721 UNIDAD MÉDICA MUNICIPIO ATARJEA</t>
  </si>
  <si>
    <t>0722 UNIDAD MÉDICA MUNICIPIO XICHU</t>
  </si>
  <si>
    <t>0723 UNIDAD MÉDICA MUNICIPIO CELAYA</t>
  </si>
  <si>
    <t>0724 UNIDAD MÉDICA MUNICIPIO SANTA CRUZ</t>
  </si>
  <si>
    <t>0725 UNIDAD MÉDICA MUNICIPIO CORTAZAR</t>
  </si>
  <si>
    <t>0726 UNIDAD MÉDICA MUNICIPIO TARIMORO</t>
  </si>
  <si>
    <t>0727 UNIDAD MÉDICA MUNICIPIO COMONFORT</t>
  </si>
  <si>
    <t>0728 UNIDAD MÉDICA MUNICIPIO VILLAGRAN</t>
  </si>
  <si>
    <t>0729 UNIDAD MÉDICA MUNICIPIO APASEO EL A</t>
  </si>
  <si>
    <t>0730 UNIDAD MÉDICA MUNICIPIO APASEO EL G</t>
  </si>
  <si>
    <t>0731 UNIDAD MÉDICA MUNICIPIO ACAMBARO</t>
  </si>
  <si>
    <t>0732 UNIDAD MÉDICA MUNICIPIO SALVATIERRA</t>
  </si>
  <si>
    <t>0733 UNIDAD MÉDICA MUNICIPIO CORONEO</t>
  </si>
  <si>
    <t>0734 UNIDAD MÉDICA MUNICIPIO SANTIAGO MA</t>
  </si>
  <si>
    <t>0735 UNIDAD MÉDICA MUNICIPIO TARANDACUAO</t>
  </si>
  <si>
    <t>0736 UNIDAD MÉDICA MUNICIPIO JERÉCUARO</t>
  </si>
  <si>
    <t>0737 UNIDAD MÉDICA MUNICIPIO SALAMANCA</t>
  </si>
  <si>
    <t>0738 UNIDAD MÉDICA MUNICIPIO VALLE DE SA</t>
  </si>
  <si>
    <t>0739 UNIDAD MÉDICA MUNICIPIO JARAL DEL P</t>
  </si>
  <si>
    <t>0740 UNIDAD MÉDICA MUNICIPIO YURIRIA</t>
  </si>
  <si>
    <t>0741 UNIDAD MÉDICA MUNICIPIO URIANGATO</t>
  </si>
  <si>
    <t>0742 UNIDAD MÉDICA MUNICIPIO MOROLEON</t>
  </si>
  <si>
    <t>0743 UNIDAD MÉDICA MUNICIPIO IRAPUATO</t>
  </si>
  <si>
    <t>0744 UNIDAD MÉDICA MUNICIPIO ABASOLO</t>
  </si>
  <si>
    <t>0745 UNIDAD MÉDICA MUNICIPIO CUERAMARO</t>
  </si>
  <si>
    <t>0746 UNIDAD MÉDICA MUNICIPIO HUANIMARO</t>
  </si>
  <si>
    <t>0747 UNIDAD MÉDICA MUNICIPIO PUEBLO NUEV</t>
  </si>
  <si>
    <t>0748 UNIDAD MÉDICA MUNICIPIO PENJAMO</t>
  </si>
  <si>
    <t>0749 UNIDAD MÉDICA MUNICIPIO LEÓN</t>
  </si>
  <si>
    <t>0750 UNIDAD MÉDICA MUNICIPIO SILAO</t>
  </si>
  <si>
    <t>0751 UNIDAD MÉDICA MUNICIPIO ROMITA</t>
  </si>
  <si>
    <t>0752 UNIDAD MÉDICA MUNICIPIO SAN FRANCIS</t>
  </si>
  <si>
    <t>0753 UNIDAD MÉDICA MUNICIPIO PURÍSIMA DE</t>
  </si>
  <si>
    <t>0754 UNIDAD MÉDICA MUNICIPIO CD  MANUEL</t>
  </si>
  <si>
    <t>0801 HOSPITAL GENERAL ACAMBARO</t>
  </si>
  <si>
    <t>0802 HOSPITAL GENERAL ALLENDE</t>
  </si>
  <si>
    <t>0803 HOSPITAL GENERAL CELAYA</t>
  </si>
  <si>
    <t>0804 HOSPITAL GENERAL DOLORES HIDALGO</t>
  </si>
  <si>
    <t>0805 HOSPITAL GENERAL GUANAJUATO</t>
  </si>
  <si>
    <t>0806 HOSPITAL GENERAL IRAPUATO</t>
  </si>
  <si>
    <t>0807 HOSPITAL GENERAL LEÓN</t>
  </si>
  <si>
    <t>0808 HOSPITAL GENERAL SALAMANCA</t>
  </si>
  <si>
    <t>0809 HOSPITAL GENERAL SALVATIERRA</t>
  </si>
  <si>
    <t>0810 HOSPITAL GENERAL URIANGATO</t>
  </si>
  <si>
    <t>0811 HOSPITAL MATERNO INFANTIL</t>
  </si>
  <si>
    <t>0812 CAIS MENTAL DE LEÓN</t>
  </si>
  <si>
    <t>0813 HOSPITAL GENERAL PÉNJAMO</t>
  </si>
  <si>
    <t>0814 HOSPITAL GENERAL SAN LUIS DE LA PAZ</t>
  </si>
  <si>
    <t>0815 COORDINACION INTERSECTORIAL</t>
  </si>
  <si>
    <t>0816 HOSDPITAL COMUNITARIO SAN FELIPE</t>
  </si>
  <si>
    <t>0817 HOSDPITAL COMUNITARIO SAN FCO. RINC</t>
  </si>
  <si>
    <t>0819 HOSDPITAL COMUNITARIO ROMITA</t>
  </si>
  <si>
    <t>0823 HOSDPITAL COMUNITARIO COMONFORT</t>
  </si>
  <si>
    <t>0824 HOSDPITAL COMUNITARIO APASEO EL GDE</t>
  </si>
  <si>
    <t>0825 HOSDPITAL COMUNITARIO JERECUARO</t>
  </si>
  <si>
    <t>0826 HOSPITAL GENERAL DE SAN JOSE ITURBI</t>
  </si>
  <si>
    <t>0827 HOSPITAL GENERAL DE SILAO</t>
  </si>
  <si>
    <t>0828 HOSPITAL GENERAL VALLE DE SANTIAGO</t>
  </si>
  <si>
    <t>0829 HOSPITAL COMUNITARIO ABASOLO</t>
  </si>
  <si>
    <t>0830 HOSPITAL COMUNITARIO APASEO EL ALTO</t>
  </si>
  <si>
    <t>0831 HOSPITAL COMUNITARIO MANUEL DOBLADO</t>
  </si>
  <si>
    <t>0832 HOSPITAL COMUNITARIO JUVENTINO ROSA</t>
  </si>
  <si>
    <t>0833 HOSPITAL COMUNITARIO CORTAZAR</t>
  </si>
  <si>
    <t>0834 HOSPITAL COMUNITARIO TARIMORO</t>
  </si>
  <si>
    <t>0835 HOSPITAL COMUNITARIO VILLAGRAN</t>
  </si>
  <si>
    <t>0837 HOSPITAL COMUNITARIO HUANIMARO</t>
  </si>
  <si>
    <t>0838 HOSPITALA COMUNITARIO JARAL DEL PRO</t>
  </si>
  <si>
    <t>0839 HOSPITAL COMUNITARIO MOROLEÓN</t>
  </si>
  <si>
    <t>0840 HOSPITAL COMUNITARIO YURIRIA</t>
  </si>
  <si>
    <t>0841 HOSPITAL COMUNITARIO SAN DIEGO DE L</t>
  </si>
  <si>
    <t>0842 HOSPITAL MATERNO SAN LUIS DE LA PAZ</t>
  </si>
  <si>
    <t>0843 HOSPITAL MATERNO CELAYA</t>
  </si>
  <si>
    <t>0844 HOSP.D ESPECIALIDADES PEDIÁTRICO DE</t>
  </si>
  <si>
    <t>0845 HOSPITAL MATERNO INFANTIL DE IRAPUA</t>
  </si>
  <si>
    <t>0846 HOSPITAL DE LOS PUEBLOS DEL RINCÓN</t>
  </si>
  <si>
    <t>0847 HOSPITAL COMUNITARIO LAS JOYAS</t>
  </si>
  <si>
    <t>0901 LABORATORIO ESTATAL DE SALUD PUBLIC</t>
  </si>
  <si>
    <t>0902 CENTRO ESTATAL DE TRANFUSION SANGUI</t>
  </si>
  <si>
    <t>0903 SISTEMA DE URGENCIAS DEL ESTADO DE</t>
  </si>
  <si>
    <t>0904 COGUSIDA</t>
  </si>
  <si>
    <t>0905 CONSEJO ESTATAL DE TRANSPLANTES (CO</t>
  </si>
  <si>
    <t>0907 CENTRO ESTATAL DE CUIDADOS CRÍTICOS</t>
  </si>
  <si>
    <t>0908 CLÍNICA DE DESINTOXICACIÓN DE LEÓN</t>
  </si>
  <si>
    <t>0818 HOSDPITAL COMUNITARIO PURISIMA DEL</t>
  </si>
  <si>
    <t>Total del Gasto</t>
  </si>
  <si>
    <t>Clasificación Administrativa General</t>
  </si>
  <si>
    <t>Egresos</t>
  </si>
  <si>
    <t xml:space="preserve">    Poder Ejecutivo </t>
  </si>
  <si>
    <t>NO APLICA</t>
  </si>
  <si>
    <t xml:space="preserve">    Poder Legislativo</t>
  </si>
  <si>
    <t xml:space="preserve">    Poder Judicial</t>
  </si>
  <si>
    <t xml:space="preserve">    Organismos Autónomos</t>
  </si>
  <si>
    <t>Entidades Paraestatales y Fideicomisos No Empresariales y No Financieros</t>
  </si>
  <si>
    <t>Instituciones Públicas de la Seguridad Social</t>
  </si>
  <si>
    <t>Entidades Paraestatales Empresariales No Financieras con Participación Estatal Mayoritaria</t>
  </si>
  <si>
    <t>Fideicomisos Empresariales No Financieros con Participación Estatal Mayoritaria</t>
  </si>
  <si>
    <t>Entidades Paraestatales Empresariales Financieras Monetarias con Participación Estatal Mayoritaria</t>
  </si>
  <si>
    <t>Entidades Paraestatales Financieras No Monetarias con Participación Estatal Mayoritaria</t>
  </si>
  <si>
    <t>Fideicomisos Financieros Públicos con Participación Estatal Mayoritaria</t>
  </si>
  <si>
    <t>INSTITUTO DE SALUD PUBLICA DEL ESTADO DE GUANAJUATO
Estado Analítico del Ejercicio del Presupuesto de Egresos
Clasificación Económica (por Tipo de Gasto)
Del 1 de Enero al 31 de Diciembre de 2020</t>
  </si>
  <si>
    <t>Gasto Corriente</t>
  </si>
  <si>
    <t>Gasto de Capital</t>
  </si>
  <si>
    <t>Amortización de la Deuda y Disminución de Pasivos</t>
  </si>
  <si>
    <t>“Bajo protesta de decir verdad declaramos que los Estados Financieros y sus notas, son razonablemente correctos y son responsabilidad del emisor”</t>
  </si>
  <si>
    <t>INSTITUTO DE SALUD PUBLICA DEL ESTADO DE GUANAJUATO
Estado Analítico del Ejercicio del Presupuesto de Egresos
Clasificación por Objeto del Gasto (Capítulo y Concepto)
Del 1 de Enero al 31 de Diciembre de 2020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</si>
  <si>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</si>
  <si>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</si>
  <si>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</si>
  <si>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</si>
  <si>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</si>
  <si>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</si>
  <si>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Previsiones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</si>
  <si>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</si>
  <si>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</si>
  <si>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</si>
  <si>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</si>
  <si>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</si>
  <si>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</si>
  <si>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</si>
  <si>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</si>
  <si>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</si>
  <si>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</si>
  <si>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</si>
  <si>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</si>
  <si>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</si>
  <si>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</si>
  <si>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</si>
  <si>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</si>
  <si>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</si>
  <si>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Publicidad.</t>
  </si>
  <si>
    <t>Servicios de Traslado y Viáticos</t>
  </si>
  <si>
    <t>Servicios Oficiales</t>
  </si>
  <si>
    <t>Otros Servicios Generales</t>
  </si>
  <si>
    <t>Transferencias, Asignaciones, Subsidios Y Otras Ayudas</t>
  </si>
  <si>
    <t>Transferencias Internas y Asignaciones al Sector Público</t>
  </si>
  <si>
    <t>Transferencias al Resto del Sector Público</t>
  </si>
  <si>
    <t>Subsidios y Subvenciones</t>
  </si>
  <si>
    <t>Ayudas Sociales</t>
  </si>
  <si>
    <t>Transferencias a Fideicomisos, Mandatos y Otros Análogos</t>
  </si>
  <si>
    <t>Transferencias a la Seguridad Social</t>
  </si>
  <si>
    <t>Donativos</t>
  </si>
  <si>
    <t>Transferencias al Exterior</t>
  </si>
  <si>
    <t>Bienes Muebles, Inmuebles E Intangibles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</si>
  <si>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</si>
  <si>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</si>
  <si>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</si>
  <si>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</si>
  <si>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</si>
  <si>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</si>
  <si>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</si>
  <si>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</si>
  <si>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</si>
  <si>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Inversión Pública</t>
  </si>
  <si>
    <t>Obra Pública en Bienes de Dominio Público</t>
  </si>
  <si>
    <t>Obra Pública en Bienes Propios</t>
  </si>
  <si>
    <t>Proyectos Productivos y Acciones de Fomento</t>
  </si>
  <si>
    <t>Inversiones Financieras Y Otras Provisiones</t>
  </si>
  <si>
    <t>Inversiones Para el Fomento de Actividades Productivas.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</si>
  <si>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</si>
  <si>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</si>
  <si>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</si>
  <si>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</si>
  <si>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</si>
  <si>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</si>
  <si>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Participaciones Y Aportaciones</t>
  </si>
  <si>
    <t>Aportaciones</t>
  </si>
  <si>
    <t>Convenios</t>
  </si>
  <si>
    <t>Deuda Pública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</si>
  <si>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</si>
  <si>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</si>
  <si>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</si>
  <si>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</si>
  <si>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</si>
  <si>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</si>
  <si>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</si>
  <si>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INSTITUTO DE SALUD PUBLICA DEL ESTADO DE GUANAJUATO
Estado Analítico del Ejercicio del Presupuesto de Egresos
Clasificación Funcional (Finalidad y Función)
Del 1 de Enero al 31 de Diciembre de 2020</t>
  </si>
  <si>
    <t>Gobierno</t>
  </si>
  <si>
    <t>Legislación</t>
  </si>
  <si>
    <t>Justicia</t>
  </si>
  <si>
    <t>Coordinación de la Política de Gobierno</t>
  </si>
  <si>
    <t>Relaciones Exteriores</t>
  </si>
  <si>
    <t>Asuntos Financieros y Hacendarios</t>
  </si>
  <si>
    <t>Seguridad Nacional</t>
  </si>
  <si>
    <t>Asuntos de Orden Público y de Seguridad Interior</t>
  </si>
  <si>
    <t>Desarrollo Social</t>
  </si>
  <si>
    <t>Protección Ambiental</t>
  </si>
  <si>
    <t>Vivienda y Servicios a la Comunidad</t>
  </si>
  <si>
    <t>Salud</t>
  </si>
  <si>
    <t>Recreación, Cultura y Otras Manifestaciones Sociales</t>
  </si>
  <si>
    <t>Educación</t>
  </si>
  <si>
    <t>Protección Social</t>
  </si>
  <si>
    <t>Otros Asuntos Sociales</t>
  </si>
  <si>
    <t>Desarrollo Económico</t>
  </si>
  <si>
    <t>Asuntos Económicos, Comerciales y Laborales en General</t>
  </si>
  <si>
    <t>Agropecuaria, Silvicultura, Pesca y Caza</t>
  </si>
  <si>
    <t>Combustibles y Energía</t>
  </si>
  <si>
    <t>Minería, Manufacturas y Construcción</t>
  </si>
  <si>
    <t>Transporte</t>
  </si>
  <si>
    <t>Comunicaciones</t>
  </si>
  <si>
    <t>Turismo</t>
  </si>
  <si>
    <t>Ciencia, Tecnología e Innovación</t>
  </si>
  <si>
    <t>Otras Industrias y Otros Asuntos Económicos</t>
  </si>
  <si>
    <t>Otras no Clasificadas en Funciones Anteriores</t>
  </si>
  <si>
    <t>Transacciones de la Deuda Pública / Costo Financiero de la Deuda</t>
  </si>
  <si>
    <t>Transferencias, Participaciones y Aportaciones Entre Diferentes Niveles y Ordenes de Gobierno</t>
  </si>
  <si>
    <t>Saneamiento del Sistema Financiero</t>
  </si>
  <si>
    <t>Adeudos de Ejercicios Fiscales Anteriores</t>
  </si>
  <si>
    <t>Instituto de Salud Pública del Estado de Guanajuato
Gasto por Categoría Programática
Del 1 de Enero al 31 de Diciembre de 2020</t>
  </si>
  <si>
    <t>Programas</t>
  </si>
  <si>
    <t>Subsidios: Sector Social y Privado o Entidades Federativas y Municipios</t>
  </si>
  <si>
    <t>S</t>
  </si>
  <si>
    <t>Sujetos a Reglas de Operación</t>
  </si>
  <si>
    <t>U</t>
  </si>
  <si>
    <t>Otros Subsidios</t>
  </si>
  <si>
    <t>Desempeño de las Funciones</t>
  </si>
  <si>
    <t>E</t>
  </si>
  <si>
    <t>Prestación de Servicios Públicos</t>
  </si>
  <si>
    <t>B</t>
  </si>
  <si>
    <t>Provisión de Bienes Públicos</t>
  </si>
  <si>
    <t>P</t>
  </si>
  <si>
    <t>Planeación, seguimiento y evaluación de políticas públicas</t>
  </si>
  <si>
    <t>F</t>
  </si>
  <si>
    <t>Promoción y fomento</t>
  </si>
  <si>
    <t>G</t>
  </si>
  <si>
    <t>Regulación y supervisión</t>
  </si>
  <si>
    <t>A</t>
  </si>
  <si>
    <t>Funciones de las Fuerzas Armadas (Únicamente Gobierno Federal)</t>
  </si>
  <si>
    <t>R</t>
  </si>
  <si>
    <t>Específicos</t>
  </si>
  <si>
    <t>K</t>
  </si>
  <si>
    <t>Proyectos de Inversión</t>
  </si>
  <si>
    <t>Administrativos y de Apoyo</t>
  </si>
  <si>
    <t>M</t>
  </si>
  <si>
    <t>Apoyo al proceso presupuestario y para mejorar la eficiencia institucional</t>
  </si>
  <si>
    <t>O</t>
  </si>
  <si>
    <t>Apoyo a la función pública y al mejoramiento de la gestión</t>
  </si>
  <si>
    <t>W</t>
  </si>
  <si>
    <t>Operaciones ajenas</t>
  </si>
  <si>
    <t>Compromisos</t>
  </si>
  <si>
    <t>L</t>
  </si>
  <si>
    <t>Obligaciones de cumplimiento de resolución jurisdiccional</t>
  </si>
  <si>
    <t>N</t>
  </si>
  <si>
    <t>Desastres Naturales</t>
  </si>
  <si>
    <t>Obligaciones</t>
  </si>
  <si>
    <t>J</t>
  </si>
  <si>
    <t>Pensiones y jubilaciones</t>
  </si>
  <si>
    <t>T</t>
  </si>
  <si>
    <t>Aportaciones a la seguridad social</t>
  </si>
  <si>
    <t>Y</t>
  </si>
  <si>
    <t>Aportaciones a fondos de estabilización</t>
  </si>
  <si>
    <t>Z</t>
  </si>
  <si>
    <t>Aportaciones a fondos de inversión y reestructura de pensiones</t>
  </si>
  <si>
    <t>Programas de Gasto Federalizado</t>
  </si>
  <si>
    <t>I</t>
  </si>
  <si>
    <t>Gasto Federalizado</t>
  </si>
  <si>
    <t>C</t>
  </si>
  <si>
    <t>Participaciones a entidades federativas y municipios</t>
  </si>
  <si>
    <t>D</t>
  </si>
  <si>
    <t>Costo financiero, deuda o apoyos a deudores y ahorradores de la banca</t>
  </si>
  <si>
    <t>H</t>
  </si>
  <si>
    <t>Adeudos de ejercicios fiscales anteriores</t>
  </si>
  <si>
    <t>Programas y Proyectos de Inversión</t>
  </si>
  <si>
    <t>(Pesos)</t>
  </si>
  <si>
    <t>INSTITUTO DE SALUD PÚBLICA DEL ESTADO DE GUANAJUATO</t>
  </si>
  <si>
    <t>Tipo de Programas y Proyectos</t>
  </si>
  <si>
    <t>Programa o Proyecto</t>
  </si>
  <si>
    <t>UR</t>
  </si>
  <si>
    <t>% Avance Financiero</t>
  </si>
  <si>
    <t>Denominación</t>
  </si>
  <si>
    <t>Comprometido</t>
  </si>
  <si>
    <t>Ejercido</t>
  </si>
  <si>
    <t>Devengado/ Aprobado</t>
  </si>
  <si>
    <t>Devengado/ Modificado</t>
  </si>
  <si>
    <t>6 = ( 3 - 5 )</t>
  </si>
  <si>
    <t>5/1</t>
  </si>
  <si>
    <t>5/3</t>
  </si>
  <si>
    <t>Gestiòn</t>
  </si>
  <si>
    <t>G1112</t>
  </si>
  <si>
    <t>Operación del Órgano Interno de Control del Instituto de Salud Pública del Estado de Guanajuato</t>
  </si>
  <si>
    <t>0104</t>
  </si>
  <si>
    <t>G1113</t>
  </si>
  <si>
    <t>Operación administrativa de la Dirección General de Servicios de Salud</t>
  </si>
  <si>
    <t>0201</t>
  </si>
  <si>
    <t>G1115</t>
  </si>
  <si>
    <t>Operación administrativa de la Dirección General de Administración</t>
  </si>
  <si>
    <t>0501</t>
  </si>
  <si>
    <t>G1116</t>
  </si>
  <si>
    <t>Adquisición, almacenamiento y distribución de insumos para la salud, así como la conservación de los bienes muebles e inmuebles del ISAPEG a través de la Dirección de Recursos Materiales y Servicios Generales</t>
  </si>
  <si>
    <t>0502</t>
  </si>
  <si>
    <t>G1117</t>
  </si>
  <si>
    <t>Operación y Administración de la Dirección General de Recursos Humanos</t>
  </si>
  <si>
    <t>0601</t>
  </si>
  <si>
    <t>G1120</t>
  </si>
  <si>
    <t>Administración de enlaces con instituciones de los Sectores Públicos y Privados</t>
  </si>
  <si>
    <t>0815</t>
  </si>
  <si>
    <t>G2098</t>
  </si>
  <si>
    <t>Operación y Administración del Despacho de la Dirección General del ISAPEG</t>
  </si>
  <si>
    <t>0101</t>
  </si>
  <si>
    <t>G2099</t>
  </si>
  <si>
    <t>Atención de Asuntos en la Coordinación de Asuntos Jurídicos</t>
  </si>
  <si>
    <t>0103</t>
  </si>
  <si>
    <t>G2100</t>
  </si>
  <si>
    <t>Operación administrativa de la Coordinación de Comunicación Social</t>
  </si>
  <si>
    <t>0102</t>
  </si>
  <si>
    <t>G2101</t>
  </si>
  <si>
    <t>Promoción, implementación y evaluación de estrategias en materia de Salud Pública en la Coordinación General de Salud Pública</t>
  </si>
  <si>
    <t>0106</t>
  </si>
  <si>
    <t>G2102</t>
  </si>
  <si>
    <t>Promoción e implementación de políticas para la administración de recursos humanos, financieros y materiales a través de la Coordinación General de Administración y Finanzas</t>
  </si>
  <si>
    <t>0107</t>
  </si>
  <si>
    <t>G2103</t>
  </si>
  <si>
    <t>Planeación estratégica de la Dirección General de Planeación y Desarrollo</t>
  </si>
  <si>
    <t>0301</t>
  </si>
  <si>
    <t>Proceso</t>
  </si>
  <si>
    <t>P1086</t>
  </si>
  <si>
    <t>Operación de la Jurisdicción Sanitaria I Guanajuato</t>
  </si>
  <si>
    <t>0701</t>
  </si>
  <si>
    <t>P1089</t>
  </si>
  <si>
    <t>Operación de la Jurisdicción Sanitaria II San Miguel de Allende</t>
  </si>
  <si>
    <t>0702</t>
  </si>
  <si>
    <t>P1091</t>
  </si>
  <si>
    <t>Operación de la Jurisdicción Sanitaria III Celaya</t>
  </si>
  <si>
    <t>0703</t>
  </si>
  <si>
    <t>P1094</t>
  </si>
  <si>
    <t>Operación de la Jurisdicción Sanitaria IV Acámbaro</t>
  </si>
  <si>
    <t>0704</t>
  </si>
  <si>
    <t>P1097</t>
  </si>
  <si>
    <t>Operación de la Jurisdicción Sanitaria V Salamanca</t>
  </si>
  <si>
    <t>0705</t>
  </si>
  <si>
    <t>P1101</t>
  </si>
  <si>
    <t>Operación de la Jurisdicción Sanitaria VI Irapuato</t>
  </si>
  <si>
    <t>0706</t>
  </si>
  <si>
    <t>P1103</t>
  </si>
  <si>
    <t>Operación de la Jurisdicción Sanitaria VII León</t>
  </si>
  <si>
    <t>0707</t>
  </si>
  <si>
    <t>P1106</t>
  </si>
  <si>
    <t>Operación de la Jurisdicción Sanitaria VIII San Francisco del Rincón</t>
  </si>
  <si>
    <t>0708</t>
  </si>
  <si>
    <t>P1109</t>
  </si>
  <si>
    <t>Operación del Laboratorio Estatal de Salud Pública para colaborar en la vigilancia epidemiológica y sanitaria</t>
  </si>
  <si>
    <t>0901</t>
  </si>
  <si>
    <t>P1110</t>
  </si>
  <si>
    <t>Operación del Centro Estatal de Medicina Transfusional</t>
  </si>
  <si>
    <t>0902</t>
  </si>
  <si>
    <t>P1111</t>
  </si>
  <si>
    <t>Operación del Sistema de Urgencias del Estado de Guanajuato</t>
  </si>
  <si>
    <t>0903</t>
  </si>
  <si>
    <t>P1113</t>
  </si>
  <si>
    <t>Operación del Centro Estatal de Trasplantes</t>
  </si>
  <si>
    <t>0905</t>
  </si>
  <si>
    <t>P1115</t>
  </si>
  <si>
    <t>Operación del Primer Nivel de Atención en la Unidad Médica Municipio Guanajuato</t>
  </si>
  <si>
    <t>0709</t>
  </si>
  <si>
    <t>P1117</t>
  </si>
  <si>
    <t>Operación del Primer Nivel de Atención en la Unidad Médica Municipio Dolores Hidalgo</t>
  </si>
  <si>
    <t>0710</t>
  </si>
  <si>
    <t>P1119</t>
  </si>
  <si>
    <t>Operación del Primer Nivel de Atención en la Unidad Médica Municipio San Diego de la Unión</t>
  </si>
  <si>
    <t>0711</t>
  </si>
  <si>
    <t>P1121</t>
  </si>
  <si>
    <t>Operación del Primer Nivel de Atención en la Unidad Médica Municipio San Felipe</t>
  </si>
  <si>
    <t>0712</t>
  </si>
  <si>
    <t>P1123</t>
  </si>
  <si>
    <t>Operación del Primer Nivel de Atención en la Unidad Médica Municipio Ocampo</t>
  </si>
  <si>
    <t>0713</t>
  </si>
  <si>
    <t>P1125</t>
  </si>
  <si>
    <t>Operación del Primer Nivel de Atención en la Unidad Médica Municipio San Miguel de Allende</t>
  </si>
  <si>
    <t>0714</t>
  </si>
  <si>
    <t>P1127</t>
  </si>
  <si>
    <t>Operación del Primer Nivel de Atención en la Unidad Médica Municipio Dr. Mora</t>
  </si>
  <si>
    <t>0715</t>
  </si>
  <si>
    <t>P1129</t>
  </si>
  <si>
    <t>Operación del Primer Nivel de Atención en la Unidad Médica Municipio San José Iturbide</t>
  </si>
  <si>
    <t>0716</t>
  </si>
  <si>
    <t>P1131</t>
  </si>
  <si>
    <t>Operación del Primer Nivel de Atención en la Unidad Médica Municipio San Luis de La Paz</t>
  </si>
  <si>
    <t>0717</t>
  </si>
  <si>
    <t>P1133</t>
  </si>
  <si>
    <t>Operación del Primer Nivel de Atención en la Unidad Médica Municipio Victoria</t>
  </si>
  <si>
    <t>0718</t>
  </si>
  <si>
    <t>P1137</t>
  </si>
  <si>
    <t>Operación del Primer Nivel de Atención en la Unidad Médica Municipio Tierra Blanca</t>
  </si>
  <si>
    <t>0720</t>
  </si>
  <si>
    <t>P1139</t>
  </si>
  <si>
    <t>Operación del Primer Nivel de Atención en la Unidad Médica Municipio Atarjea</t>
  </si>
  <si>
    <t>0721</t>
  </si>
  <si>
    <t>P1141</t>
  </si>
  <si>
    <t>Operación del Primer Nivel de Atención en la Unidad Médica Municipio Xichú</t>
  </si>
  <si>
    <t>0722</t>
  </si>
  <si>
    <t>P1143</t>
  </si>
  <si>
    <t>Operación del Primer Nivel de Atención en la Unidad Médica Municipio Celaya</t>
  </si>
  <si>
    <t>0723</t>
  </si>
  <si>
    <t>P1145</t>
  </si>
  <si>
    <t>Operación del Primer Nivel de Atención en la Unidad Médica Municipio Santa Cruz de Juventino Rosas</t>
  </si>
  <si>
    <t>0724</t>
  </si>
  <si>
    <t>P1147</t>
  </si>
  <si>
    <t>Operación del Primer Nivel de Atención en la Unidad Médica Municipio Cortazar</t>
  </si>
  <si>
    <t>0725</t>
  </si>
  <si>
    <t>P1149</t>
  </si>
  <si>
    <t>Operación del Primer Nivel de Atención en la Unidad Médica Municipio de Tarimoro</t>
  </si>
  <si>
    <t>0726</t>
  </si>
  <si>
    <t>P1151</t>
  </si>
  <si>
    <t>Operación del Primer Nivel de Atención en la Unidad Médica Municipio Comonfort</t>
  </si>
  <si>
    <t>0727</t>
  </si>
  <si>
    <t>P1153</t>
  </si>
  <si>
    <t>Operación del Primer Nivel de Atención en la Unidad Médica Municipio Villagrán</t>
  </si>
  <si>
    <t>0728</t>
  </si>
  <si>
    <t>P1155</t>
  </si>
  <si>
    <t>Operación del Primer Nivel de Atención en la Unidad Médica Municipio Apaseo El Alto</t>
  </si>
  <si>
    <t>0729</t>
  </si>
  <si>
    <t>P1157</t>
  </si>
  <si>
    <t>Operación del Primer Nivel de Atención en la Unidad Médica Municipio Apaseo el Grande</t>
  </si>
  <si>
    <t>0730</t>
  </si>
  <si>
    <t>P1159</t>
  </si>
  <si>
    <t>Operación del Primer Nivel de Atención en la Unidad Médica Municipio Acámbaro</t>
  </si>
  <si>
    <t>0731</t>
  </si>
  <si>
    <t>P1161</t>
  </si>
  <si>
    <t>Operación del Primer Nivel de Atención en la Unidad Médica Municipio Salvatierra</t>
  </si>
  <si>
    <t>0732</t>
  </si>
  <si>
    <t>P1163</t>
  </si>
  <si>
    <t>Operación del Primer Nivel de Atención en la Unidad Médica Municipio Coroneo</t>
  </si>
  <si>
    <t>0733</t>
  </si>
  <si>
    <t>P1165</t>
  </si>
  <si>
    <t>Operación del Primer Nivel de Atención en la Unidad Médica Municipio Santiago Maravatío</t>
  </si>
  <si>
    <t>0734</t>
  </si>
  <si>
    <t>P1167</t>
  </si>
  <si>
    <t>Operación del Primer Nivel de Atención en la Unidad Médica Municipio Tarandacuao</t>
  </si>
  <si>
    <t>0735</t>
  </si>
  <si>
    <t>P1169</t>
  </si>
  <si>
    <t>Operación del Primer Nivel de Atención en la Unidad Médica Municipio Jerécuaro</t>
  </si>
  <si>
    <t>0736</t>
  </si>
  <si>
    <t>P1171</t>
  </si>
  <si>
    <t>Operación del Primer Nivel de Atención en la Unidad Médica Municipio Salamanca</t>
  </si>
  <si>
    <t>0737</t>
  </si>
  <si>
    <t>P1173</t>
  </si>
  <si>
    <t>Operación del Primer Nivel de Atención en la Unidad Médica Municipio Valle de Santiago</t>
  </si>
  <si>
    <t>0738</t>
  </si>
  <si>
    <t>P1177</t>
  </si>
  <si>
    <t>Operación del Primer Nivel de Atención en la Unidad Médica Municipio Yuriria</t>
  </si>
  <si>
    <t>0740</t>
  </si>
  <si>
    <t>P1179</t>
  </si>
  <si>
    <t>Operación del Primer Nivel de Atención en la Unidad Médica Municipio Uriangato</t>
  </si>
  <si>
    <t>0741</t>
  </si>
  <si>
    <t>P1181</t>
  </si>
  <si>
    <t>Operación del Primer Nivel de Atención en la Unidad Médica Municipio Moroleón</t>
  </si>
  <si>
    <t>0742</t>
  </si>
  <si>
    <t>P1183</t>
  </si>
  <si>
    <t>Operación del Primer Nivel de Atención en la Unidad Médica Municipio Irapuato</t>
  </si>
  <si>
    <t>0743</t>
  </si>
  <si>
    <t>P1185</t>
  </si>
  <si>
    <t>Operación del Primer Nivel de Atención en la Unidad Médica Municipio Abasolo</t>
  </si>
  <si>
    <t>0744</t>
  </si>
  <si>
    <t>P1187</t>
  </si>
  <si>
    <t>Operación del Primer Nivel de Atención en la Unidad Médica Municipio Cuerámaro</t>
  </si>
  <si>
    <t>0745</t>
  </si>
  <si>
    <t>P1189</t>
  </si>
  <si>
    <t>Operación del Primer Nivel de Atención en la Unidad Médica Municipio Huanímaro</t>
  </si>
  <si>
    <t>0746</t>
  </si>
  <si>
    <t>P1191</t>
  </si>
  <si>
    <t>Operación del Primer Nivel de Atención en la Unidad Médica Municipio Pueblo Nuevo</t>
  </si>
  <si>
    <t>0747</t>
  </si>
  <si>
    <t>P1193</t>
  </si>
  <si>
    <t>Operación del Primer Nivel de Atención en la Unidad Médica Municipio Pénjamo</t>
  </si>
  <si>
    <t>0748</t>
  </si>
  <si>
    <t>P1195</t>
  </si>
  <si>
    <t>Operación del Primer Nivel de Atención en la Unidad Médica Municipio León</t>
  </si>
  <si>
    <t>0749</t>
  </si>
  <si>
    <t>P1197</t>
  </si>
  <si>
    <t>Operación del Primer Nivel de Atención en la Unidad Médica Municipio Silao</t>
  </si>
  <si>
    <t>0750</t>
  </si>
  <si>
    <t>P1199</t>
  </si>
  <si>
    <t>Operación del Primer Nivel de Atención en la Unidad Médica Municipio Romita</t>
  </si>
  <si>
    <t>0751</t>
  </si>
  <si>
    <t>P1201</t>
  </si>
  <si>
    <t>Operación del Primer Nivel de Atención en la Unidad Médica Municipio San Francisco del Rincón</t>
  </si>
  <si>
    <t>0752</t>
  </si>
  <si>
    <t>P1203</t>
  </si>
  <si>
    <t>Operación del Primer Nivel de Atención en la Unidad Médica Municipio Purísima del Rincón</t>
  </si>
  <si>
    <t>0753</t>
  </si>
  <si>
    <t>P1205</t>
  </si>
  <si>
    <t>Operación del Primer Nivel de Atención en la Unidad Médica Municipio Cd  Manuel Doblado</t>
  </si>
  <si>
    <t>0754</t>
  </si>
  <si>
    <t>P1207</t>
  </si>
  <si>
    <t>Hospitalización y valoración de pacientes en el Hospital General Acámbaro</t>
  </si>
  <si>
    <t>0801</t>
  </si>
  <si>
    <t>P1210</t>
  </si>
  <si>
    <t>Hospitalización y valoración de pacientes en el Hospital General Celaya</t>
  </si>
  <si>
    <t>0803</t>
  </si>
  <si>
    <t>P1213</t>
  </si>
  <si>
    <t>Hospitalización y valoración de pacientes en el Hospital General de San José Iturbide</t>
  </si>
  <si>
    <t>0826</t>
  </si>
  <si>
    <t>P1216</t>
  </si>
  <si>
    <t>Hospitalización y valoración de pacientes en el Hospital General de Silao</t>
  </si>
  <si>
    <t>0827</t>
  </si>
  <si>
    <t>P1219</t>
  </si>
  <si>
    <t>Hospitalización y valoración de pacientes en el Hospital General Dolores Hidalgo</t>
  </si>
  <si>
    <t>0804</t>
  </si>
  <si>
    <t>P1222</t>
  </si>
  <si>
    <t>Hospitalización y valoración de pacientes en el Hospital General Guanajuato</t>
  </si>
  <si>
    <t>0805</t>
  </si>
  <si>
    <t>P1225</t>
  </si>
  <si>
    <t>Hospitalización y valoración de pacientes en el Hospital General Irapuato</t>
  </si>
  <si>
    <t>0806</t>
  </si>
  <si>
    <t>P1228</t>
  </si>
  <si>
    <t>Hospitalización y valoración de pacientes en el Hospital General León</t>
  </si>
  <si>
    <t>0807</t>
  </si>
  <si>
    <t>P1231</t>
  </si>
  <si>
    <t>Hospitalización y valoración de pacientes en el Hospital General Pénjamo</t>
  </si>
  <si>
    <t>0813</t>
  </si>
  <si>
    <t>P1234</t>
  </si>
  <si>
    <t>Hospitalización y valoración de pacientes en el Hospital General Salamanca</t>
  </si>
  <si>
    <t>0808</t>
  </si>
  <si>
    <t>P1237</t>
  </si>
  <si>
    <t>Hospitalización y valoración de pacientes en el Hospital General Salvatierra</t>
  </si>
  <si>
    <t>0809</t>
  </si>
  <si>
    <t>P1240</t>
  </si>
  <si>
    <t>Hospitalización y valoración de pacientes en el Hospital General San Luis de La Paz</t>
  </si>
  <si>
    <t>0814</t>
  </si>
  <si>
    <t>P1244</t>
  </si>
  <si>
    <t>Hospitalización y valoración de pacientes en el Hospital General San Miguel Allende</t>
  </si>
  <si>
    <t>0802</t>
  </si>
  <si>
    <t>P1248</t>
  </si>
  <si>
    <t>Hospitalización y valoración de pacientes en el Hospital General Uriangato</t>
  </si>
  <si>
    <t>0810</t>
  </si>
  <si>
    <t>P1251</t>
  </si>
  <si>
    <t>Hospitalización y valoración de pacientes en el Hospital Comunitario Apaseo El Alto</t>
  </si>
  <si>
    <t>0830</t>
  </si>
  <si>
    <t>P1253</t>
  </si>
  <si>
    <t>Hospitalización y valoración de pacientes en el Hospital General Valle de Santiago</t>
  </si>
  <si>
    <t>0828</t>
  </si>
  <si>
    <t>0829</t>
  </si>
  <si>
    <t>P1256</t>
  </si>
  <si>
    <t>Hospitalización y valoración de pacientes en el Hospital Materno de Celaya</t>
  </si>
  <si>
    <t>0843</t>
  </si>
  <si>
    <t>P1260</t>
  </si>
  <si>
    <t>Hospitalización y valoración de pacientes en el Hospital Materno Infantil de Irapuato</t>
  </si>
  <si>
    <t>0845</t>
  </si>
  <si>
    <t>P1263</t>
  </si>
  <si>
    <t>Hospitalización y valoración de pacientes en el Hospital Comunitario Apaseo El Grande</t>
  </si>
  <si>
    <t>0824</t>
  </si>
  <si>
    <t>P1265</t>
  </si>
  <si>
    <t>Hospitalización y valoración de pacientes en el Hospital Materno San Luis de la Paz</t>
  </si>
  <si>
    <t>0842</t>
  </si>
  <si>
    <t>P1270</t>
  </si>
  <si>
    <t>Hospitalización y valoración de pacientes en el Hospital Comunitario Comonfort</t>
  </si>
  <si>
    <t>0823</t>
  </si>
  <si>
    <t>P1273</t>
  </si>
  <si>
    <t>Hospitalización y valoración de pacientes en el Hospital Comunitario Yuriria</t>
  </si>
  <si>
    <t>0840</t>
  </si>
  <si>
    <t>P1274</t>
  </si>
  <si>
    <t>Hospitalización y valoración de pacientes en el Hospital Comunitario Cortazar</t>
  </si>
  <si>
    <t>0833</t>
  </si>
  <si>
    <t>P1278</t>
  </si>
  <si>
    <t>Hospitalización y valoración de pacientes en el Hospital Comunitario Villagrán</t>
  </si>
  <si>
    <t>0835</t>
  </si>
  <si>
    <t>P1281</t>
  </si>
  <si>
    <t>Hospitalización y valoración de pacientes en el Hospital Comunitario Huanímaro</t>
  </si>
  <si>
    <t>0837</t>
  </si>
  <si>
    <t>P1284</t>
  </si>
  <si>
    <t>Hospitalización y valoración de pacientes en el Hospital Comunitario Tarimoro</t>
  </si>
  <si>
    <t>0834</t>
  </si>
  <si>
    <t>P1288</t>
  </si>
  <si>
    <t>Hospitalización y valoración de pacientes en el Hospital Comunitario Jaral del Progreso</t>
  </si>
  <si>
    <t>0838</t>
  </si>
  <si>
    <t>P1289</t>
  </si>
  <si>
    <t>Hospitalización y valoración de pacientes en el Hospital Comunitario Santa Cruz de Juventino Rosas</t>
  </si>
  <si>
    <t>0832</t>
  </si>
  <si>
    <t>P1294</t>
  </si>
  <si>
    <t>Hospitalización y valoración de pacientes en el Hospital Comunitario San Francisco del Rincón</t>
  </si>
  <si>
    <t>0817</t>
  </si>
  <si>
    <t>P1295</t>
  </si>
  <si>
    <t>Hospitalización y valoración de pacientes en el Hospital Comunitario Jerécuaro</t>
  </si>
  <si>
    <t>0825</t>
  </si>
  <si>
    <t>P1299</t>
  </si>
  <si>
    <t>Hospitalización y valoración de pacientes en el Hospital Comunitario San Felipe</t>
  </si>
  <si>
    <t>0816</t>
  </si>
  <si>
    <t>P1302</t>
  </si>
  <si>
    <t>Hospitalización y valoración de pacientes en el Hospital Comunitario Manuel Doblado</t>
  </si>
  <si>
    <t>0831</t>
  </si>
  <si>
    <t>P1305</t>
  </si>
  <si>
    <t>Hospitalización y valoración de pacientes en el Hospital Comunitario San Diego de la Unión</t>
  </si>
  <si>
    <t>0841</t>
  </si>
  <si>
    <t>P1308</t>
  </si>
  <si>
    <t>Hospitalización y valoración de pacientes en el Hospital Comunitario Moroleón</t>
  </si>
  <si>
    <t>0839</t>
  </si>
  <si>
    <t>P1310</t>
  </si>
  <si>
    <t>Hospitalización y valoración de pacientes en el Hospital Comunitario Romita</t>
  </si>
  <si>
    <t>0819</t>
  </si>
  <si>
    <t>P1316</t>
  </si>
  <si>
    <t>Hospitalización y valoración de pacientes en el Hospital de Especialidades Materno Infantil de León</t>
  </si>
  <si>
    <t>0811</t>
  </si>
  <si>
    <t>P1321</t>
  </si>
  <si>
    <t>Hospitalización y valoración de pacientes en el Hospital de Especialidades Pediátrico de León</t>
  </si>
  <si>
    <t>0844</t>
  </si>
  <si>
    <t>P1324</t>
  </si>
  <si>
    <t>Atención de pacientes en el Centro de Atención Integral a la Salud Mental de León</t>
  </si>
  <si>
    <t>0812</t>
  </si>
  <si>
    <t>P1327</t>
  </si>
  <si>
    <t>Hospitalización y valoración de pacientes en el Centro Estatal de Cuidados Críticos, Salamanca</t>
  </si>
  <si>
    <t>0907</t>
  </si>
  <si>
    <t>P1330</t>
  </si>
  <si>
    <t>Valoración de pacientes en el Centro Estatal de Atención Integral en Adicciones de León</t>
  </si>
  <si>
    <t>0908</t>
  </si>
  <si>
    <t>P2140</t>
  </si>
  <si>
    <t>Hospitalización y valoración de pacientes en el Hospital Comunitario Abasolo</t>
  </si>
  <si>
    <t>P2151</t>
  </si>
  <si>
    <t>Operación del Primer Nivel de Atención en la Unidad Médica Municipio Santa Catarina</t>
  </si>
  <si>
    <t>0719</t>
  </si>
  <si>
    <t>P2350</t>
  </si>
  <si>
    <t>Operación del Consejo Guanajuatense para la Prevención y Control del VIH/SIDA</t>
  </si>
  <si>
    <t>0904</t>
  </si>
  <si>
    <t>P2776</t>
  </si>
  <si>
    <t>Operación del Laboratorio Estatal de Salud Pública en materia de capacitación e investigación</t>
  </si>
  <si>
    <t>P2778</t>
  </si>
  <si>
    <t>Operación del Primer Nivel de Atención en la Unidad Médica Municipio Jaral del Progreso</t>
  </si>
  <si>
    <t>0739</t>
  </si>
  <si>
    <t>P2779</t>
  </si>
  <si>
    <t>Operación y Administración de la Dirección General de Servicios de Salud</t>
  </si>
  <si>
    <t>P2780</t>
  </si>
  <si>
    <t>Operación y Administración de la Dirección General de Servicios de Salud de las Unidades de Segundo Nivel de atención</t>
  </si>
  <si>
    <t>P2781</t>
  </si>
  <si>
    <t>Dirección General de Protección Contra Riesgos Sanitarios</t>
  </si>
  <si>
    <t>0401</t>
  </si>
  <si>
    <t>P2800</t>
  </si>
  <si>
    <t>Hospitalización y valoración de pacientes en el Hospital de los Pueblos del Rincón</t>
  </si>
  <si>
    <t>0846</t>
  </si>
  <si>
    <t>P2801</t>
  </si>
  <si>
    <t>Ejecución de servicios de mantenimiento y conservación de los Equipos médicos e instrumental de las Unidades Médicas del ISAPEG</t>
  </si>
  <si>
    <t>P2883</t>
  </si>
  <si>
    <t>Hospitalización y valoración de pacientes en el Hospital Comunitario las Joyas</t>
  </si>
  <si>
    <t>0847</t>
  </si>
  <si>
    <t>P2884</t>
  </si>
  <si>
    <t>Gestión en el proceso de capacitación para fortalecer la formación de los prestadores de servicios de salud de la Jurisdicción Sanitaria I Guanajuato</t>
  </si>
  <si>
    <t>P2885</t>
  </si>
  <si>
    <t>Gestión en el proceso de capacitación para fortalecer la formación de los prestadores de servicios de salud de la Jurisdicción Sanitaria II San Miguel de Allende</t>
  </si>
  <si>
    <t>P2886</t>
  </si>
  <si>
    <t>Gestión en el proceso de capacitación para fortalecer la formación de los prestadores de servicios de salud de la Jurisdicción Sanitaria III Celaya</t>
  </si>
  <si>
    <t>P2887</t>
  </si>
  <si>
    <t>Gestión en el proceso de capacitación para fortalecer la formación de los prestadores de servicios de salud de la Jurisdicción Sanitaria IV Acámbaro</t>
  </si>
  <si>
    <t>P2888</t>
  </si>
  <si>
    <t>Gestión en el proceso de capacitación para fortalecer la formación de los prestadores de servicios de salud de la Jurisdicción Sanitaria V Salamanca</t>
  </si>
  <si>
    <t>P2889</t>
  </si>
  <si>
    <t>Gestión en el proceso de capacitación para fortalecer la formación de los prestadores de servicios de salud de la Jurisdicción Sanitaria VI Irapuato</t>
  </si>
  <si>
    <t>P2890</t>
  </si>
  <si>
    <t>Gestión en el proceso de capacitación para fortalecer la formación de los prestadores de servicios de salud de la Jurisdicción Sanitaria VII León</t>
  </si>
  <si>
    <t>P2891</t>
  </si>
  <si>
    <t>Gestión en el proceso de capacitación para fortalecer la formación de los prestadores de servicios de salud de la Jurisdicción Sanitaria VIII San Francisco del Rincón</t>
  </si>
  <si>
    <t>P2919</t>
  </si>
  <si>
    <t>Operación de los servicios de salud a la comunidad de la Unidad Médica Municipio Dolores Hidalgo</t>
  </si>
  <si>
    <t>P2920</t>
  </si>
  <si>
    <t>Operación de los servicios de salud a la comunidad de la Unidad Médica Municipio San Diego de la Unión</t>
  </si>
  <si>
    <t>P2921</t>
  </si>
  <si>
    <t>Operación de los servicios de salud a la comunidad de la Unidad Médica Municipio San Felipe</t>
  </si>
  <si>
    <t>P2922</t>
  </si>
  <si>
    <t>Operación de los servicios de salud a la comunidad de la Unidad Médica Municipio Ocampo</t>
  </si>
  <si>
    <t>P2923</t>
  </si>
  <si>
    <t>Operación de los servicios de salud a la comunidad de la Unidad Médica Municipio San Miguel de Allende</t>
  </si>
  <si>
    <t>P2924</t>
  </si>
  <si>
    <t>Operación de los servicios de salud a la comunidad de la Unidad Médica Municipio Dr. Mora</t>
  </si>
  <si>
    <t>P2925</t>
  </si>
  <si>
    <t>Operación de los servicios de salud a la comunidad de la Unidad Médica Municipio San José Iturbide</t>
  </si>
  <si>
    <t>P2926</t>
  </si>
  <si>
    <t>Operación de los servicios de salud a la comunidad de la Unidad Médica Municipio San Luis de La Paz</t>
  </si>
  <si>
    <t>P2927</t>
  </si>
  <si>
    <t>Operación de los servicios de salud a la comunidad de la Unidad Médica Municipio Victoria</t>
  </si>
  <si>
    <t>P2928</t>
  </si>
  <si>
    <t>Operación de los servicios de salud a la comunidad de la Unidad Médica Municipio Tierra Blanca</t>
  </si>
  <si>
    <t>P2929</t>
  </si>
  <si>
    <t>Operación de los servicios de salud a la comunidad de la Unidad Médica Municipio Atarjea</t>
  </si>
  <si>
    <t>P2930</t>
  </si>
  <si>
    <t>Operación de los servicios de salud a la comunidad de la Unidad Médica Municipio Xichú</t>
  </si>
  <si>
    <t>P2931</t>
  </si>
  <si>
    <t>Operación de los servicios de salud a la comunidad de la Unidad Médica Municipio Celaya</t>
  </si>
  <si>
    <t>P2932</t>
  </si>
  <si>
    <t>Operación de los servicios de salud a la comunidad de la Unidad Médica Municipio Santa Cruz de Juventino Rosas</t>
  </si>
  <si>
    <t>P2933</t>
  </si>
  <si>
    <t>Operación de los servicios de salud a la comunidad de la Unidad Médica Municipio Cortazar</t>
  </si>
  <si>
    <t>P2934</t>
  </si>
  <si>
    <t>Operación de los servicios de salud a la comunidad de la Unidad Médica Municipio Tarimoro</t>
  </si>
  <si>
    <t>P2935</t>
  </si>
  <si>
    <t>Operación de los servicios de salud a la comunidad de la Unidad Médica Municipio Comonfort</t>
  </si>
  <si>
    <t>P2936</t>
  </si>
  <si>
    <t>Operación de los servicios de salud a la comunidad de la Unidad Médica Municipio Villagrán</t>
  </si>
  <si>
    <t>P2937</t>
  </si>
  <si>
    <t>Operación de los servicios de salud a la comunidad de la Unidad Médica Municipio Apaseo El Alto</t>
  </si>
  <si>
    <t>P2938</t>
  </si>
  <si>
    <t>Operación de los servicios de salud a la comunidad de la Unidad Médica Municipio Apaseo el Grande</t>
  </si>
  <si>
    <t>P2939</t>
  </si>
  <si>
    <t>Operación de los servicios de salud a la comunidad de la Unidad Médica Municipio Acámbaro</t>
  </si>
  <si>
    <t>P2940</t>
  </si>
  <si>
    <t>Operación de los servicios de salud a la comunidad de la Unidad Médica Municipio Salvatierra</t>
  </si>
  <si>
    <t>P2941</t>
  </si>
  <si>
    <t>Operación de los servicios de salud a la comunidad de la Unidad Médica Municipio Coroneo</t>
  </si>
  <si>
    <t>P2942</t>
  </si>
  <si>
    <t>Operación de los servicios de salud a la comunidad de la Unidad Médica Municipio Santiago Maravatío</t>
  </si>
  <si>
    <t>P2943</t>
  </si>
  <si>
    <t>Operación de los servicios de salud a la comunidad de la Unidad Médica Municipio Tarandacuao</t>
  </si>
  <si>
    <t>P2944</t>
  </si>
  <si>
    <t>Operación de los servicios de salud a la comunidad de la Unidad Médica Municipio Jerécuaro</t>
  </si>
  <si>
    <t>P2945</t>
  </si>
  <si>
    <t>Operación de los servicios de salud a la comunidad de la Unidad Médica Municipio Salamanca</t>
  </si>
  <si>
    <t>P2946</t>
  </si>
  <si>
    <t>Operación de los servicios de salud a la comunidad de la Unidad Médica Municipio Valle de Santiago</t>
  </si>
  <si>
    <t>P2947</t>
  </si>
  <si>
    <t>Operación de los servicios de salud a la comunidad de la Unidad Médica Municipio Yuriria</t>
  </si>
  <si>
    <t>P2948</t>
  </si>
  <si>
    <t>Operación de los servicios de salud a la comunidad de la Unidad Médica Municipio Uriangato</t>
  </si>
  <si>
    <t>P2949</t>
  </si>
  <si>
    <t>Operación de los servicios de salud a la comunidad de la Unidad Médica Municipio Moroleón</t>
  </si>
  <si>
    <t>P2950</t>
  </si>
  <si>
    <t>Operación de los servicios de salud a la comunidad de la Unidad Médica Municipio Irapuato</t>
  </si>
  <si>
    <t>P2951</t>
  </si>
  <si>
    <t>Operación de los servicios de salud a la comunidad de la Unidad Médica Municipio Abasolo</t>
  </si>
  <si>
    <t>P2952</t>
  </si>
  <si>
    <t>Operación de los servicios de salud a la comunidad de la Unidad Médica Municipio Cuerámaro</t>
  </si>
  <si>
    <t>P2953</t>
  </si>
  <si>
    <t>Operación de los servicios de salud a la comunidad de la Unidad Médica Municipio Huanímaro</t>
  </si>
  <si>
    <t>P2954</t>
  </si>
  <si>
    <t>Operación de los servicios de salud a la comunidad de la Unidad Médica Municipio Pueblo Nuevo</t>
  </si>
  <si>
    <t>P2955</t>
  </si>
  <si>
    <t>Operación de los servicios de salud a la comunidad de la Unidad Médica Municipio Pénjamo</t>
  </si>
  <si>
    <t>P2956</t>
  </si>
  <si>
    <t>Operación de los servicios de salud a la comunidad de la Unidad Médica Municipio León</t>
  </si>
  <si>
    <t>P2957</t>
  </si>
  <si>
    <t>Operación de los servicios de salud a la comunidad de la Unidad Médica Municipio Silao</t>
  </si>
  <si>
    <t>P2958</t>
  </si>
  <si>
    <t>Operación de los servicios de salud a la comunidad de la Unidad Médica Municipio Romita</t>
  </si>
  <si>
    <t>P2959</t>
  </si>
  <si>
    <t>Operación de los servicios de salud a la comunidad de la Unidad Médica Municipio San Francisco del Rincón</t>
  </si>
  <si>
    <t>P2960</t>
  </si>
  <si>
    <t>Operación de los servicios de salud a la comunidad de la Unidad Médica Municipio Purísima del Rincón</t>
  </si>
  <si>
    <t>P2961</t>
  </si>
  <si>
    <t>Operación de los servicios de salud a la comunidad de la Unidad Médica Municipio Cd  Manuel Doblado</t>
  </si>
  <si>
    <t>P2964</t>
  </si>
  <si>
    <t>Operación de los servicios de salud a la comunidad de la Unidad Médica Municipio Santa Catarina</t>
  </si>
  <si>
    <t>P2965</t>
  </si>
  <si>
    <t>Operación de los servicios de salud a la comunidad de la Unidad Médica Municipio Jaral del Progreso</t>
  </si>
  <si>
    <t>P2969</t>
  </si>
  <si>
    <t>Mantenimiento y conservación en Unidades Médicas de Segundo Nivel de atención</t>
  </si>
  <si>
    <t>P2970</t>
  </si>
  <si>
    <t>Mantenimiento y conservación en Unidades Médicas de Primer Nivel de atención</t>
  </si>
  <si>
    <t>Proyecto</t>
  </si>
  <si>
    <t>Q0058</t>
  </si>
  <si>
    <t>Contingencias epidemiológicas por Vectores</t>
  </si>
  <si>
    <t>Q0060</t>
  </si>
  <si>
    <t>Mi Hospital Cercano</t>
  </si>
  <si>
    <t>Q0063</t>
  </si>
  <si>
    <t>Fortalecimiento de la Red de Emergencia para transferencia, referencia y contrareferencia de pacientes</t>
  </si>
  <si>
    <t>Q0637</t>
  </si>
  <si>
    <t>Equipamiento Informático de las Unidades Médicas y Administrativas del ISAPEG</t>
  </si>
  <si>
    <t>Q1241</t>
  </si>
  <si>
    <t>Cuidando mi trasplante</t>
  </si>
  <si>
    <t>Q1328</t>
  </si>
  <si>
    <t>Prevención y control de accidentes viales</t>
  </si>
  <si>
    <t>Q1331</t>
  </si>
  <si>
    <t>Detección de Cáncer Cérvico Uterino con Citología base líquida</t>
  </si>
  <si>
    <t>Q1340</t>
  </si>
  <si>
    <t>Hospital Comunitario Purísima de Bustos en Purísima del Rincón</t>
  </si>
  <si>
    <t>0818</t>
  </si>
  <si>
    <t>Q1492</t>
  </si>
  <si>
    <t>Hospital Comunitario de Romita (rehabilitación)</t>
  </si>
  <si>
    <t>Q1493</t>
  </si>
  <si>
    <t>Hospital General Dolores Hidalgo-rehabilitación</t>
  </si>
  <si>
    <t>Q1494</t>
  </si>
  <si>
    <t>Hospital General de Irapuato - remodelación</t>
  </si>
  <si>
    <t>Q1500</t>
  </si>
  <si>
    <t>CESSA de Coroneo - Remodelación</t>
  </si>
  <si>
    <t>Q1525</t>
  </si>
  <si>
    <t>Hospital Comunitario Cortazar</t>
  </si>
  <si>
    <t>Q1526</t>
  </si>
  <si>
    <t>Hospital General de Guanajuato fortalecimiento y remodelación</t>
  </si>
  <si>
    <t>Q1527</t>
  </si>
  <si>
    <t>Hospital Comunitario Las Joyas, León</t>
  </si>
  <si>
    <t>Q1529</t>
  </si>
  <si>
    <t>UMAPS Peñuelas, San diego de la Unión</t>
  </si>
  <si>
    <t>Q1530</t>
  </si>
  <si>
    <t>UMAPS San Andrés Enguaro, Yuriria</t>
  </si>
  <si>
    <t>Q1599</t>
  </si>
  <si>
    <t>Nuevo Hospital General de León</t>
  </si>
  <si>
    <t>Q2066</t>
  </si>
  <si>
    <t xml:space="preserve">Nuevo Hospital General de León </t>
  </si>
  <si>
    <t>Q2104</t>
  </si>
  <si>
    <t>Fortalecimiento de los Servicios de Salud en Unidades Médicas de comunidades vulnerables</t>
  </si>
  <si>
    <t>Q2163</t>
  </si>
  <si>
    <t>Sustitución del Centro de Salud con Servicios Ampliados (CESSA) de Victoria</t>
  </si>
  <si>
    <t>Q2537</t>
  </si>
  <si>
    <t>Tomógrafo en el Hospital de Especialidades Pediátrico de León</t>
  </si>
  <si>
    <t>Q2560</t>
  </si>
  <si>
    <t>Hospital General de Silao - ampliación</t>
  </si>
  <si>
    <t>Q2615</t>
  </si>
  <si>
    <t>Centro de Atención Integral a la Salud Mental</t>
  </si>
  <si>
    <t>Q2706</t>
  </si>
  <si>
    <t>Sustitución Centro de Atención Integral de Servicios de Salud Jerécuaro</t>
  </si>
  <si>
    <t>Q2708</t>
  </si>
  <si>
    <t>UMAPS Iramuco Acámbaro (Sustitución)</t>
  </si>
  <si>
    <t>Q2709</t>
  </si>
  <si>
    <t>Sustitución del centro de atención integral en servicios esenciales de salud  (CAISES) de Silao</t>
  </si>
  <si>
    <t>Q2710</t>
  </si>
  <si>
    <t>Unidad medica Lo de Juárez en Irapuato</t>
  </si>
  <si>
    <t>Q2716</t>
  </si>
  <si>
    <t>Sustitución del centro de atención integral en servicios esenciales de salud  (CAISES) colonia Juárez en Irapuato</t>
  </si>
  <si>
    <t>Q2737</t>
  </si>
  <si>
    <t>Unidad Médica La Calera en Irapuato</t>
  </si>
  <si>
    <t>Q2764</t>
  </si>
  <si>
    <t>Sustitución del centro de atención integral en servicios esenciales de salud  (CAISES) de San José Iturbide</t>
  </si>
  <si>
    <t>Q2765</t>
  </si>
  <si>
    <t>Sustitución del centro de atención integral en servicios esenciales de salud  (CAISES) de Tarimoro</t>
  </si>
  <si>
    <t>Q2780</t>
  </si>
  <si>
    <t>UMAPS La Cuevita Apaseo el Alto, sustitución</t>
  </si>
  <si>
    <t>Q2781</t>
  </si>
  <si>
    <t>UMAPS Cañada de Caracheo Cortazar, sustitución</t>
  </si>
  <si>
    <t>Q2809</t>
  </si>
  <si>
    <t>UMAPS Duarte, León (remodelación y ampliación)</t>
  </si>
  <si>
    <t>Q2810</t>
  </si>
  <si>
    <t>UMAPS Magdalena Araceo, Valle de Santiago</t>
  </si>
  <si>
    <t>Q2811</t>
  </si>
  <si>
    <t>Hospital Materno Infantil de León (ampliación y remodelación)</t>
  </si>
  <si>
    <t>Q2812</t>
  </si>
  <si>
    <t>Hospital Comunitario San Felipe, remodelación</t>
  </si>
  <si>
    <t>Q2813</t>
  </si>
  <si>
    <t>Centro de Atención Integral de Servicios de Salud Apaseo el Grande</t>
  </si>
  <si>
    <t>Q2814</t>
  </si>
  <si>
    <t>Centro de Atención Integral de Servicios de Salud Villagrán</t>
  </si>
  <si>
    <t>Q2829</t>
  </si>
  <si>
    <t>UMAPS El Carricillo, Atarjea</t>
  </si>
  <si>
    <t>Q2847</t>
  </si>
  <si>
    <t>UMAPS Col. Lomas Echeveste, León</t>
  </si>
  <si>
    <t>Q2852</t>
  </si>
  <si>
    <t>UMAPS Venado de Yostiro, Irapuato</t>
  </si>
  <si>
    <t>Q2853</t>
  </si>
  <si>
    <t>Centro de Salud Urbano Colonia 10 de Mayo en León</t>
  </si>
  <si>
    <t>Q2875</t>
  </si>
  <si>
    <t>UMAPS el  Puesto, Celaya</t>
  </si>
  <si>
    <t>Q2876</t>
  </si>
  <si>
    <t>UMAPS Lucio Cabañas, Irapuato</t>
  </si>
  <si>
    <t>Q2877</t>
  </si>
  <si>
    <t>Hospital General de Celaya (equipamiento)</t>
  </si>
  <si>
    <t>Q2878</t>
  </si>
  <si>
    <t>Hospital General de Valle de Santiago (equipamiento)</t>
  </si>
  <si>
    <t>Q2884</t>
  </si>
  <si>
    <t>Sustitución CAISES Torres Landa Irapuato</t>
  </si>
  <si>
    <t>Q2919</t>
  </si>
  <si>
    <t>UMAPS, los Prietos, Salamanca</t>
  </si>
  <si>
    <t>Q2920</t>
  </si>
  <si>
    <t>Calidad de Vida para nuestras heroínas</t>
  </si>
  <si>
    <t>Q2981</t>
  </si>
  <si>
    <t>Unidad Médica Municipio León</t>
  </si>
  <si>
    <t>Q3260</t>
  </si>
  <si>
    <t>Estrategia de tamizaje oportuno de Salud integral, riesgo psicosocial y adicciones en niños, niñas y adolescentes</t>
  </si>
  <si>
    <t>Q3275</t>
  </si>
  <si>
    <t>Xperimental: Tamizaje oportuno en Salud mental para la prevención de conductas de riesgo psicosocial</t>
  </si>
  <si>
    <t>Q3292</t>
  </si>
  <si>
    <t>UMAPS San José de Guanajuato, Celaya</t>
  </si>
  <si>
    <t>Q3293</t>
  </si>
  <si>
    <t>Q3295</t>
  </si>
  <si>
    <t>Hospital General de Uriangato (ampliación y remodelación)</t>
  </si>
  <si>
    <t>Q3298</t>
  </si>
  <si>
    <t>Proyecto ejecutivo para la ampliación y remodelación de las secciones de Urgencias y Toco-Cirugía del HC San Francisco del Rincón</t>
  </si>
  <si>
    <t>Q3300</t>
  </si>
  <si>
    <t>Hospital de Traumatología León</t>
  </si>
  <si>
    <t>Q3301</t>
  </si>
  <si>
    <t>Torre médica del Hospital General de Irapuato</t>
  </si>
  <si>
    <t>Q3305</t>
  </si>
  <si>
    <t>UMAPS Valtierrilla Salamanca</t>
  </si>
  <si>
    <t>Q3326</t>
  </si>
  <si>
    <t>Equipamiento de Unidades Médicas en Dolores Hidalgo</t>
  </si>
  <si>
    <t>Q3338</t>
  </si>
  <si>
    <t>Hospital General de Acámbaro (equipamiento)</t>
  </si>
  <si>
    <t>Q3339</t>
  </si>
  <si>
    <t>Hospital General de San Miguel de Allende (equipamiento)</t>
  </si>
  <si>
    <t>Q3340</t>
  </si>
  <si>
    <t>Hospital General de Salamanca (equipamiento)</t>
  </si>
  <si>
    <t>Q3341</t>
  </si>
  <si>
    <t>Hospital General de Salvatierra (equipamiento)</t>
  </si>
  <si>
    <t>Q3342</t>
  </si>
  <si>
    <t>Hospital Materno de Celaya (equipamiento)</t>
  </si>
  <si>
    <t>Q3349</t>
  </si>
  <si>
    <t>Hospital Comunitario de Tarimoro</t>
  </si>
  <si>
    <t>Q3350</t>
  </si>
  <si>
    <t>Hospital Materno Infantil de Irapuato</t>
  </si>
  <si>
    <t>Q3351</t>
  </si>
  <si>
    <t>Hospital Comunitario de San Diego de la Unión</t>
  </si>
  <si>
    <t>Q3352</t>
  </si>
  <si>
    <t>Hospital Comunitario de Manuel Doblado</t>
  </si>
  <si>
    <t>Q3353</t>
  </si>
  <si>
    <t>Hospital Comunitario de Huanímaro</t>
  </si>
  <si>
    <t>Q3354</t>
  </si>
  <si>
    <t>Hospital Comunitario de Juventino Rosas</t>
  </si>
  <si>
    <t>Q3355</t>
  </si>
  <si>
    <t>Hospital Comunitario de Comonfort</t>
  </si>
  <si>
    <t>Q3356</t>
  </si>
  <si>
    <t>Hospital Comunitario de Jaral del Progreso</t>
  </si>
  <si>
    <t>Q3357</t>
  </si>
  <si>
    <t>Hospital Comunitario de Cortazar</t>
  </si>
  <si>
    <t>Q3358</t>
  </si>
  <si>
    <t>Hospital Comunitario de Moroleón</t>
  </si>
  <si>
    <t>Q3359</t>
  </si>
  <si>
    <t>Hospital Comunitario de Apaseo el Grande</t>
  </si>
  <si>
    <t>Q3360</t>
  </si>
  <si>
    <t>Hospital Comunitario de Jerécuaro</t>
  </si>
  <si>
    <t>Q3361</t>
  </si>
  <si>
    <t>Hospital General de San José Iturbide</t>
  </si>
  <si>
    <t>Q3362</t>
  </si>
  <si>
    <t>Hospital Comunitario de Villagrán</t>
  </si>
  <si>
    <t>Q3363</t>
  </si>
  <si>
    <t>Hospital Comunitario de Abasolo</t>
  </si>
  <si>
    <t>Q3364</t>
  </si>
  <si>
    <t>Hospital Comunitario de Apaseo el Alto</t>
  </si>
  <si>
    <t>Q3365</t>
  </si>
  <si>
    <t>Hospital General de San Luis de la Paz</t>
  </si>
  <si>
    <t>Q3366</t>
  </si>
  <si>
    <t>Hospital General de San Francisco del Rincón</t>
  </si>
  <si>
    <t>Q3367</t>
  </si>
  <si>
    <t>Hospital General de Pénjamo</t>
  </si>
  <si>
    <t>Q3368</t>
  </si>
  <si>
    <t>Hospital Materno San Luis de la Paz</t>
  </si>
  <si>
    <t>Q3378</t>
  </si>
  <si>
    <t xml:space="preserve">Edificio administrativo de la Secretaría de Salud (Remodelación) </t>
  </si>
  <si>
    <t>Q3379</t>
  </si>
  <si>
    <t>Hospital Comunitario Yuriria (Equipamiento)</t>
  </si>
  <si>
    <t>Q3388</t>
  </si>
  <si>
    <t>Fort SS Cont, Des y Emergencias Epidemiológicas</t>
  </si>
  <si>
    <t>Q3398</t>
  </si>
  <si>
    <t>UMAPS Puruagua, Acámbaro - Equipamiento</t>
  </si>
  <si>
    <t>Q3399</t>
  </si>
  <si>
    <t>UMAPS El Ranchito, Salvatierra - Equipamiento</t>
  </si>
  <si>
    <t>Q3400</t>
  </si>
  <si>
    <t>CAISES Colón, Irapuato - Equipamiento</t>
  </si>
  <si>
    <t>Q3401</t>
  </si>
  <si>
    <t>UMAPS Los Ramírez, León - Equipamiento</t>
  </si>
  <si>
    <t>Q3418</t>
  </si>
  <si>
    <t>Centro de Salud Xichú</t>
  </si>
  <si>
    <t>Bajo protesta de decir verdad declaramos que los Estados Financieros y sus Notas son razonablemente correctos y son responsabilidad del emisor</t>
  </si>
</sst>
</file>

<file path=xl/styles.xml><?xml version="1.0" encoding="utf-8"?>
<styleSheet xmlns="http://schemas.openxmlformats.org/spreadsheetml/2006/main">
  <numFmts count="7"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.00_ ;[Red]\-#,##0.00\ "/>
    <numFmt numFmtId="165" formatCode="General_)"/>
    <numFmt numFmtId="166" formatCode="_-[$€-2]* #,##0.00_-;\-[$€-2]* #,##0.00_-;_-[$€-2]* &quot;-&quot;??_-"/>
    <numFmt numFmtId="167" formatCode="_-* #,##0.00\ _€_-;\-* #,##0.00\ _€_-;_-* &quot;-&quot;??\ _€_-;_-@_-"/>
    <numFmt numFmtId="168" formatCode="_-&quot;$&quot;* #,##0_-;\-&quot;$&quot;* #,##0_-;_-&quot;$&quot;* &quot;-&quot;??_-;_-@_-"/>
  </numFmts>
  <fonts count="3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 Light"/>
      <family val="2"/>
    </font>
    <font>
      <b/>
      <sz val="10"/>
      <name val="Calibri Light"/>
      <family val="2"/>
    </font>
    <font>
      <sz val="10"/>
      <name val="Calibri Light"/>
      <family val="2"/>
    </font>
    <font>
      <b/>
      <sz val="10"/>
      <color theme="0"/>
      <name val="Calibri Light"/>
      <family val="2"/>
    </font>
    <font>
      <sz val="8"/>
      <color theme="1"/>
      <name val="Arial"/>
      <family val="2"/>
    </font>
    <font>
      <sz val="10"/>
      <color theme="1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theme="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sz val="8"/>
      <color theme="0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vertAlign val="superscript"/>
      <sz val="8"/>
      <color rgb="FF0070C0"/>
      <name val="Arial"/>
      <family val="2"/>
    </font>
    <font>
      <vertAlign val="superscript"/>
      <sz val="8"/>
      <color theme="1"/>
      <name val="Arial"/>
      <family val="2"/>
    </font>
    <font>
      <sz val="10"/>
      <name val="Arial"/>
    </font>
    <font>
      <sz val="11"/>
      <color indexed="8"/>
      <name val="Calibri"/>
      <family val="2"/>
    </font>
    <font>
      <sz val="10"/>
      <color theme="1"/>
      <name val="Times New Roman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9"/>
      <color indexed="63"/>
      <name val="Arial"/>
      <family val="2"/>
    </font>
    <font>
      <sz val="12"/>
      <color indexed="24"/>
      <name val="Arial"/>
      <family val="2"/>
    </font>
    <font>
      <b/>
      <sz val="18"/>
      <color indexed="24"/>
      <name val="Arial"/>
      <family val="2"/>
    </font>
    <font>
      <b/>
      <sz val="14"/>
      <color indexed="24"/>
      <name val="Arial"/>
      <family val="2"/>
    </font>
    <font>
      <sz val="11"/>
      <color theme="1"/>
      <name val="Garamond"/>
      <family val="2"/>
    </font>
    <font>
      <sz val="10"/>
      <color indexed="8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</fonts>
  <fills count="20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0"/>
      </patternFill>
    </fill>
    <fill>
      <patternFill patternType="solid">
        <fgColor theme="0"/>
        <bgColor indexed="13"/>
      </patternFill>
    </fill>
  </fills>
  <borders count="1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34">
    <xf numFmtId="0" fontId="0" fillId="0" borderId="0"/>
    <xf numFmtId="43" fontId="1" fillId="0" borderId="0" applyFont="0" applyFill="0" applyBorder="0" applyAlignment="0" applyProtection="0"/>
    <xf numFmtId="0" fontId="11" fillId="3" borderId="0" applyNumberFormat="0" applyBorder="0" applyAlignment="0" applyProtection="0"/>
    <xf numFmtId="43" fontId="12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2" borderId="1" applyNumberFormat="0" applyFont="0" applyAlignment="0" applyProtection="0"/>
    <xf numFmtId="0" fontId="7" fillId="0" borderId="0"/>
    <xf numFmtId="0" fontId="12" fillId="0" borderId="0"/>
    <xf numFmtId="0" fontId="20" fillId="0" borderId="0"/>
    <xf numFmtId="165" fontId="12" fillId="0" borderId="0"/>
    <xf numFmtId="0" fontId="11" fillId="3" borderId="0" applyNumberFormat="0" applyBorder="0" applyAlignment="0" applyProtection="0"/>
    <xf numFmtId="0" fontId="11" fillId="12" borderId="0" applyNumberFormat="0" applyBorder="0" applyAlignment="0" applyProtection="0"/>
    <xf numFmtId="166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0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" fillId="0" borderId="0"/>
    <xf numFmtId="0" fontId="22" fillId="0" borderId="0"/>
    <xf numFmtId="0" fontId="12" fillId="0" borderId="0"/>
    <xf numFmtId="0" fontId="12" fillId="0" borderId="0"/>
    <xf numFmtId="0" fontId="8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9" fontId="12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1" borderId="0" applyNumberFormat="0" applyBorder="0" applyAlignment="0" applyProtection="0"/>
    <xf numFmtId="0" fontId="2" fillId="13" borderId="0" applyNumberFormat="0" applyBorder="0" applyAlignment="0" applyProtection="0"/>
    <xf numFmtId="0" fontId="27" fillId="0" borderId="0" applyNumberFormat="0" applyFill="0" applyBorder="0" applyAlignment="0" applyProtection="0"/>
    <xf numFmtId="2" fontId="27" fillId="0" borderId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Protection="0">
      <alignment horizontal="center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2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0"/>
    <xf numFmtId="0" fontId="12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7" fillId="0" borderId="0"/>
    <xf numFmtId="0" fontId="7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7" fillId="0" borderId="0"/>
    <xf numFmtId="0" fontId="22" fillId="0" borderId="0"/>
    <xf numFmtId="0" fontId="12" fillId="0" borderId="0"/>
    <xf numFmtId="0" fontId="12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" fillId="2" borderId="1" applyNumberFormat="0" applyFon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" fillId="0" borderId="0" applyFont="0" applyFill="0" applyBorder="0" applyAlignment="0" applyProtection="0"/>
    <xf numFmtId="4" fontId="31" fillId="18" borderId="17" applyNumberFormat="0" applyProtection="0">
      <alignment horizontal="left" vertical="center" indent="1"/>
    </xf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8" fillId="0" borderId="0"/>
    <xf numFmtId="43" fontId="8" fillId="0" borderId="0" applyFont="0" applyFill="0" applyBorder="0" applyAlignment="0" applyProtection="0"/>
    <xf numFmtId="0" fontId="11" fillId="5" borderId="0" applyNumberFormat="0" applyBorder="0" applyAlignment="0" applyProtection="0"/>
  </cellStyleXfs>
  <cellXfs count="359">
    <xf numFmtId="0" fontId="0" fillId="0" borderId="0" xfId="0"/>
    <xf numFmtId="0" fontId="3" fillId="14" borderId="0" xfId="0" applyFont="1" applyFill="1" applyBorder="1"/>
    <xf numFmtId="0" fontId="4" fillId="14" borderId="0" xfId="0" applyFont="1" applyFill="1" applyBorder="1" applyAlignment="1">
      <alignment horizontal="center"/>
    </xf>
    <xf numFmtId="0" fontId="5" fillId="0" borderId="0" xfId="0" applyFont="1"/>
    <xf numFmtId="0" fontId="4" fillId="14" borderId="0" xfId="0" applyFont="1" applyFill="1" applyBorder="1" applyAlignment="1">
      <alignment horizontal="center"/>
    </xf>
    <xf numFmtId="43" fontId="4" fillId="14" borderId="0" xfId="1" applyFont="1" applyFill="1" applyBorder="1" applyAlignment="1">
      <alignment horizontal="center"/>
    </xf>
    <xf numFmtId="0" fontId="4" fillId="14" borderId="0" xfId="0" applyFont="1" applyFill="1" applyBorder="1" applyAlignment="1">
      <alignment horizontal="right"/>
    </xf>
    <xf numFmtId="43" fontId="4" fillId="14" borderId="2" xfId="1" applyFont="1" applyFill="1" applyBorder="1" applyAlignment="1" applyProtection="1">
      <protection locked="0"/>
    </xf>
    <xf numFmtId="43" fontId="4" fillId="14" borderId="2" xfId="1" applyFont="1" applyFill="1" applyBorder="1" applyAlignment="1">
      <alignment horizontal="center"/>
    </xf>
    <xf numFmtId="0" fontId="4" fillId="15" borderId="3" xfId="0" applyFont="1" applyFill="1" applyBorder="1" applyAlignment="1">
      <alignment horizontal="center" vertical="center" wrapText="1"/>
    </xf>
    <xf numFmtId="0" fontId="4" fillId="15" borderId="4" xfId="0" applyFont="1" applyFill="1" applyBorder="1" applyAlignment="1">
      <alignment horizontal="center" vertical="center"/>
    </xf>
    <xf numFmtId="43" fontId="4" fillId="15" borderId="5" xfId="1" applyFont="1" applyFill="1" applyBorder="1" applyAlignment="1">
      <alignment horizontal="center" vertical="center" wrapText="1"/>
    </xf>
    <xf numFmtId="0" fontId="4" fillId="15" borderId="6" xfId="0" applyFont="1" applyFill="1" applyBorder="1" applyAlignment="1">
      <alignment horizontal="center" vertical="center" wrapText="1"/>
    </xf>
    <xf numFmtId="0" fontId="4" fillId="15" borderId="0" xfId="0" applyFont="1" applyFill="1" applyBorder="1" applyAlignment="1">
      <alignment horizontal="center" vertical="center"/>
    </xf>
    <xf numFmtId="43" fontId="4" fillId="15" borderId="5" xfId="1" applyFont="1" applyFill="1" applyBorder="1" applyAlignment="1">
      <alignment horizontal="center" vertical="center" wrapText="1"/>
    </xf>
    <xf numFmtId="43" fontId="4" fillId="15" borderId="7" xfId="1" applyFont="1" applyFill="1" applyBorder="1" applyAlignment="1">
      <alignment horizontal="center" vertical="center" wrapText="1"/>
    </xf>
    <xf numFmtId="0" fontId="6" fillId="14" borderId="0" xfId="0" applyFont="1" applyFill="1" applyBorder="1" applyAlignment="1">
      <alignment horizontal="justify" vertical="top"/>
    </xf>
    <xf numFmtId="0" fontId="4" fillId="15" borderId="5" xfId="0" applyFont="1" applyFill="1" applyBorder="1" applyAlignment="1">
      <alignment horizontal="justify" vertical="top"/>
    </xf>
    <xf numFmtId="0" fontId="4" fillId="15" borderId="8" xfId="0" applyFont="1" applyFill="1" applyBorder="1" applyAlignment="1">
      <alignment horizontal="justify" vertical="top"/>
    </xf>
    <xf numFmtId="43" fontId="4" fillId="15" borderId="5" xfId="1" applyFont="1" applyFill="1" applyBorder="1"/>
    <xf numFmtId="43" fontId="4" fillId="15" borderId="7" xfId="1" applyFont="1" applyFill="1" applyBorder="1"/>
    <xf numFmtId="0" fontId="4" fillId="16" borderId="6" xfId="0" applyFont="1" applyFill="1" applyBorder="1" applyAlignment="1">
      <alignment horizontal="justify" vertical="top"/>
    </xf>
    <xf numFmtId="0" fontId="4" fillId="16" borderId="0" xfId="0" applyFont="1" applyFill="1" applyBorder="1" applyAlignment="1">
      <alignment horizontal="justify" vertical="top"/>
    </xf>
    <xf numFmtId="43" fontId="4" fillId="16" borderId="6" xfId="1" applyFont="1" applyFill="1" applyBorder="1"/>
    <xf numFmtId="43" fontId="4" fillId="16" borderId="9" xfId="1" applyFont="1" applyFill="1" applyBorder="1"/>
    <xf numFmtId="0" fontId="4" fillId="0" borderId="6" xfId="0" applyFont="1" applyBorder="1" applyAlignment="1">
      <alignment horizontal="justify" vertical="top"/>
    </xf>
    <xf numFmtId="0" fontId="4" fillId="0" borderId="0" xfId="0" applyFont="1" applyBorder="1" applyAlignment="1">
      <alignment horizontal="justify" vertical="top"/>
    </xf>
    <xf numFmtId="43" fontId="4" fillId="0" borderId="6" xfId="1" applyFont="1" applyBorder="1"/>
    <xf numFmtId="43" fontId="4" fillId="0" borderId="9" xfId="1" applyFont="1" applyBorder="1"/>
    <xf numFmtId="0" fontId="3" fillId="14" borderId="0" xfId="0" applyFont="1" applyFill="1" applyBorder="1" applyAlignment="1">
      <alignment horizontal="justify" vertical="top"/>
    </xf>
    <xf numFmtId="0" fontId="5" fillId="0" borderId="6" xfId="0" applyFont="1" applyBorder="1" applyAlignment="1">
      <alignment horizontal="justify" vertical="top"/>
    </xf>
    <xf numFmtId="0" fontId="5" fillId="0" borderId="0" xfId="0" applyFont="1" applyBorder="1" applyAlignment="1">
      <alignment horizontal="justify" vertical="top"/>
    </xf>
    <xf numFmtId="43" fontId="5" fillId="0" borderId="6" xfId="1" applyFont="1" applyBorder="1"/>
    <xf numFmtId="43" fontId="5" fillId="0" borderId="9" xfId="1" applyFont="1" applyBorder="1"/>
    <xf numFmtId="0" fontId="4" fillId="14" borderId="6" xfId="0" applyFont="1" applyFill="1" applyBorder="1" applyAlignment="1">
      <alignment horizontal="justify" vertical="top"/>
    </xf>
    <xf numFmtId="0" fontId="4" fillId="14" borderId="0" xfId="0" applyFont="1" applyFill="1" applyBorder="1" applyAlignment="1">
      <alignment horizontal="justify" vertical="top"/>
    </xf>
    <xf numFmtId="0" fontId="5" fillId="14" borderId="6" xfId="0" applyFont="1" applyFill="1" applyBorder="1" applyAlignment="1">
      <alignment horizontal="justify" vertical="top"/>
    </xf>
    <xf numFmtId="0" fontId="5" fillId="14" borderId="0" xfId="0" applyFont="1" applyFill="1" applyBorder="1" applyAlignment="1">
      <alignment horizontal="justify" vertical="top"/>
    </xf>
    <xf numFmtId="43" fontId="5" fillId="16" borderId="6" xfId="1" applyFont="1" applyFill="1" applyBorder="1"/>
    <xf numFmtId="43" fontId="5" fillId="16" borderId="9" xfId="1" applyFont="1" applyFill="1" applyBorder="1"/>
    <xf numFmtId="0" fontId="5" fillId="0" borderId="10" xfId="0" applyFont="1" applyBorder="1" applyAlignment="1">
      <alignment horizontal="justify" vertical="top"/>
    </xf>
    <xf numFmtId="43" fontId="5" fillId="0" borderId="10" xfId="1" applyFont="1" applyBorder="1"/>
    <xf numFmtId="0" fontId="4" fillId="15" borderId="11" xfId="0" applyFont="1" applyFill="1" applyBorder="1" applyAlignment="1">
      <alignment horizontal="justify" vertical="top"/>
    </xf>
    <xf numFmtId="43" fontId="4" fillId="15" borderId="11" xfId="1" applyFont="1" applyFill="1" applyBorder="1"/>
    <xf numFmtId="0" fontId="5" fillId="0" borderId="0" xfId="0" applyFont="1" applyBorder="1"/>
    <xf numFmtId="43" fontId="5" fillId="0" borderId="0" xfId="1" applyFont="1" applyBorder="1"/>
    <xf numFmtId="43" fontId="5" fillId="0" borderId="0" xfId="1" applyFont="1"/>
    <xf numFmtId="0" fontId="7" fillId="14" borderId="0" xfId="0" applyFont="1" applyFill="1"/>
    <xf numFmtId="0" fontId="8" fillId="0" borderId="0" xfId="0" applyFont="1"/>
    <xf numFmtId="43" fontId="8" fillId="0" borderId="0" xfId="1" applyFont="1"/>
    <xf numFmtId="0" fontId="13" fillId="17" borderId="7" xfId="6" applyFont="1" applyFill="1" applyBorder="1" applyAlignment="1" applyProtection="1">
      <alignment horizontal="center" vertical="center" wrapText="1"/>
      <protection locked="0"/>
    </xf>
    <xf numFmtId="0" fontId="13" fillId="17" borderId="13" xfId="6" applyFont="1" applyFill="1" applyBorder="1" applyAlignment="1">
      <alignment horizontal="center" vertical="center"/>
    </xf>
    <xf numFmtId="0" fontId="13" fillId="17" borderId="12" xfId="6" applyFont="1" applyFill="1" applyBorder="1" applyAlignment="1">
      <alignment horizontal="center" vertical="center"/>
    </xf>
    <xf numFmtId="0" fontId="13" fillId="17" borderId="8" xfId="6" applyFont="1" applyFill="1" applyBorder="1" applyAlignment="1" applyProtection="1">
      <alignment horizontal="center" vertical="center" wrapText="1"/>
      <protection locked="0"/>
    </xf>
    <xf numFmtId="0" fontId="13" fillId="17" borderId="11" xfId="6" applyFont="1" applyFill="1" applyBorder="1" applyAlignment="1" applyProtection="1">
      <alignment horizontal="center" vertical="center" wrapText="1"/>
      <protection locked="0"/>
    </xf>
    <xf numFmtId="0" fontId="7" fillId="0" borderId="0" xfId="6" applyFont="1" applyFill="1" applyBorder="1" applyAlignment="1" applyProtection="1">
      <alignment horizontal="left" vertical="top" wrapText="1"/>
      <protection locked="0"/>
    </xf>
    <xf numFmtId="0" fontId="13" fillId="0" borderId="9" xfId="6" applyFont="1" applyFill="1" applyBorder="1" applyAlignment="1" applyProtection="1">
      <alignment horizontal="left" vertical="top" wrapText="1"/>
    </xf>
    <xf numFmtId="0" fontId="13" fillId="0" borderId="14" xfId="6" applyFont="1" applyFill="1" applyBorder="1" applyAlignment="1" applyProtection="1">
      <alignment horizontal="left" vertical="top" wrapText="1"/>
    </xf>
    <xf numFmtId="0" fontId="7" fillId="0" borderId="0" xfId="14"/>
    <xf numFmtId="0" fontId="13" fillId="17" borderId="7" xfId="6" applyFont="1" applyFill="1" applyBorder="1" applyAlignment="1">
      <alignment horizontal="center" vertical="center" wrapText="1"/>
    </xf>
    <xf numFmtId="0" fontId="13" fillId="17" borderId="5" xfId="6" applyFont="1" applyFill="1" applyBorder="1" applyAlignment="1">
      <alignment horizontal="center" vertical="center" wrapText="1"/>
    </xf>
    <xf numFmtId="0" fontId="13" fillId="17" borderId="11" xfId="6" applyFont="1" applyFill="1" applyBorder="1" applyAlignment="1">
      <alignment horizontal="center" vertical="center" wrapText="1"/>
    </xf>
    <xf numFmtId="0" fontId="13" fillId="17" borderId="7" xfId="6" quotePrefix="1" applyFont="1" applyFill="1" applyBorder="1" applyAlignment="1">
      <alignment horizontal="center" vertical="center" wrapText="1"/>
    </xf>
    <xf numFmtId="0" fontId="13" fillId="17" borderId="5" xfId="6" quotePrefix="1" applyFont="1" applyFill="1" applyBorder="1" applyAlignment="1">
      <alignment horizontal="center" vertical="center" wrapText="1"/>
    </xf>
    <xf numFmtId="0" fontId="7" fillId="0" borderId="14" xfId="6" applyFont="1" applyFill="1" applyBorder="1" applyAlignment="1" applyProtection="1">
      <alignment vertical="top"/>
      <protection locked="0"/>
    </xf>
    <xf numFmtId="0" fontId="7" fillId="0" borderId="0" xfId="6" applyFont="1" applyFill="1" applyBorder="1" applyAlignment="1" applyProtection="1">
      <alignment vertical="top" wrapText="1"/>
      <protection locked="0"/>
    </xf>
    <xf numFmtId="4" fontId="7" fillId="0" borderId="3" xfId="6" applyNumberFormat="1" applyFont="1" applyFill="1" applyBorder="1" applyAlignment="1" applyProtection="1">
      <alignment vertical="top"/>
      <protection locked="0"/>
    </xf>
    <xf numFmtId="0" fontId="7" fillId="0" borderId="0" xfId="6" applyFont="1" applyFill="1" applyBorder="1" applyAlignment="1" applyProtection="1">
      <alignment vertical="top"/>
      <protection locked="0"/>
    </xf>
    <xf numFmtId="0" fontId="16" fillId="0" borderId="14" xfId="6" applyFont="1" applyFill="1" applyBorder="1" applyAlignment="1" applyProtection="1">
      <alignment vertical="top"/>
      <protection locked="0"/>
    </xf>
    <xf numFmtId="0" fontId="16" fillId="0" borderId="0" xfId="6" applyFont="1" applyFill="1" applyBorder="1" applyAlignment="1" applyProtection="1">
      <alignment vertical="top" wrapText="1"/>
      <protection locked="0"/>
    </xf>
    <xf numFmtId="4" fontId="7" fillId="0" borderId="6" xfId="6" applyNumberFormat="1" applyFont="1" applyFill="1" applyBorder="1" applyAlignment="1" applyProtection="1">
      <alignment vertical="top"/>
      <protection locked="0"/>
    </xf>
    <xf numFmtId="4" fontId="7" fillId="0" borderId="10" xfId="6" applyNumberFormat="1" applyFont="1" applyFill="1" applyBorder="1" applyAlignment="1" applyProtection="1">
      <alignment vertical="top"/>
      <protection locked="0"/>
    </xf>
    <xf numFmtId="0" fontId="16" fillId="0" borderId="11" xfId="6" quotePrefix="1" applyFont="1" applyFill="1" applyBorder="1" applyAlignment="1" applyProtection="1">
      <alignment horizontal="center" vertical="top"/>
      <protection locked="0"/>
    </xf>
    <xf numFmtId="0" fontId="13" fillId="0" borderId="8" xfId="6" applyFont="1" applyFill="1" applyBorder="1" applyAlignment="1" applyProtection="1">
      <alignment horizontal="left" vertical="top" indent="3"/>
      <protection locked="0"/>
    </xf>
    <xf numFmtId="4" fontId="16" fillId="0" borderId="5" xfId="6" applyNumberFormat="1" applyFont="1" applyFill="1" applyBorder="1" applyAlignment="1" applyProtection="1">
      <alignment vertical="top"/>
      <protection locked="0"/>
    </xf>
    <xf numFmtId="4" fontId="16" fillId="0" borderId="8" xfId="6" applyNumberFormat="1" applyFont="1" applyFill="1" applyBorder="1" applyAlignment="1" applyProtection="1">
      <alignment vertical="top"/>
      <protection locked="0"/>
    </xf>
    <xf numFmtId="4" fontId="16" fillId="0" borderId="3" xfId="6" applyNumberFormat="1" applyFont="1" applyFill="1" applyBorder="1" applyAlignment="1" applyProtection="1">
      <alignment vertical="top"/>
      <protection locked="0"/>
    </xf>
    <xf numFmtId="0" fontId="16" fillId="0" borderId="12" xfId="6" quotePrefix="1" applyFont="1" applyFill="1" applyBorder="1" applyAlignment="1" applyProtection="1">
      <alignment horizontal="center" vertical="top"/>
      <protection locked="0"/>
    </xf>
    <xf numFmtId="0" fontId="16" fillId="0" borderId="4" xfId="6" applyFont="1" applyFill="1" applyBorder="1" applyAlignment="1" applyProtection="1">
      <alignment vertical="top"/>
      <protection locked="0"/>
    </xf>
    <xf numFmtId="4" fontId="16" fillId="0" borderId="4" xfId="6" applyNumberFormat="1" applyFont="1" applyFill="1" applyBorder="1" applyAlignment="1" applyProtection="1">
      <alignment vertical="top"/>
      <protection locked="0"/>
    </xf>
    <xf numFmtId="4" fontId="16" fillId="0" borderId="13" xfId="6" applyNumberFormat="1" applyFont="1" applyFill="1" applyBorder="1" applyAlignment="1" applyProtection="1">
      <alignment vertical="top"/>
      <protection locked="0"/>
    </xf>
    <xf numFmtId="4" fontId="13" fillId="0" borderId="11" xfId="6" applyNumberFormat="1" applyFont="1" applyFill="1" applyBorder="1" applyAlignment="1" applyProtection="1">
      <alignment vertical="top"/>
      <protection locked="0"/>
    </xf>
    <xf numFmtId="4" fontId="13" fillId="0" borderId="8" xfId="6" applyNumberFormat="1" applyFont="1" applyFill="1" applyBorder="1" applyAlignment="1" applyProtection="1">
      <alignment vertical="top"/>
      <protection locked="0"/>
    </xf>
    <xf numFmtId="4" fontId="16" fillId="0" borderId="10" xfId="6" applyNumberFormat="1" applyFont="1" applyFill="1" applyBorder="1" applyAlignment="1" applyProtection="1">
      <alignment vertical="top"/>
      <protection locked="0"/>
    </xf>
    <xf numFmtId="0" fontId="13" fillId="0" borderId="14" xfId="6" applyFont="1" applyFill="1" applyBorder="1" applyAlignment="1" applyProtection="1">
      <alignment horizontal="left" vertical="top"/>
    </xf>
    <xf numFmtId="0" fontId="13" fillId="0" borderId="0" xfId="6" applyFont="1" applyFill="1" applyBorder="1" applyAlignment="1" applyProtection="1">
      <alignment horizontal="justify" vertical="top" wrapText="1"/>
    </xf>
    <xf numFmtId="4" fontId="13" fillId="0" borderId="3" xfId="6" applyNumberFormat="1" applyFont="1" applyFill="1" applyBorder="1" applyAlignment="1" applyProtection="1">
      <alignment vertical="top"/>
      <protection locked="0"/>
    </xf>
    <xf numFmtId="0" fontId="16" fillId="0" borderId="14" xfId="6" applyFont="1" applyFill="1" applyBorder="1" applyAlignment="1" applyProtection="1">
      <alignment horizontal="center" vertical="top"/>
    </xf>
    <xf numFmtId="0" fontId="16" fillId="0" borderId="0" xfId="6" applyFont="1" applyFill="1" applyBorder="1" applyAlignment="1" applyProtection="1">
      <alignment horizontal="left" vertical="top" wrapText="1"/>
    </xf>
    <xf numFmtId="4" fontId="16" fillId="0" borderId="6" xfId="6" applyNumberFormat="1" applyFont="1" applyFill="1" applyBorder="1" applyAlignment="1" applyProtection="1">
      <alignment vertical="top"/>
      <protection locked="0"/>
    </xf>
    <xf numFmtId="4" fontId="13" fillId="0" borderId="6" xfId="6" applyNumberFormat="1" applyFont="1" applyFill="1" applyBorder="1" applyAlignment="1" applyProtection="1">
      <alignment vertical="top"/>
      <protection locked="0"/>
    </xf>
    <xf numFmtId="0" fontId="13" fillId="0" borderId="14" xfId="6" applyFont="1" applyFill="1" applyBorder="1" applyAlignment="1" applyProtection="1">
      <alignment vertical="top"/>
    </xf>
    <xf numFmtId="0" fontId="13" fillId="0" borderId="0" xfId="6" applyFont="1" applyFill="1" applyBorder="1" applyAlignment="1" applyProtection="1">
      <alignment vertical="top"/>
    </xf>
    <xf numFmtId="0" fontId="13" fillId="0" borderId="14" xfId="15" applyFont="1" applyFill="1" applyBorder="1" applyAlignment="1" applyProtection="1">
      <alignment horizontal="center" vertical="top"/>
    </xf>
    <xf numFmtId="0" fontId="16" fillId="0" borderId="11" xfId="6" quotePrefix="1" applyFont="1" applyFill="1" applyBorder="1" applyAlignment="1" applyProtection="1">
      <alignment horizontal="center" vertical="top"/>
    </xf>
    <xf numFmtId="0" fontId="13" fillId="0" borderId="8" xfId="6" applyFont="1" applyFill="1" applyBorder="1" applyAlignment="1" applyProtection="1">
      <alignment horizontal="center" vertical="top" wrapText="1"/>
    </xf>
    <xf numFmtId="0" fontId="16" fillId="0" borderId="4" xfId="6" quotePrefix="1" applyFont="1" applyFill="1" applyBorder="1" applyAlignment="1" applyProtection="1">
      <alignment horizontal="center" vertical="top"/>
      <protection locked="0"/>
    </xf>
    <xf numFmtId="4" fontId="13" fillId="0" borderId="7" xfId="6" applyNumberFormat="1" applyFont="1" applyFill="1" applyBorder="1" applyAlignment="1" applyProtection="1">
      <alignment vertical="top"/>
      <protection locked="0"/>
    </xf>
    <xf numFmtId="0" fontId="7" fillId="0" borderId="0" xfId="14" applyFont="1"/>
    <xf numFmtId="0" fontId="13" fillId="17" borderId="14" xfId="6" applyFont="1" applyFill="1" applyBorder="1" applyAlignment="1">
      <alignment horizontal="center" vertical="center"/>
    </xf>
    <xf numFmtId="0" fontId="13" fillId="17" borderId="9" xfId="6" applyFont="1" applyFill="1" applyBorder="1" applyAlignment="1">
      <alignment horizontal="center" vertical="center"/>
    </xf>
    <xf numFmtId="0" fontId="13" fillId="17" borderId="15" xfId="6" applyFont="1" applyFill="1" applyBorder="1" applyAlignment="1">
      <alignment horizontal="center" vertical="center"/>
    </xf>
    <xf numFmtId="0" fontId="13" fillId="17" borderId="16" xfId="6" applyFont="1" applyFill="1" applyBorder="1" applyAlignment="1">
      <alignment horizontal="center" vertical="center"/>
    </xf>
    <xf numFmtId="0" fontId="13" fillId="17" borderId="3" xfId="6" applyFont="1" applyFill="1" applyBorder="1" applyAlignment="1">
      <alignment horizontal="center" vertical="center" wrapText="1"/>
    </xf>
    <xf numFmtId="0" fontId="13" fillId="17" borderId="10" xfId="6" applyFont="1" applyFill="1" applyBorder="1" applyAlignment="1">
      <alignment horizontal="center" vertical="center" wrapText="1"/>
    </xf>
    <xf numFmtId="0" fontId="13" fillId="17" borderId="12" xfId="6" applyFont="1" applyFill="1" applyBorder="1" applyAlignment="1">
      <alignment horizontal="center" vertical="center" wrapText="1"/>
    </xf>
    <xf numFmtId="0" fontId="13" fillId="17" borderId="13" xfId="6" applyFont="1" applyFill="1" applyBorder="1" applyAlignment="1">
      <alignment horizontal="center" vertical="center" wrapText="1"/>
    </xf>
    <xf numFmtId="0" fontId="13" fillId="17" borderId="14" xfId="6" applyFont="1" applyFill="1" applyBorder="1" applyAlignment="1">
      <alignment horizontal="center" vertical="center" wrapText="1"/>
    </xf>
    <xf numFmtId="0" fontId="13" fillId="17" borderId="9" xfId="6" applyFont="1" applyFill="1" applyBorder="1" applyAlignment="1">
      <alignment horizontal="center" vertical="center" wrapText="1"/>
    </xf>
    <xf numFmtId="0" fontId="13" fillId="17" borderId="15" xfId="6" applyFont="1" applyFill="1" applyBorder="1" applyAlignment="1">
      <alignment horizontal="center" vertical="center" wrapText="1"/>
    </xf>
    <xf numFmtId="0" fontId="13" fillId="17" borderId="16" xfId="6" applyFont="1" applyFill="1" applyBorder="1" applyAlignment="1">
      <alignment horizontal="center" vertical="center" wrapText="1"/>
    </xf>
    <xf numFmtId="0" fontId="23" fillId="17" borderId="0" xfId="15" applyFont="1" applyFill="1" applyBorder="1" applyAlignment="1">
      <alignment horizontal="center"/>
    </xf>
    <xf numFmtId="0" fontId="33" fillId="17" borderId="5" xfId="15" applyFont="1" applyFill="1" applyBorder="1" applyAlignment="1">
      <alignment horizontal="center" vertical="center" wrapText="1"/>
    </xf>
    <xf numFmtId="0" fontId="23" fillId="17" borderId="5" xfId="15" applyFont="1" applyFill="1" applyBorder="1" applyAlignment="1">
      <alignment horizontal="center" vertical="center" wrapText="1"/>
    </xf>
    <xf numFmtId="0" fontId="23" fillId="17" borderId="5" xfId="15" applyFont="1" applyFill="1" applyBorder="1" applyAlignment="1">
      <alignment horizontal="center" vertical="center"/>
    </xf>
    <xf numFmtId="0" fontId="23" fillId="17" borderId="9" xfId="15" applyFont="1" applyFill="1" applyBorder="1" applyAlignment="1">
      <alignment horizontal="center"/>
    </xf>
    <xf numFmtId="0" fontId="23" fillId="17" borderId="14" xfId="15" applyFont="1" applyFill="1" applyBorder="1" applyAlignment="1">
      <alignment horizontal="center"/>
    </xf>
    <xf numFmtId="0" fontId="33" fillId="17" borderId="5" xfId="15" applyFont="1" applyFill="1" applyBorder="1" applyAlignment="1">
      <alignment horizontal="center" vertical="center"/>
    </xf>
    <xf numFmtId="0" fontId="33" fillId="17" borderId="9" xfId="15" applyFont="1" applyFill="1" applyBorder="1" applyAlignment="1">
      <alignment horizontal="center" vertical="center"/>
    </xf>
    <xf numFmtId="0" fontId="33" fillId="17" borderId="0" xfId="15" applyFont="1" applyFill="1" applyBorder="1" applyAlignment="1">
      <alignment horizontal="center" vertical="center"/>
    </xf>
    <xf numFmtId="0" fontId="33" fillId="17" borderId="14" xfId="15" applyFont="1" applyFill="1" applyBorder="1" applyAlignment="1">
      <alignment horizontal="center" vertical="center"/>
    </xf>
    <xf numFmtId="0" fontId="33" fillId="17" borderId="13" xfId="15" applyFont="1" applyFill="1" applyBorder="1" applyAlignment="1">
      <alignment horizontal="center" vertical="center"/>
    </xf>
    <xf numFmtId="0" fontId="33" fillId="17" borderId="4" xfId="15" applyFont="1" applyFill="1" applyBorder="1" applyAlignment="1">
      <alignment horizontal="center" vertical="center"/>
    </xf>
    <xf numFmtId="0" fontId="33" fillId="17" borderId="12" xfId="15" applyFont="1" applyFill="1" applyBorder="1" applyAlignment="1">
      <alignment horizontal="center" vertical="center"/>
    </xf>
    <xf numFmtId="0" fontId="32" fillId="19" borderId="4" xfId="312" applyNumberFormat="1" applyFont="1" applyFill="1" applyBorder="1" applyAlignment="1" applyProtection="1">
      <alignment horizontal="left" vertical="center" wrapText="1"/>
      <protection locked="0"/>
    </xf>
    <xf numFmtId="0" fontId="7" fillId="0" borderId="0" xfId="14"/>
    <xf numFmtId="0" fontId="24" fillId="0" borderId="0" xfId="37" applyFont="1"/>
    <xf numFmtId="0" fontId="24" fillId="14" borderId="0" xfId="37" applyFont="1" applyFill="1"/>
    <xf numFmtId="0" fontId="23" fillId="17" borderId="5" xfId="37" applyFont="1" applyFill="1" applyBorder="1" applyAlignment="1">
      <alignment horizontal="center" vertical="center" wrapText="1"/>
    </xf>
    <xf numFmtId="0" fontId="24" fillId="14" borderId="3" xfId="15" applyFont="1" applyFill="1" applyBorder="1" applyAlignment="1">
      <alignment horizontal="justify" vertical="center" wrapText="1"/>
    </xf>
    <xf numFmtId="3" fontId="24" fillId="14" borderId="3" xfId="38" applyNumberFormat="1" applyFont="1" applyFill="1" applyBorder="1" applyAlignment="1">
      <alignment horizontal="right" vertical="center" wrapText="1"/>
    </xf>
    <xf numFmtId="3" fontId="25" fillId="14" borderId="3" xfId="38" applyNumberFormat="1" applyFont="1" applyFill="1" applyBorder="1" applyAlignment="1">
      <alignment horizontal="right" vertical="center" wrapText="1"/>
    </xf>
    <xf numFmtId="4" fontId="24" fillId="0" borderId="0" xfId="37" applyNumberFormat="1" applyFont="1"/>
    <xf numFmtId="0" fontId="24" fillId="0" borderId="6" xfId="15" applyFont="1" applyBorder="1" applyAlignment="1"/>
    <xf numFmtId="3" fontId="24" fillId="14" borderId="6" xfId="38" applyNumberFormat="1" applyFont="1" applyFill="1" applyBorder="1" applyAlignment="1">
      <alignment horizontal="right" vertical="center" wrapText="1"/>
    </xf>
    <xf numFmtId="3" fontId="25" fillId="14" borderId="6" xfId="38" applyNumberFormat="1" applyFont="1" applyFill="1" applyBorder="1" applyAlignment="1">
      <alignment horizontal="right" vertical="center" wrapText="1"/>
    </xf>
    <xf numFmtId="0" fontId="26" fillId="0" borderId="6" xfId="15" applyFont="1" applyFill="1" applyBorder="1" applyAlignment="1">
      <alignment horizontal="left" vertical="center"/>
    </xf>
    <xf numFmtId="3" fontId="24" fillId="14" borderId="9" xfId="38" applyNumberFormat="1" applyFont="1" applyFill="1" applyBorder="1" applyAlignment="1">
      <alignment horizontal="right" vertical="center" wrapText="1"/>
    </xf>
    <xf numFmtId="3" fontId="25" fillId="14" borderId="9" xfId="38" applyNumberFormat="1" applyFont="1" applyFill="1" applyBorder="1" applyAlignment="1">
      <alignment horizontal="right" vertical="center" wrapText="1"/>
    </xf>
    <xf numFmtId="0" fontId="24" fillId="0" borderId="6" xfId="15" applyFont="1" applyFill="1" applyBorder="1" applyAlignment="1">
      <alignment horizontal="left" vertical="center"/>
    </xf>
    <xf numFmtId="0" fontId="25" fillId="14" borderId="5" xfId="15" applyFont="1" applyFill="1" applyBorder="1" applyAlignment="1">
      <alignment horizontal="justify" vertical="center" wrapText="1"/>
    </xf>
    <xf numFmtId="3" fontId="25" fillId="14" borderId="5" xfId="38" applyNumberFormat="1" applyFont="1" applyFill="1" applyBorder="1" applyAlignment="1">
      <alignment horizontal="right" vertical="center" wrapText="1"/>
    </xf>
    <xf numFmtId="3" fontId="24" fillId="14" borderId="5" xfId="38" applyNumberFormat="1" applyFont="1" applyFill="1" applyBorder="1" applyAlignment="1">
      <alignment horizontal="right" vertical="center" wrapText="1"/>
    </xf>
    <xf numFmtId="43" fontId="24" fillId="14" borderId="0" xfId="36" applyFont="1" applyFill="1"/>
    <xf numFmtId="0" fontId="23" fillId="17" borderId="5" xfId="15" applyFont="1" applyFill="1" applyBorder="1" applyAlignment="1">
      <alignment horizontal="center" vertical="center" wrapText="1"/>
    </xf>
    <xf numFmtId="0" fontId="32" fillId="19" borderId="3" xfId="312" applyNumberFormat="1" applyFont="1" applyFill="1" applyBorder="1" applyAlignment="1" applyProtection="1">
      <alignment horizontal="left" vertical="center" wrapText="1"/>
      <protection locked="0"/>
    </xf>
    <xf numFmtId="3" fontId="16" fillId="0" borderId="3" xfId="70" applyNumberFormat="1" applyFont="1" applyBorder="1" applyAlignment="1">
      <alignment vertical="center"/>
    </xf>
    <xf numFmtId="3" fontId="32" fillId="0" borderId="3" xfId="70" applyNumberFormat="1" applyFont="1" applyBorder="1" applyAlignment="1">
      <alignment vertical="center"/>
    </xf>
    <xf numFmtId="3" fontId="32" fillId="0" borderId="3" xfId="15" applyNumberFormat="1" applyFont="1" applyBorder="1" applyAlignment="1">
      <alignment vertical="center"/>
    </xf>
    <xf numFmtId="0" fontId="32" fillId="19" borderId="6" xfId="312" applyNumberFormat="1" applyFont="1" applyFill="1" applyBorder="1" applyAlignment="1" applyProtection="1">
      <alignment horizontal="left" vertical="center" wrapText="1"/>
      <protection locked="0"/>
    </xf>
    <xf numFmtId="3" fontId="16" fillId="0" borderId="6" xfId="70" applyNumberFormat="1" applyFont="1" applyBorder="1" applyAlignment="1">
      <alignment vertical="center"/>
    </xf>
    <xf numFmtId="3" fontId="32" fillId="0" borderId="6" xfId="70" applyNumberFormat="1" applyFont="1" applyBorder="1" applyAlignment="1">
      <alignment vertical="center"/>
    </xf>
    <xf numFmtId="3" fontId="32" fillId="0" borderId="6" xfId="15" applyNumberFormat="1" applyFont="1" applyBorder="1" applyAlignment="1">
      <alignment vertical="center"/>
    </xf>
    <xf numFmtId="0" fontId="23" fillId="19" borderId="5" xfId="312" applyNumberFormat="1" applyFont="1" applyFill="1" applyBorder="1" applyAlignment="1" applyProtection="1">
      <alignment horizontal="center" vertical="center" wrapText="1"/>
      <protection locked="0"/>
    </xf>
    <xf numFmtId="3" fontId="13" fillId="0" borderId="5" xfId="70" applyNumberFormat="1" applyFont="1" applyBorder="1" applyAlignment="1">
      <alignment vertical="center"/>
    </xf>
    <xf numFmtId="3" fontId="23" fillId="0" borderId="5" xfId="70" applyNumberFormat="1" applyFont="1" applyBorder="1" applyAlignment="1">
      <alignment vertical="center"/>
    </xf>
    <xf numFmtId="0" fontId="32" fillId="0" borderId="0" xfId="15" applyFont="1" applyAlignment="1">
      <alignment vertical="center"/>
    </xf>
    <xf numFmtId="3" fontId="24" fillId="0" borderId="0" xfId="15" applyNumberFormat="1" applyFont="1"/>
    <xf numFmtId="0" fontId="33" fillId="17" borderId="5" xfId="15" applyFont="1" applyFill="1" applyBorder="1" applyAlignment="1">
      <alignment horizontal="center" vertical="center" wrapText="1"/>
    </xf>
    <xf numFmtId="0" fontId="12" fillId="0" borderId="6" xfId="15" applyFont="1" applyFill="1" applyBorder="1" applyAlignment="1" applyProtection="1">
      <alignment vertical="center"/>
    </xf>
    <xf numFmtId="3" fontId="12" fillId="0" borderId="6" xfId="15" applyNumberFormat="1" applyFont="1" applyBorder="1" applyAlignment="1" applyProtection="1">
      <alignment horizontal="right" vertical="center"/>
      <protection locked="0"/>
    </xf>
    <xf numFmtId="0" fontId="12" fillId="0" borderId="6" xfId="15" applyFont="1" applyFill="1" applyBorder="1" applyAlignment="1" applyProtection="1">
      <alignment vertical="center" wrapText="1"/>
    </xf>
    <xf numFmtId="0" fontId="34" fillId="0" borderId="5" xfId="15" applyFont="1" applyFill="1" applyBorder="1" applyAlignment="1" applyProtection="1">
      <alignment horizontal="center" vertical="center"/>
    </xf>
    <xf numFmtId="3" fontId="34" fillId="0" borderId="5" xfId="15" applyNumberFormat="1" applyFont="1" applyBorder="1" applyAlignment="1" applyProtection="1">
      <alignment horizontal="right" vertical="center"/>
      <protection locked="0"/>
    </xf>
    <xf numFmtId="0" fontId="16" fillId="0" borderId="0" xfId="15" applyFont="1" applyAlignment="1">
      <alignment vertical="center"/>
    </xf>
    <xf numFmtId="168" fontId="16" fillId="0" borderId="0" xfId="15" applyNumberFormat="1" applyFont="1" applyAlignment="1">
      <alignment vertical="center"/>
    </xf>
    <xf numFmtId="0" fontId="23" fillId="17" borderId="12" xfId="15" applyFont="1" applyFill="1" applyBorder="1" applyAlignment="1">
      <alignment horizontal="center"/>
    </xf>
    <xf numFmtId="0" fontId="23" fillId="17" borderId="4" xfId="15" applyFont="1" applyFill="1" applyBorder="1" applyAlignment="1">
      <alignment horizontal="center"/>
    </xf>
    <xf numFmtId="0" fontId="23" fillId="17" borderId="13" xfId="15" applyFont="1" applyFill="1" applyBorder="1" applyAlignment="1">
      <alignment horizontal="center"/>
    </xf>
    <xf numFmtId="0" fontId="23" fillId="17" borderId="12" xfId="15" applyFont="1" applyFill="1" applyBorder="1" applyAlignment="1">
      <alignment horizontal="center" vertical="center"/>
    </xf>
    <xf numFmtId="0" fontId="23" fillId="17" borderId="4" xfId="15" applyFont="1" applyFill="1" applyBorder="1" applyAlignment="1">
      <alignment horizontal="center" vertical="center"/>
    </xf>
    <xf numFmtId="0" fontId="23" fillId="17" borderId="13" xfId="15" applyFont="1" applyFill="1" applyBorder="1" applyAlignment="1">
      <alignment horizontal="center" vertical="center"/>
    </xf>
    <xf numFmtId="0" fontId="23" fillId="17" borderId="14" xfId="15" applyFont="1" applyFill="1" applyBorder="1" applyAlignment="1">
      <alignment horizontal="center" vertical="center"/>
    </xf>
    <xf numFmtId="0" fontId="23" fillId="17" borderId="0" xfId="15" applyFont="1" applyFill="1" applyBorder="1" applyAlignment="1">
      <alignment horizontal="center" vertical="center"/>
    </xf>
    <xf numFmtId="0" fontId="23" fillId="17" borderId="9" xfId="15" applyFont="1" applyFill="1" applyBorder="1" applyAlignment="1">
      <alignment horizontal="center" vertical="center"/>
    </xf>
    <xf numFmtId="0" fontId="23" fillId="17" borderId="15" xfId="15" applyFont="1" applyFill="1" applyBorder="1" applyAlignment="1">
      <alignment horizontal="center" vertical="center"/>
    </xf>
    <xf numFmtId="0" fontId="23" fillId="17" borderId="2" xfId="15" applyFont="1" applyFill="1" applyBorder="1" applyAlignment="1">
      <alignment horizontal="center" vertical="center"/>
    </xf>
    <xf numFmtId="0" fontId="23" fillId="17" borderId="16" xfId="15" applyFont="1" applyFill="1" applyBorder="1" applyAlignment="1">
      <alignment horizontal="center" vertical="center"/>
    </xf>
    <xf numFmtId="0" fontId="23" fillId="17" borderId="6" xfId="37" applyFont="1" applyFill="1" applyBorder="1" applyAlignment="1">
      <alignment horizontal="center" vertical="center"/>
    </xf>
    <xf numFmtId="0" fontId="23" fillId="17" borderId="10" xfId="37" applyFont="1" applyFill="1" applyBorder="1" applyAlignment="1">
      <alignment horizontal="center" vertical="center"/>
    </xf>
    <xf numFmtId="0" fontId="23" fillId="17" borderId="10" xfId="37" applyFont="1" applyFill="1" applyBorder="1" applyAlignment="1">
      <alignment horizontal="center" vertical="center" wrapText="1"/>
    </xf>
    <xf numFmtId="0" fontId="23" fillId="17" borderId="5" xfId="37" applyFont="1" applyFill="1" applyBorder="1" applyAlignment="1">
      <alignment horizontal="center" vertical="center" wrapText="1"/>
    </xf>
    <xf numFmtId="0" fontId="33" fillId="15" borderId="7" xfId="109" applyFont="1" applyFill="1" applyBorder="1" applyAlignment="1">
      <alignment horizontal="center" vertical="center" wrapText="1"/>
    </xf>
    <xf numFmtId="4" fontId="23" fillId="17" borderId="10" xfId="232" applyNumberFormat="1" applyFont="1" applyFill="1" applyBorder="1" applyAlignment="1">
      <alignment horizontal="center" vertical="center" wrapText="1"/>
    </xf>
    <xf numFmtId="0" fontId="13" fillId="17" borderId="15" xfId="220" applyFont="1" applyFill="1" applyBorder="1" applyAlignment="1">
      <alignment horizontal="center" vertical="center"/>
    </xf>
    <xf numFmtId="0" fontId="13" fillId="17" borderId="9" xfId="220" applyFont="1" applyFill="1" applyBorder="1" applyAlignment="1">
      <alignment horizontal="center" vertical="center"/>
    </xf>
    <xf numFmtId="0" fontId="13" fillId="17" borderId="12" xfId="220" applyFont="1" applyFill="1" applyBorder="1" applyAlignment="1">
      <alignment horizontal="center" vertical="center"/>
    </xf>
    <xf numFmtId="4" fontId="13" fillId="17" borderId="10" xfId="220" applyNumberFormat="1" applyFont="1" applyFill="1" applyBorder="1" applyAlignment="1">
      <alignment horizontal="center" vertical="center" wrapText="1"/>
    </xf>
    <xf numFmtId="4" fontId="13" fillId="17" borderId="3" xfId="220" applyNumberFormat="1" applyFont="1" applyFill="1" applyBorder="1" applyAlignment="1">
      <alignment horizontal="center" vertical="center" wrapText="1"/>
    </xf>
    <xf numFmtId="0" fontId="13" fillId="17" borderId="7" xfId="220" applyFont="1" applyFill="1" applyBorder="1" applyAlignment="1" applyProtection="1">
      <alignment horizontal="center" vertical="center" wrapText="1"/>
      <protection locked="0"/>
    </xf>
    <xf numFmtId="0" fontId="13" fillId="17" borderId="13" xfId="220" applyFont="1" applyFill="1" applyBorder="1" applyAlignment="1">
      <alignment horizontal="center" vertical="center"/>
    </xf>
    <xf numFmtId="0" fontId="13" fillId="17" borderId="14" xfId="220" applyFont="1" applyFill="1" applyBorder="1" applyAlignment="1">
      <alignment horizontal="center" vertical="center"/>
    </xf>
    <xf numFmtId="0" fontId="13" fillId="17" borderId="11" xfId="220" applyFont="1" applyFill="1" applyBorder="1" applyAlignment="1" applyProtection="1">
      <alignment horizontal="center" vertical="center" wrapText="1"/>
      <protection locked="0"/>
    </xf>
    <xf numFmtId="0" fontId="13" fillId="17" borderId="8" xfId="220" applyFont="1" applyFill="1" applyBorder="1" applyAlignment="1" applyProtection="1">
      <alignment horizontal="center" vertical="center" wrapText="1"/>
      <protection locked="0"/>
    </xf>
    <xf numFmtId="0" fontId="13" fillId="17" borderId="16" xfId="220" applyFont="1" applyFill="1" applyBorder="1" applyAlignment="1">
      <alignment horizontal="center" vertical="center"/>
    </xf>
    <xf numFmtId="0" fontId="7" fillId="0" borderId="0" xfId="186"/>
    <xf numFmtId="0" fontId="7" fillId="0" borderId="0" xfId="186" applyProtection="1">
      <protection locked="0"/>
    </xf>
    <xf numFmtId="0" fontId="16" fillId="0" borderId="14" xfId="186" applyFont="1" applyFill="1" applyBorder="1" applyAlignment="1" applyProtection="1">
      <alignment horizontal="center"/>
    </xf>
    <xf numFmtId="4" fontId="13" fillId="17" borderId="5" xfId="220" applyNumberFormat="1" applyFont="1" applyFill="1" applyBorder="1" applyAlignment="1">
      <alignment horizontal="center" vertical="center" wrapText="1"/>
    </xf>
    <xf numFmtId="0" fontId="13" fillId="17" borderId="5" xfId="220" applyNumberFormat="1" applyFont="1" applyFill="1" applyBorder="1" applyAlignment="1">
      <alignment horizontal="center" vertical="center" wrapText="1"/>
    </xf>
    <xf numFmtId="0" fontId="16" fillId="0" borderId="0" xfId="186" applyFont="1" applyBorder="1" applyProtection="1"/>
    <xf numFmtId="0" fontId="13" fillId="0" borderId="15" xfId="186" applyFont="1" applyFill="1" applyBorder="1" applyProtection="1">
      <protection locked="0"/>
    </xf>
    <xf numFmtId="0" fontId="13" fillId="0" borderId="2" xfId="186" applyFont="1" applyFill="1" applyBorder="1" applyAlignment="1" applyProtection="1">
      <alignment horizontal="center"/>
      <protection locked="0"/>
    </xf>
    <xf numFmtId="0" fontId="16" fillId="0" borderId="16" xfId="186" applyFont="1" applyBorder="1" applyProtection="1"/>
    <xf numFmtId="4" fontId="13" fillId="0" borderId="10" xfId="186" applyNumberFormat="1" applyFont="1" applyFill="1" applyBorder="1" applyProtection="1">
      <protection locked="0"/>
    </xf>
    <xf numFmtId="4" fontId="16" fillId="0" borderId="6" xfId="186" applyNumberFormat="1" applyFont="1" applyBorder="1" applyProtection="1">
      <protection locked="0"/>
    </xf>
    <xf numFmtId="4" fontId="16" fillId="0" borderId="10" xfId="186" applyNumberFormat="1" applyFont="1" applyBorder="1" applyProtection="1">
      <protection locked="0"/>
    </xf>
    <xf numFmtId="0" fontId="33" fillId="15" borderId="10" xfId="109" applyFont="1" applyFill="1" applyBorder="1" applyAlignment="1">
      <alignment horizontal="center" vertical="center" wrapText="1"/>
    </xf>
    <xf numFmtId="0" fontId="33" fillId="15" borderId="5" xfId="109" applyFont="1" applyFill="1" applyBorder="1" applyAlignment="1">
      <alignment horizontal="center" vertical="center" wrapText="1"/>
    </xf>
    <xf numFmtId="0" fontId="33" fillId="15" borderId="3" xfId="109" applyFont="1" applyFill="1" applyBorder="1" applyAlignment="1">
      <alignment horizontal="center" vertical="center" wrapText="1"/>
    </xf>
    <xf numFmtId="0" fontId="34" fillId="14" borderId="7" xfId="109" applyFont="1" applyFill="1" applyBorder="1" applyAlignment="1">
      <alignment horizontal="left" vertical="center" wrapText="1" indent="3"/>
    </xf>
    <xf numFmtId="0" fontId="8" fillId="14" borderId="14" xfId="109" applyFont="1" applyFill="1" applyBorder="1" applyAlignment="1">
      <alignment horizontal="left" vertical="center" wrapText="1"/>
    </xf>
    <xf numFmtId="0" fontId="33" fillId="15" borderId="6" xfId="109" applyFont="1" applyFill="1" applyBorder="1" applyAlignment="1">
      <alignment horizontal="center" vertical="center" wrapText="1"/>
    </xf>
    <xf numFmtId="0" fontId="7" fillId="0" borderId="0" xfId="186"/>
    <xf numFmtId="0" fontId="7" fillId="0" borderId="0" xfId="186" applyProtection="1">
      <protection locked="0"/>
    </xf>
    <xf numFmtId="0" fontId="13" fillId="0" borderId="0" xfId="186" applyFont="1" applyFill="1" applyBorder="1" applyProtection="1"/>
    <xf numFmtId="0" fontId="16" fillId="0" borderId="15" xfId="186" applyFont="1" applyFill="1" applyBorder="1" applyProtection="1">
      <protection locked="0"/>
    </xf>
    <xf numFmtId="4" fontId="13" fillId="17" borderId="5" xfId="220" applyNumberFormat="1" applyFont="1" applyFill="1" applyBorder="1" applyAlignment="1">
      <alignment horizontal="center" vertical="center" wrapText="1"/>
    </xf>
    <xf numFmtId="0" fontId="13" fillId="17" borderId="5" xfId="220" applyNumberFormat="1" applyFont="1" applyFill="1" applyBorder="1" applyAlignment="1">
      <alignment horizontal="center" vertical="center" wrapText="1"/>
    </xf>
    <xf numFmtId="0" fontId="16" fillId="0" borderId="0" xfId="186" applyFont="1" applyFill="1" applyBorder="1" applyAlignment="1" applyProtection="1">
      <alignment horizontal="left"/>
    </xf>
    <xf numFmtId="0" fontId="16" fillId="0" borderId="2" xfId="186" applyFont="1" applyFill="1" applyBorder="1" applyAlignment="1" applyProtection="1">
      <alignment horizontal="left"/>
    </xf>
    <xf numFmtId="4" fontId="16" fillId="0" borderId="6" xfId="186" applyNumberFormat="1" applyFont="1" applyFill="1" applyBorder="1" applyProtection="1">
      <protection locked="0"/>
    </xf>
    <xf numFmtId="0" fontId="15" fillId="0" borderId="14" xfId="186" applyFont="1" applyBorder="1" applyAlignment="1">
      <alignment horizontal="center" vertical="center" wrapText="1"/>
    </xf>
    <xf numFmtId="0" fontId="13" fillId="0" borderId="14" xfId="186" applyFont="1" applyFill="1" applyBorder="1" applyAlignment="1" applyProtection="1">
      <alignment horizontal="left"/>
    </xf>
    <xf numFmtId="0" fontId="13" fillId="0" borderId="2" xfId="186" applyFont="1" applyFill="1" applyBorder="1" applyAlignment="1" applyProtection="1">
      <alignment horizontal="center"/>
      <protection locked="0"/>
    </xf>
    <xf numFmtId="0" fontId="15" fillId="0" borderId="15" xfId="186" applyFont="1" applyBorder="1" applyAlignment="1">
      <alignment horizontal="center" vertical="center" wrapText="1"/>
    </xf>
    <xf numFmtId="4" fontId="13" fillId="0" borderId="3" xfId="186" applyNumberFormat="1" applyFont="1" applyFill="1" applyBorder="1" applyProtection="1">
      <protection locked="0"/>
    </xf>
    <xf numFmtId="4" fontId="13" fillId="0" borderId="6" xfId="186" applyNumberFormat="1" applyFont="1" applyFill="1" applyBorder="1" applyProtection="1">
      <protection locked="0"/>
    </xf>
    <xf numFmtId="4" fontId="16" fillId="0" borderId="10" xfId="186" applyNumberFormat="1" applyFont="1" applyFill="1" applyBorder="1" applyProtection="1">
      <protection locked="0"/>
    </xf>
    <xf numFmtId="4" fontId="13" fillId="0" borderId="10" xfId="186" applyNumberFormat="1" applyFont="1" applyFill="1" applyBorder="1" applyProtection="1">
      <protection locked="0"/>
    </xf>
    <xf numFmtId="4" fontId="13" fillId="17" borderId="5" xfId="220" applyNumberFormat="1" applyFont="1" applyFill="1" applyBorder="1" applyAlignment="1">
      <alignment horizontal="center" vertical="center" wrapText="1"/>
    </xf>
    <xf numFmtId="0" fontId="13" fillId="17" borderId="5" xfId="220" applyNumberFormat="1" applyFont="1" applyFill="1" applyBorder="1" applyAlignment="1">
      <alignment horizontal="center" vertical="center" wrapText="1"/>
    </xf>
    <xf numFmtId="4" fontId="16" fillId="0" borderId="6" xfId="186" applyNumberFormat="1" applyFont="1" applyFill="1" applyBorder="1" applyProtection="1">
      <protection locked="0"/>
    </xf>
    <xf numFmtId="0" fontId="7" fillId="0" borderId="0" xfId="186" applyFont="1" applyFill="1" applyProtection="1">
      <protection locked="0"/>
    </xf>
    <xf numFmtId="0" fontId="13" fillId="0" borderId="14" xfId="186" applyFont="1" applyFill="1" applyBorder="1" applyAlignment="1">
      <alignment horizontal="center" vertical="center"/>
    </xf>
    <xf numFmtId="0" fontId="13" fillId="0" borderId="0" xfId="186" applyFont="1" applyFill="1" applyBorder="1" applyAlignment="1">
      <alignment wrapText="1"/>
    </xf>
    <xf numFmtId="0" fontId="13" fillId="0" borderId="14" xfId="186" applyFont="1" applyFill="1" applyBorder="1" applyAlignment="1">
      <alignment horizontal="left" vertical="center"/>
    </xf>
    <xf numFmtId="0" fontId="16" fillId="0" borderId="0" xfId="186" applyFont="1" applyFill="1" applyBorder="1" applyAlignment="1">
      <alignment horizontal="left" wrapText="1"/>
    </xf>
    <xf numFmtId="0" fontId="13" fillId="0" borderId="0" xfId="186" applyFont="1" applyFill="1" applyBorder="1" applyAlignment="1">
      <alignment horizontal="left" wrapText="1"/>
    </xf>
    <xf numFmtId="0" fontId="13" fillId="0" borderId="11" xfId="186" applyFont="1" applyFill="1" applyBorder="1" applyProtection="1">
      <protection locked="0"/>
    </xf>
    <xf numFmtId="0" fontId="13" fillId="0" borderId="8" xfId="186" applyFont="1" applyFill="1" applyBorder="1" applyAlignment="1" applyProtection="1">
      <alignment horizontal="center"/>
      <protection locked="0"/>
    </xf>
    <xf numFmtId="4" fontId="13" fillId="0" borderId="6" xfId="186" applyNumberFormat="1" applyFont="1" applyFill="1" applyBorder="1" applyProtection="1">
      <protection locked="0"/>
    </xf>
    <xf numFmtId="4" fontId="13" fillId="0" borderId="5" xfId="186" applyNumberFormat="1" applyFont="1" applyFill="1" applyBorder="1" applyProtection="1">
      <protection locked="0"/>
    </xf>
    <xf numFmtId="0" fontId="8" fillId="14" borderId="0" xfId="109" applyFont="1" applyFill="1" applyBorder="1" applyAlignment="1">
      <alignment horizontal="left" vertical="center" wrapText="1"/>
    </xf>
    <xf numFmtId="0" fontId="8" fillId="14" borderId="9" xfId="109" applyFont="1" applyFill="1" applyBorder="1" applyAlignment="1">
      <alignment horizontal="left" vertical="center" wrapText="1"/>
    </xf>
    <xf numFmtId="0" fontId="34" fillId="14" borderId="8" xfId="109" applyFont="1" applyFill="1" applyBorder="1" applyAlignment="1">
      <alignment horizontal="left" vertical="center" wrapText="1" indent="3"/>
    </xf>
    <xf numFmtId="9" fontId="34" fillId="14" borderId="11" xfId="311" applyFont="1" applyFill="1" applyBorder="1" applyAlignment="1">
      <alignment horizontal="center"/>
    </xf>
    <xf numFmtId="9" fontId="34" fillId="14" borderId="7" xfId="311" applyFont="1" applyFill="1" applyBorder="1" applyAlignment="1">
      <alignment horizontal="center"/>
    </xf>
    <xf numFmtId="0" fontId="34" fillId="15" borderId="7" xfId="109" applyFont="1" applyFill="1" applyBorder="1" applyAlignment="1">
      <alignment horizontal="center"/>
    </xf>
    <xf numFmtId="0" fontId="33" fillId="15" borderId="11" xfId="109" applyFont="1" applyFill="1" applyBorder="1" applyAlignment="1">
      <alignment horizontal="center" vertical="center" wrapText="1"/>
    </xf>
    <xf numFmtId="0" fontId="13" fillId="0" borderId="7" xfId="176" applyFont="1" applyFill="1" applyBorder="1" applyAlignment="1" applyProtection="1">
      <alignment horizontal="center"/>
      <protection locked="0"/>
    </xf>
    <xf numFmtId="0" fontId="13" fillId="0" borderId="8" xfId="176" applyFont="1" applyFill="1" applyBorder="1" applyAlignment="1" applyProtection="1">
      <alignment horizontal="center"/>
      <protection locked="0"/>
    </xf>
    <xf numFmtId="4" fontId="23" fillId="17" borderId="3" xfId="232" applyNumberFormat="1" applyFont="1" applyFill="1" applyBorder="1" applyAlignment="1">
      <alignment horizontal="center" vertical="center" wrapText="1"/>
    </xf>
    <xf numFmtId="0" fontId="23" fillId="17" borderId="16" xfId="232" applyFont="1" applyFill="1" applyBorder="1" applyAlignment="1">
      <alignment horizontal="center" vertical="center"/>
    </xf>
    <xf numFmtId="0" fontId="23" fillId="17" borderId="2" xfId="232" applyFont="1" applyFill="1" applyBorder="1" applyAlignment="1">
      <alignment horizontal="center" vertical="center"/>
    </xf>
    <xf numFmtId="0" fontId="23" fillId="17" borderId="15" xfId="232" applyFont="1" applyFill="1" applyBorder="1" applyAlignment="1">
      <alignment horizontal="center" vertical="center"/>
    </xf>
    <xf numFmtId="0" fontId="23" fillId="17" borderId="9" xfId="232" applyFont="1" applyFill="1" applyBorder="1" applyAlignment="1">
      <alignment horizontal="center" vertical="center"/>
    </xf>
    <xf numFmtId="0" fontId="23" fillId="17" borderId="0" xfId="232" applyFont="1" applyFill="1" applyBorder="1" applyAlignment="1">
      <alignment horizontal="center" vertical="center"/>
    </xf>
    <xf numFmtId="0" fontId="23" fillId="17" borderId="14" xfId="232" applyFont="1" applyFill="1" applyBorder="1" applyAlignment="1">
      <alignment horizontal="center" vertical="center"/>
    </xf>
    <xf numFmtId="0" fontId="23" fillId="17" borderId="13" xfId="232" applyFont="1" applyFill="1" applyBorder="1" applyAlignment="1">
      <alignment horizontal="center" vertical="center"/>
    </xf>
    <xf numFmtId="0" fontId="23" fillId="17" borderId="4" xfId="232" applyFont="1" applyFill="1" applyBorder="1" applyAlignment="1">
      <alignment horizontal="center" vertical="center"/>
    </xf>
    <xf numFmtId="0" fontId="23" fillId="17" borderId="12" xfId="232" applyFont="1" applyFill="1" applyBorder="1" applyAlignment="1">
      <alignment horizontal="center" vertical="center"/>
    </xf>
    <xf numFmtId="0" fontId="23" fillId="17" borderId="7" xfId="232" applyFont="1" applyFill="1" applyBorder="1" applyAlignment="1" applyProtection="1">
      <alignment horizontal="center" vertical="center" wrapText="1"/>
      <protection locked="0"/>
    </xf>
    <xf numFmtId="0" fontId="23" fillId="17" borderId="8" xfId="232" applyFont="1" applyFill="1" applyBorder="1" applyAlignment="1" applyProtection="1">
      <alignment horizontal="center" vertical="center" wrapText="1"/>
      <protection locked="0"/>
    </xf>
    <xf numFmtId="0" fontId="23" fillId="17" borderId="11" xfId="232" applyFont="1" applyFill="1" applyBorder="1" applyAlignment="1" applyProtection="1">
      <alignment horizontal="center" vertical="center" wrapText="1"/>
      <protection locked="0"/>
    </xf>
    <xf numFmtId="0" fontId="34" fillId="15" borderId="11" xfId="109" applyFont="1" applyFill="1" applyBorder="1" applyAlignment="1">
      <alignment horizontal="center"/>
    </xf>
    <xf numFmtId="0" fontId="13" fillId="0" borderId="11" xfId="176" applyFont="1" applyFill="1" applyBorder="1" applyAlignment="1" applyProtection="1">
      <alignment horizontal="center"/>
      <protection locked="0"/>
    </xf>
    <xf numFmtId="0" fontId="7" fillId="0" borderId="0" xfId="186"/>
    <xf numFmtId="4" fontId="23" fillId="17" borderId="5" xfId="232" applyNumberFormat="1" applyFont="1" applyFill="1" applyBorder="1" applyAlignment="1">
      <alignment horizontal="center" vertical="center" wrapText="1"/>
    </xf>
    <xf numFmtId="0" fontId="23" fillId="17" borderId="5" xfId="232" applyNumberFormat="1" applyFont="1" applyFill="1" applyBorder="1" applyAlignment="1">
      <alignment horizontal="center" vertical="center" wrapText="1"/>
    </xf>
    <xf numFmtId="4" fontId="23" fillId="17" borderId="7" xfId="232" applyNumberFormat="1" applyFont="1" applyFill="1" applyBorder="1" applyAlignment="1">
      <alignment horizontal="center" vertical="center" wrapText="1"/>
    </xf>
    <xf numFmtId="4" fontId="23" fillId="17" borderId="11" xfId="232" applyNumberFormat="1" applyFont="1" applyFill="1" applyBorder="1" applyAlignment="1">
      <alignment horizontal="center" vertical="center" wrapText="1"/>
    </xf>
    <xf numFmtId="0" fontId="16" fillId="0" borderId="14" xfId="232" applyFont="1" applyFill="1" applyBorder="1" applyAlignment="1" applyProtection="1"/>
    <xf numFmtId="0" fontId="13" fillId="0" borderId="0" xfId="15" applyFont="1" applyFill="1" applyBorder="1" applyAlignment="1" applyProtection="1">
      <alignment horizontal="center" vertical="top"/>
      <protection hidden="1"/>
    </xf>
    <xf numFmtId="0" fontId="16" fillId="0" borderId="0" xfId="15" applyFont="1" applyFill="1" applyBorder="1" applyAlignment="1" applyProtection="1">
      <alignment horizontal="left" vertical="top"/>
      <protection hidden="1"/>
    </xf>
    <xf numFmtId="0" fontId="7" fillId="0" borderId="0" xfId="176" applyFont="1" applyProtection="1">
      <protection locked="0"/>
    </xf>
    <xf numFmtId="3" fontId="7" fillId="0" borderId="0" xfId="176" applyNumberFormat="1" applyFont="1" applyProtection="1">
      <protection locked="0"/>
    </xf>
    <xf numFmtId="0" fontId="1" fillId="0" borderId="0" xfId="176"/>
    <xf numFmtId="3" fontId="13" fillId="0" borderId="5" xfId="176" applyNumberFormat="1" applyFont="1" applyFill="1" applyBorder="1" applyProtection="1">
      <protection locked="0"/>
    </xf>
    <xf numFmtId="4" fontId="16" fillId="0" borderId="10" xfId="176" applyNumberFormat="1" applyFont="1" applyFill="1" applyBorder="1" applyProtection="1">
      <protection locked="0"/>
    </xf>
    <xf numFmtId="0" fontId="16" fillId="0" borderId="2" xfId="176" applyFont="1" applyFill="1" applyBorder="1" applyAlignment="1" applyProtection="1">
      <alignment horizontal="left"/>
    </xf>
    <xf numFmtId="0" fontId="16" fillId="0" borderId="2" xfId="176" applyFont="1" applyFill="1" applyBorder="1" applyAlignment="1" applyProtection="1">
      <alignment horizontal="center"/>
    </xf>
    <xf numFmtId="0" fontId="7" fillId="0" borderId="15" xfId="176" applyFont="1" applyBorder="1" applyProtection="1">
      <protection locked="0"/>
    </xf>
    <xf numFmtId="3" fontId="16" fillId="0" borderId="6" xfId="38" applyNumberFormat="1" applyFont="1" applyFill="1" applyBorder="1" applyProtection="1">
      <protection locked="0"/>
    </xf>
    <xf numFmtId="0" fontId="16" fillId="0" borderId="0" xfId="176" applyFont="1" applyFill="1" applyBorder="1" applyAlignment="1" applyProtection="1">
      <alignment horizontal="left"/>
    </xf>
    <xf numFmtId="0" fontId="15" fillId="0" borderId="14" xfId="176" applyFont="1" applyBorder="1" applyProtection="1">
      <protection locked="0"/>
    </xf>
    <xf numFmtId="0" fontId="16" fillId="0" borderId="0" xfId="176" applyFont="1" applyFill="1" applyBorder="1" applyAlignment="1" applyProtection="1">
      <alignment horizontal="center"/>
    </xf>
    <xf numFmtId="3" fontId="13" fillId="0" borderId="6" xfId="38" applyNumberFormat="1" applyFont="1" applyFill="1" applyBorder="1" applyProtection="1">
      <protection locked="0"/>
    </xf>
    <xf numFmtId="0" fontId="13" fillId="0" borderId="0" xfId="176" applyFont="1" applyFill="1" applyBorder="1" applyAlignment="1" applyProtection="1">
      <alignment horizontal="left"/>
    </xf>
    <xf numFmtId="3" fontId="14" fillId="0" borderId="6" xfId="38" applyNumberFormat="1" applyFont="1" applyFill="1" applyBorder="1" applyProtection="1">
      <protection locked="0"/>
    </xf>
    <xf numFmtId="3" fontId="13" fillId="0" borderId="6" xfId="176" applyNumberFormat="1" applyFont="1" applyFill="1" applyBorder="1" applyAlignment="1" applyProtection="1">
      <alignment horizontal="right"/>
      <protection locked="0"/>
    </xf>
    <xf numFmtId="0" fontId="7" fillId="0" borderId="0" xfId="176" applyFont="1" applyBorder="1" applyProtection="1">
      <protection locked="0"/>
    </xf>
    <xf numFmtId="3" fontId="1" fillId="0" borderId="0" xfId="176" applyNumberFormat="1"/>
    <xf numFmtId="0" fontId="1" fillId="0" borderId="16" xfId="109" applyBorder="1" applyAlignment="1">
      <alignment wrapText="1"/>
    </xf>
    <xf numFmtId="0" fontId="1" fillId="0" borderId="2" xfId="109" applyBorder="1" applyAlignment="1">
      <alignment wrapText="1"/>
    </xf>
    <xf numFmtId="0" fontId="1" fillId="0" borderId="15" xfId="109" applyBorder="1" applyAlignment="1">
      <alignment wrapText="1"/>
    </xf>
    <xf numFmtId="0" fontId="1" fillId="0" borderId="9" xfId="109" applyBorder="1" applyAlignment="1">
      <alignment wrapText="1"/>
    </xf>
    <xf numFmtId="0" fontId="1" fillId="0" borderId="0" xfId="109" applyAlignment="1">
      <alignment wrapText="1"/>
    </xf>
    <xf numFmtId="0" fontId="1" fillId="0" borderId="14" xfId="109" applyBorder="1" applyAlignment="1">
      <alignment wrapText="1"/>
    </xf>
    <xf numFmtId="0" fontId="1" fillId="0" borderId="13" xfId="109" applyBorder="1" applyAlignment="1">
      <alignment wrapText="1"/>
    </xf>
    <xf numFmtId="0" fontId="1" fillId="0" borderId="4" xfId="109" applyBorder="1" applyAlignment="1">
      <alignment wrapText="1"/>
    </xf>
    <xf numFmtId="0" fontId="33" fillId="15" borderId="12" xfId="109" applyFont="1" applyFill="1" applyBorder="1" applyAlignment="1">
      <alignment horizontal="center" vertical="center" wrapText="1"/>
    </xf>
    <xf numFmtId="0" fontId="33" fillId="15" borderId="0" xfId="109" applyFont="1" applyFill="1" applyBorder="1" applyAlignment="1">
      <alignment horizontal="center"/>
    </xf>
    <xf numFmtId="0" fontId="33" fillId="15" borderId="8" xfId="109" applyFont="1" applyFill="1" applyBorder="1" applyAlignment="1">
      <alignment horizontal="center" vertical="center" wrapText="1"/>
    </xf>
    <xf numFmtId="0" fontId="7" fillId="0" borderId="0" xfId="186"/>
    <xf numFmtId="3" fontId="24" fillId="14" borderId="9" xfId="38" applyNumberFormat="1" applyFont="1" applyFill="1" applyBorder="1" applyAlignment="1">
      <alignment horizontal="right" vertical="center" wrapText="1"/>
    </xf>
    <xf numFmtId="3" fontId="24" fillId="14" borderId="6" xfId="38" applyNumberFormat="1" applyFont="1" applyFill="1" applyBorder="1" applyAlignment="1">
      <alignment horizontal="right" vertical="center" wrapText="1"/>
    </xf>
    <xf numFmtId="0" fontId="24" fillId="0" borderId="6" xfId="15" applyFont="1" applyFill="1" applyBorder="1" applyAlignment="1">
      <alignment horizontal="left" vertical="center"/>
    </xf>
    <xf numFmtId="3" fontId="25" fillId="14" borderId="6" xfId="38" applyNumberFormat="1" applyFont="1" applyFill="1" applyBorder="1" applyAlignment="1">
      <alignment horizontal="right" vertical="center" wrapText="1"/>
    </xf>
    <xf numFmtId="0" fontId="23" fillId="17" borderId="5" xfId="37" applyFont="1" applyFill="1" applyBorder="1" applyAlignment="1">
      <alignment horizontal="center" vertical="center" wrapText="1"/>
    </xf>
    <xf numFmtId="0" fontId="8" fillId="15" borderId="0" xfId="109" applyFont="1" applyFill="1"/>
    <xf numFmtId="0" fontId="8" fillId="14" borderId="0" xfId="109" applyFont="1" applyFill="1"/>
    <xf numFmtId="0" fontId="33" fillId="14" borderId="0" xfId="109" applyFont="1" applyFill="1" applyBorder="1" applyAlignment="1">
      <alignment horizontal="right"/>
    </xf>
    <xf numFmtId="0" fontId="33" fillId="14" borderId="2" xfId="109" applyNumberFormat="1" applyFont="1" applyFill="1" applyBorder="1" applyAlignment="1" applyProtection="1">
      <protection locked="0"/>
    </xf>
    <xf numFmtId="0" fontId="8" fillId="14" borderId="2" xfId="109" applyFont="1" applyFill="1" applyBorder="1"/>
    <xf numFmtId="0" fontId="12" fillId="14" borderId="2" xfId="109" applyFont="1" applyFill="1" applyBorder="1"/>
    <xf numFmtId="0" fontId="12" fillId="14" borderId="0" xfId="109" applyFont="1" applyFill="1"/>
    <xf numFmtId="0" fontId="33" fillId="15" borderId="3" xfId="109" applyFont="1" applyFill="1" applyBorder="1" applyAlignment="1">
      <alignment horizontal="center" vertical="center" wrapText="1"/>
    </xf>
    <xf numFmtId="0" fontId="33" fillId="15" borderId="6" xfId="109" applyFont="1" applyFill="1" applyBorder="1" applyAlignment="1">
      <alignment horizontal="center" vertical="center" wrapText="1"/>
    </xf>
    <xf numFmtId="0" fontId="33" fillId="15" borderId="5" xfId="109" applyFont="1" applyFill="1" applyBorder="1" applyAlignment="1">
      <alignment horizontal="center" vertical="center" wrapText="1"/>
    </xf>
    <xf numFmtId="0" fontId="34" fillId="15" borderId="5" xfId="109" applyFont="1" applyFill="1" applyBorder="1" applyAlignment="1">
      <alignment horizontal="center" wrapText="1"/>
    </xf>
    <xf numFmtId="0" fontId="33" fillId="15" borderId="10" xfId="109" applyFont="1" applyFill="1" applyBorder="1" applyAlignment="1">
      <alignment horizontal="center" vertical="center" wrapText="1"/>
    </xf>
    <xf numFmtId="49" fontId="33" fillId="15" borderId="5" xfId="109" applyNumberFormat="1" applyFont="1" applyFill="1" applyBorder="1" applyAlignment="1">
      <alignment horizontal="center" vertical="center" wrapText="1"/>
    </xf>
    <xf numFmtId="0" fontId="8" fillId="14" borderId="9" xfId="109" applyFont="1" applyFill="1" applyBorder="1" applyAlignment="1">
      <alignment horizontal="right" vertical="center" wrapText="1"/>
    </xf>
    <xf numFmtId="0" fontId="8" fillId="14" borderId="6" xfId="109" applyFont="1" applyFill="1" applyBorder="1" applyAlignment="1">
      <alignment horizontal="right" vertical="center" wrapText="1"/>
    </xf>
    <xf numFmtId="0" fontId="8" fillId="14" borderId="6" xfId="109" applyFont="1" applyFill="1" applyBorder="1"/>
    <xf numFmtId="0" fontId="8" fillId="0" borderId="6" xfId="109" applyFont="1" applyBorder="1"/>
    <xf numFmtId="0" fontId="8" fillId="14" borderId="14" xfId="109" applyFont="1" applyFill="1" applyBorder="1" applyAlignment="1">
      <alignment horizontal="justify" vertical="center"/>
    </xf>
    <xf numFmtId="0" fontId="8" fillId="14" borderId="0" xfId="109" applyFont="1" applyFill="1" applyBorder="1" applyAlignment="1">
      <alignment horizontal="justify" vertical="center"/>
    </xf>
    <xf numFmtId="0" fontId="8" fillId="14" borderId="9" xfId="109" applyFont="1" applyFill="1" applyBorder="1" applyAlignment="1">
      <alignment horizontal="justify" vertical="center" wrapText="1"/>
    </xf>
    <xf numFmtId="0" fontId="8" fillId="14" borderId="9" xfId="109" applyFont="1" applyFill="1" applyBorder="1" applyAlignment="1">
      <alignment horizontal="center" vertical="center" wrapText="1"/>
    </xf>
    <xf numFmtId="0" fontId="8" fillId="14" borderId="9" xfId="109" applyFont="1" applyFill="1" applyBorder="1" applyAlignment="1">
      <alignment horizontal="left" vertical="center" wrapText="1"/>
    </xf>
    <xf numFmtId="0" fontId="8" fillId="14" borderId="14" xfId="109" applyFont="1" applyFill="1" applyBorder="1" applyAlignment="1">
      <alignment horizontal="justify" vertical="center" wrapText="1"/>
    </xf>
    <xf numFmtId="0" fontId="8" fillId="14" borderId="0" xfId="109" applyFont="1" applyFill="1" applyBorder="1" applyAlignment="1">
      <alignment horizontal="justify" vertical="center" wrapText="1"/>
    </xf>
    <xf numFmtId="49" fontId="8" fillId="14" borderId="6" xfId="109" applyNumberFormat="1" applyFont="1" applyFill="1" applyBorder="1" applyAlignment="1">
      <alignment horizontal="right" vertical="center" wrapText="1"/>
    </xf>
    <xf numFmtId="0" fontId="8" fillId="14" borderId="14" xfId="109" applyFont="1" applyFill="1" applyBorder="1" applyAlignment="1">
      <alignment vertical="center" wrapText="1"/>
    </xf>
    <xf numFmtId="0" fontId="8" fillId="14" borderId="0" xfId="109" applyFont="1" applyFill="1" applyBorder="1" applyAlignment="1">
      <alignment vertical="center" wrapText="1"/>
    </xf>
    <xf numFmtId="0" fontId="8" fillId="14" borderId="14" xfId="109" applyFont="1" applyFill="1" applyBorder="1" applyAlignment="1">
      <alignment horizontal="left" vertical="center" wrapText="1"/>
    </xf>
    <xf numFmtId="0" fontId="8" fillId="14" borderId="0" xfId="109" applyFont="1" applyFill="1" applyBorder="1" applyAlignment="1">
      <alignment horizontal="left" vertical="center" wrapText="1"/>
    </xf>
    <xf numFmtId="0" fontId="8" fillId="14" borderId="15" xfId="109" applyFont="1" applyFill="1" applyBorder="1" applyAlignment="1">
      <alignment horizontal="justify" vertical="center" wrapText="1"/>
    </xf>
    <xf numFmtId="0" fontId="8" fillId="14" borderId="2" xfId="109" applyFont="1" applyFill="1" applyBorder="1" applyAlignment="1">
      <alignment horizontal="justify" vertical="center" wrapText="1"/>
    </xf>
    <xf numFmtId="0" fontId="8" fillId="14" borderId="16" xfId="109" applyFont="1" applyFill="1" applyBorder="1" applyAlignment="1">
      <alignment horizontal="justify" vertical="center" wrapText="1"/>
    </xf>
    <xf numFmtId="0" fontId="8" fillId="14" borderId="16" xfId="109" applyFont="1" applyFill="1" applyBorder="1" applyAlignment="1">
      <alignment horizontal="right" vertical="center" wrapText="1"/>
    </xf>
    <xf numFmtId="0" fontId="8" fillId="14" borderId="10" xfId="109" applyFont="1" applyFill="1" applyBorder="1" applyAlignment="1">
      <alignment horizontal="right" vertical="center" wrapText="1"/>
    </xf>
    <xf numFmtId="9" fontId="8" fillId="14" borderId="6" xfId="311" applyFont="1" applyFill="1" applyBorder="1"/>
    <xf numFmtId="9" fontId="8" fillId="0" borderId="6" xfId="311" applyFont="1" applyBorder="1"/>
    <xf numFmtId="0" fontId="34" fillId="14" borderId="0" xfId="109" applyFont="1" applyFill="1"/>
    <xf numFmtId="0" fontId="34" fillId="14" borderId="11" xfId="109" applyFont="1" applyFill="1" applyBorder="1" applyAlignment="1">
      <alignment horizontal="justify" vertical="center" wrapText="1"/>
    </xf>
    <xf numFmtId="0" fontId="34" fillId="14" borderId="10" xfId="109" applyFont="1" applyFill="1" applyBorder="1" applyAlignment="1">
      <alignment horizontal="right" vertical="center" wrapText="1"/>
    </xf>
    <xf numFmtId="43" fontId="34" fillId="14" borderId="10" xfId="109" applyNumberFormat="1" applyFont="1" applyFill="1" applyBorder="1" applyAlignment="1">
      <alignment horizontal="right" vertical="center" wrapText="1"/>
    </xf>
    <xf numFmtId="9" fontId="8" fillId="0" borderId="0" xfId="109" applyNumberFormat="1" applyFont="1"/>
    <xf numFmtId="0" fontId="7" fillId="14" borderId="0" xfId="109" applyFont="1" applyFill="1"/>
    <xf numFmtId="43" fontId="8" fillId="14" borderId="0" xfId="109" applyNumberFormat="1" applyFont="1" applyFill="1"/>
    <xf numFmtId="9" fontId="8" fillId="14" borderId="6" xfId="311" applyFont="1" applyFill="1" applyBorder="1" applyAlignment="1">
      <alignment horizontal="center" vertical="center"/>
    </xf>
    <xf numFmtId="9" fontId="8" fillId="0" borderId="6" xfId="311" applyFont="1" applyBorder="1" applyAlignment="1">
      <alignment horizontal="center" vertical="center"/>
    </xf>
    <xf numFmtId="164" fontId="8" fillId="14" borderId="6" xfId="57" applyNumberFormat="1" applyFont="1" applyFill="1" applyBorder="1" applyAlignment="1">
      <alignment horizontal="right" vertical="center" wrapText="1"/>
    </xf>
    <xf numFmtId="164" fontId="8" fillId="14" borderId="6" xfId="57" applyNumberFormat="1" applyFont="1" applyFill="1" applyBorder="1" applyAlignment="1">
      <alignment horizontal="right" vertical="top" wrapText="1"/>
    </xf>
    <xf numFmtId="164" fontId="8" fillId="14" borderId="9" xfId="57" applyNumberFormat="1" applyFont="1" applyFill="1" applyBorder="1" applyAlignment="1">
      <alignment horizontal="right" vertical="center" wrapText="1"/>
    </xf>
    <xf numFmtId="4" fontId="24" fillId="0" borderId="0" xfId="37" applyNumberFormat="1" applyFont="1"/>
  </cellXfs>
  <cellStyles count="334">
    <cellStyle name="=C:\WINNT\SYSTEM32\COMMAND.COM" xfId="17"/>
    <cellStyle name="20% - Énfasis1 2" xfId="39"/>
    <cellStyle name="20% - Énfasis2 2" xfId="40"/>
    <cellStyle name="20% - Énfasis3 2" xfId="41"/>
    <cellStyle name="20% - Énfasis4 2" xfId="42"/>
    <cellStyle name="40% - Énfasis3 2" xfId="43"/>
    <cellStyle name="60% - Énfasis3 2" xfId="44"/>
    <cellStyle name="60% - Énfasis4 2" xfId="45"/>
    <cellStyle name="60% - Énfasis6 2" xfId="46"/>
    <cellStyle name="Énfasis1 2" xfId="2"/>
    <cellStyle name="Énfasis1 3" xfId="18"/>
    <cellStyle name="Énfasis2 2" xfId="333"/>
    <cellStyle name="Énfasis5 2" xfId="19"/>
    <cellStyle name="Euro" xfId="20"/>
    <cellStyle name="Fecha" xfId="47"/>
    <cellStyle name="Fijo" xfId="48"/>
    <cellStyle name="HEADING1" xfId="49"/>
    <cellStyle name="HEADING2" xfId="50"/>
    <cellStyle name="Millares" xfId="1" builtinId="3"/>
    <cellStyle name="Millares 10" xfId="51"/>
    <cellStyle name="Millares 10 2" xfId="38"/>
    <cellStyle name="Millares 11" xfId="52"/>
    <cellStyle name="Millares 12" xfId="53"/>
    <cellStyle name="Millares 13" xfId="54"/>
    <cellStyle name="Millares 14" xfId="55"/>
    <cellStyle name="Millares 15" xfId="56"/>
    <cellStyle name="Millares 16" xfId="57"/>
    <cellStyle name="Millares 17" xfId="58"/>
    <cellStyle name="Millares 18" xfId="36"/>
    <cellStyle name="Millares 2" xfId="3"/>
    <cellStyle name="Millares 2 10" xfId="59"/>
    <cellStyle name="Millares 2 11" xfId="60"/>
    <cellStyle name="Millares 2 12" xfId="61"/>
    <cellStyle name="Millares 2 13" xfId="62"/>
    <cellStyle name="Millares 2 14" xfId="63"/>
    <cellStyle name="Millares 2 15" xfId="64"/>
    <cellStyle name="Millares 2 16" xfId="65"/>
    <cellStyle name="Millares 2 17" xfId="66"/>
    <cellStyle name="Millares 2 18" xfId="67"/>
    <cellStyle name="Millares 2 19" xfId="68"/>
    <cellStyle name="Millares 2 2" xfId="4"/>
    <cellStyle name="Millares 2 2 2" xfId="22"/>
    <cellStyle name="Millares 2 2 2 2" xfId="70"/>
    <cellStyle name="Millares 2 2 2 3" xfId="69"/>
    <cellStyle name="Millares 2 2 3" xfId="71"/>
    <cellStyle name="Millares 2 20" xfId="72"/>
    <cellStyle name="Millares 2 21" xfId="73"/>
    <cellStyle name="Millares 2 22" xfId="74"/>
    <cellStyle name="Millares 2 3" xfId="23"/>
    <cellStyle name="Millares 2 3 2" xfId="75"/>
    <cellStyle name="Millares 2 3 2 2" xfId="326"/>
    <cellStyle name="Millares 2 4" xfId="21"/>
    <cellStyle name="Millares 2 5" xfId="76"/>
    <cellStyle name="Millares 2 6" xfId="77"/>
    <cellStyle name="Millares 2 7" xfId="78"/>
    <cellStyle name="Millares 2 8" xfId="79"/>
    <cellStyle name="Millares 2 9" xfId="80"/>
    <cellStyle name="Millares 3" xfId="5"/>
    <cellStyle name="Millares 3 2" xfId="81"/>
    <cellStyle name="Millares 3 2 2" xfId="327"/>
    <cellStyle name="Millares 3 3" xfId="82"/>
    <cellStyle name="Millares 3 4" xfId="83"/>
    <cellStyle name="Millares 3 5" xfId="84"/>
    <cellStyle name="Millares 3 6" xfId="85"/>
    <cellStyle name="Millares 4" xfId="24"/>
    <cellStyle name="Millares 4 2" xfId="87"/>
    <cellStyle name="Millares 4 3" xfId="88"/>
    <cellStyle name="Millares 4 4" xfId="86"/>
    <cellStyle name="Millares 4 5" xfId="332"/>
    <cellStyle name="Millares 5" xfId="89"/>
    <cellStyle name="Millares 5 2" xfId="90"/>
    <cellStyle name="Millares 6" xfId="91"/>
    <cellStyle name="Millares 7" xfId="92"/>
    <cellStyle name="Millares 8" xfId="93"/>
    <cellStyle name="Millares 8 2" xfId="94"/>
    <cellStyle name="Millares 9" xfId="95"/>
    <cellStyle name="Moneda 2" xfId="25"/>
    <cellStyle name="Moneda 2 2" xfId="96"/>
    <cellStyle name="Moneda 2 3" xfId="97"/>
    <cellStyle name="Normal" xfId="0" builtinId="0"/>
    <cellStyle name="Normal 10" xfId="98"/>
    <cellStyle name="Normal 10 2" xfId="99"/>
    <cellStyle name="Normal 10 3" xfId="100"/>
    <cellStyle name="Normal 10 4" xfId="101"/>
    <cellStyle name="Normal 10 5" xfId="102"/>
    <cellStyle name="Normal 11" xfId="103"/>
    <cellStyle name="Normal 12" xfId="104"/>
    <cellStyle name="Normal 12 2" xfId="105"/>
    <cellStyle name="Normal 13" xfId="106"/>
    <cellStyle name="Normal 14" xfId="107"/>
    <cellStyle name="Normal 15" xfId="108"/>
    <cellStyle name="Normal 16" xfId="109"/>
    <cellStyle name="Normal 17" xfId="110"/>
    <cellStyle name="Normal 2" xfId="6"/>
    <cellStyle name="Normal 2 10" xfId="111"/>
    <cellStyle name="Normal 2 10 2" xfId="112"/>
    <cellStyle name="Normal 2 10 3" xfId="113"/>
    <cellStyle name="Normal 2 11" xfId="114"/>
    <cellStyle name="Normal 2 11 2" xfId="115"/>
    <cellStyle name="Normal 2 11 3" xfId="116"/>
    <cellStyle name="Normal 2 12" xfId="117"/>
    <cellStyle name="Normal 2 12 2" xfId="118"/>
    <cellStyle name="Normal 2 12 3" xfId="119"/>
    <cellStyle name="Normal 2 13" xfId="120"/>
    <cellStyle name="Normal 2 13 2" xfId="121"/>
    <cellStyle name="Normal 2 13 3" xfId="122"/>
    <cellStyle name="Normal 2 14" xfId="123"/>
    <cellStyle name="Normal 2 14 2" xfId="124"/>
    <cellStyle name="Normal 2 14 3" xfId="125"/>
    <cellStyle name="Normal 2 15" xfId="126"/>
    <cellStyle name="Normal 2 15 2" xfId="127"/>
    <cellStyle name="Normal 2 15 3" xfId="128"/>
    <cellStyle name="Normal 2 16" xfId="129"/>
    <cellStyle name="Normal 2 16 2" xfId="130"/>
    <cellStyle name="Normal 2 16 3" xfId="131"/>
    <cellStyle name="Normal 2 17" xfId="132"/>
    <cellStyle name="Normal 2 17 2" xfId="133"/>
    <cellStyle name="Normal 2 17 3" xfId="134"/>
    <cellStyle name="Normal 2 18" xfId="135"/>
    <cellStyle name="Normal 2 18 2" xfId="136"/>
    <cellStyle name="Normal 2 19" xfId="137"/>
    <cellStyle name="Normal 2 2" xfId="15"/>
    <cellStyle name="Normal 2 2 10" xfId="138"/>
    <cellStyle name="Normal 2 2 11" xfId="139"/>
    <cellStyle name="Normal 2 2 12" xfId="140"/>
    <cellStyle name="Normal 2 2 13" xfId="141"/>
    <cellStyle name="Normal 2 2 14" xfId="142"/>
    <cellStyle name="Normal 2 2 15" xfId="143"/>
    <cellStyle name="Normal 2 2 16" xfId="144"/>
    <cellStyle name="Normal 2 2 17" xfId="145"/>
    <cellStyle name="Normal 2 2 18" xfId="146"/>
    <cellStyle name="Normal 2 2 19" xfId="147"/>
    <cellStyle name="Normal 2 2 2" xfId="148"/>
    <cellStyle name="Normal 2 2 2 2" xfId="149"/>
    <cellStyle name="Normal 2 2 2 3" xfId="150"/>
    <cellStyle name="Normal 2 2 2 4" xfId="151"/>
    <cellStyle name="Normal 2 2 2 5" xfId="152"/>
    <cellStyle name="Normal 2 2 2 6" xfId="153"/>
    <cellStyle name="Normal 2 2 2 7" xfId="154"/>
    <cellStyle name="Normal 2 2 20" xfId="155"/>
    <cellStyle name="Normal 2 2 21" xfId="156"/>
    <cellStyle name="Normal 2 2 22" xfId="157"/>
    <cellStyle name="Normal 2 2 23" xfId="158"/>
    <cellStyle name="Normal 2 2 3" xfId="159"/>
    <cellStyle name="Normal 2 2 4" xfId="160"/>
    <cellStyle name="Normal 2 2 5" xfId="161"/>
    <cellStyle name="Normal 2 2 6" xfId="162"/>
    <cellStyle name="Normal 2 2 7" xfId="163"/>
    <cellStyle name="Normal 2 2 8" xfId="164"/>
    <cellStyle name="Normal 2 2 9" xfId="165"/>
    <cellStyle name="Normal 2 20" xfId="166"/>
    <cellStyle name="Normal 2 21" xfId="167"/>
    <cellStyle name="Normal 2 22" xfId="168"/>
    <cellStyle name="Normal 2 23" xfId="169"/>
    <cellStyle name="Normal 2 24" xfId="170"/>
    <cellStyle name="Normal 2 25" xfId="171"/>
    <cellStyle name="Normal 2 26" xfId="172"/>
    <cellStyle name="Normal 2 27" xfId="173"/>
    <cellStyle name="Normal 2 28" xfId="174"/>
    <cellStyle name="Normal 2 29" xfId="175"/>
    <cellStyle name="Normal 2 3" xfId="26"/>
    <cellStyle name="Normal 2 3 10" xfId="176"/>
    <cellStyle name="Normal 2 3 2" xfId="177"/>
    <cellStyle name="Normal 2 3 3" xfId="178"/>
    <cellStyle name="Normal 2 3 4" xfId="179"/>
    <cellStyle name="Normal 2 3 5" xfId="180"/>
    <cellStyle name="Normal 2 3 6" xfId="181"/>
    <cellStyle name="Normal 2 3 7" xfId="182"/>
    <cellStyle name="Normal 2 3 8" xfId="183"/>
    <cellStyle name="Normal 2 3 9" xfId="184"/>
    <cellStyle name="Normal 2 30" xfId="185"/>
    <cellStyle name="Normal 2 31" xfId="186"/>
    <cellStyle name="Normal 2 32" xfId="187"/>
    <cellStyle name="Normal 2 33" xfId="188"/>
    <cellStyle name="Normal 2 34" xfId="189"/>
    <cellStyle name="Normal 2 35" xfId="190"/>
    <cellStyle name="Normal 2 35 2" xfId="191"/>
    <cellStyle name="Normal 2 35 3" xfId="192"/>
    <cellStyle name="Normal 2 36" xfId="193"/>
    <cellStyle name="Normal 2 37" xfId="194"/>
    <cellStyle name="Normal 2 38" xfId="195"/>
    <cellStyle name="Normal 2 39" xfId="196"/>
    <cellStyle name="Normal 2 4" xfId="197"/>
    <cellStyle name="Normal 2 4 2" xfId="198"/>
    <cellStyle name="Normal 2 4 3" xfId="199"/>
    <cellStyle name="Normal 2 4 4" xfId="328"/>
    <cellStyle name="Normal 2 40" xfId="200"/>
    <cellStyle name="Normal 2 5" xfId="201"/>
    <cellStyle name="Normal 2 5 2" xfId="202"/>
    <cellStyle name="Normal 2 5 3" xfId="203"/>
    <cellStyle name="Normal 2 6" xfId="204"/>
    <cellStyle name="Normal 2 6 2" xfId="205"/>
    <cellStyle name="Normal 2 6 3" xfId="206"/>
    <cellStyle name="Normal 2 7" xfId="207"/>
    <cellStyle name="Normal 2 7 2" xfId="208"/>
    <cellStyle name="Normal 2 7 3" xfId="209"/>
    <cellStyle name="Normal 2 8" xfId="210"/>
    <cellStyle name="Normal 2 8 2" xfId="211"/>
    <cellStyle name="Normal 2 8 3" xfId="212"/>
    <cellStyle name="Normal 2 82" xfId="213"/>
    <cellStyle name="Normal 2 83" xfId="214"/>
    <cellStyle name="Normal 2 86" xfId="215"/>
    <cellStyle name="Normal 2 9" xfId="216"/>
    <cellStyle name="Normal 2 9 2" xfId="217"/>
    <cellStyle name="Normal 2 9 3" xfId="218"/>
    <cellStyle name="Normal 3" xfId="7"/>
    <cellStyle name="Normal 3 10" xfId="220"/>
    <cellStyle name="Normal 3 11" xfId="221"/>
    <cellStyle name="Normal 3 12" xfId="222"/>
    <cellStyle name="Normal 3 13" xfId="223"/>
    <cellStyle name="Normal 3 14" xfId="224"/>
    <cellStyle name="Normal 3 15" xfId="225"/>
    <cellStyle name="Normal 3 15 2" xfId="226"/>
    <cellStyle name="Normal 3 15 3" xfId="227"/>
    <cellStyle name="Normal 3 16" xfId="228"/>
    <cellStyle name="Normal 3 17" xfId="229"/>
    <cellStyle name="Normal 3 18" xfId="230"/>
    <cellStyle name="Normal 3 19" xfId="231"/>
    <cellStyle name="Normal 3 2" xfId="8"/>
    <cellStyle name="Normal 3 2 2" xfId="9"/>
    <cellStyle name="Normal 3 2 2 2" xfId="234"/>
    <cellStyle name="Normal 3 2 2 3" xfId="235"/>
    <cellStyle name="Normal 3 2 2 4" xfId="233"/>
    <cellStyle name="Normal 3 2 3" xfId="236"/>
    <cellStyle name="Normal 3 2 4" xfId="237"/>
    <cellStyle name="Normal 3 2 5" xfId="232"/>
    <cellStyle name="Normal 3 20" xfId="238"/>
    <cellStyle name="Normal 3 21" xfId="219"/>
    <cellStyle name="Normal 3 3" xfId="27"/>
    <cellStyle name="Normal 3 3 2" xfId="239"/>
    <cellStyle name="Normal 3 4" xfId="240"/>
    <cellStyle name="Normal 3 5" xfId="241"/>
    <cellStyle name="Normal 3 6" xfId="242"/>
    <cellStyle name="Normal 3 7" xfId="243"/>
    <cellStyle name="Normal 3 8" xfId="244"/>
    <cellStyle name="Normal 3 9" xfId="245"/>
    <cellStyle name="Normal 4" xfId="10"/>
    <cellStyle name="Normal 4 2" xfId="29"/>
    <cellStyle name="Normal 4 2 2" xfId="11"/>
    <cellStyle name="Normal 4 2 2 2" xfId="246"/>
    <cellStyle name="Normal 4 3" xfId="30"/>
    <cellStyle name="Normal 4 3 2" xfId="247"/>
    <cellStyle name="Normal 4 4" xfId="28"/>
    <cellStyle name="Normal 4 5" xfId="248"/>
    <cellStyle name="Normal 5" xfId="31"/>
    <cellStyle name="Normal 5 10" xfId="249"/>
    <cellStyle name="Normal 5 11" xfId="250"/>
    <cellStyle name="Normal 5 12" xfId="251"/>
    <cellStyle name="Normal 5 13" xfId="252"/>
    <cellStyle name="Normal 5 14" xfId="253"/>
    <cellStyle name="Normal 5 15" xfId="254"/>
    <cellStyle name="Normal 5 16" xfId="255"/>
    <cellStyle name="Normal 5 17" xfId="256"/>
    <cellStyle name="Normal 5 2" xfId="32"/>
    <cellStyle name="Normal 5 2 2" xfId="257"/>
    <cellStyle name="Normal 5 3" xfId="258"/>
    <cellStyle name="Normal 5 3 2" xfId="259"/>
    <cellStyle name="Normal 5 3 3" xfId="37"/>
    <cellStyle name="Normal 5 4" xfId="260"/>
    <cellStyle name="Normal 5 4 2" xfId="261"/>
    <cellStyle name="Normal 5 5" xfId="262"/>
    <cellStyle name="Normal 5 5 2" xfId="263"/>
    <cellStyle name="Normal 5 6" xfId="264"/>
    <cellStyle name="Normal 5 7" xfId="265"/>
    <cellStyle name="Normal 5 7 2" xfId="266"/>
    <cellStyle name="Normal 5 8" xfId="267"/>
    <cellStyle name="Normal 5 9" xfId="268"/>
    <cellStyle name="Normal 56" xfId="269"/>
    <cellStyle name="Normal 6" xfId="33"/>
    <cellStyle name="Normal 6 2" xfId="34"/>
    <cellStyle name="Normal 6 2 2" xfId="330"/>
    <cellStyle name="Normal 6 3" xfId="270"/>
    <cellStyle name="Normal 6 3 2" xfId="329"/>
    <cellStyle name="Normal 7" xfId="16"/>
    <cellStyle name="Normal 7 10" xfId="272"/>
    <cellStyle name="Normal 7 11" xfId="273"/>
    <cellStyle name="Normal 7 12" xfId="274"/>
    <cellStyle name="Normal 7 13" xfId="275"/>
    <cellStyle name="Normal 7 14" xfId="276"/>
    <cellStyle name="Normal 7 15" xfId="277"/>
    <cellStyle name="Normal 7 16" xfId="278"/>
    <cellStyle name="Normal 7 17" xfId="279"/>
    <cellStyle name="Normal 7 18" xfId="280"/>
    <cellStyle name="Normal 7 19" xfId="271"/>
    <cellStyle name="Normal 7 2" xfId="281"/>
    <cellStyle name="Normal 7 20" xfId="331"/>
    <cellStyle name="Normal 7 3" xfId="282"/>
    <cellStyle name="Normal 7 4" xfId="283"/>
    <cellStyle name="Normal 7 5" xfId="284"/>
    <cellStyle name="Normal 7 6" xfId="285"/>
    <cellStyle name="Normal 7 7" xfId="286"/>
    <cellStyle name="Normal 7 8" xfId="287"/>
    <cellStyle name="Normal 7 9" xfId="288"/>
    <cellStyle name="Normal 8" xfId="14"/>
    <cellStyle name="Normal 8 2" xfId="289"/>
    <cellStyle name="Normal 9" xfId="12"/>
    <cellStyle name="Normal 9 2" xfId="291"/>
    <cellStyle name="Normal 9 3" xfId="292"/>
    <cellStyle name="Normal 9 4" xfId="290"/>
    <cellStyle name="Notas 2" xfId="13"/>
    <cellStyle name="Notas 2 2" xfId="293"/>
    <cellStyle name="Porcentaje 2" xfId="294"/>
    <cellStyle name="Porcentual 2" xfId="35"/>
    <cellStyle name="Porcentual 2 10" xfId="295"/>
    <cellStyle name="Porcentual 2 2" xfId="296"/>
    <cellStyle name="Porcentual 2 2 2" xfId="297"/>
    <cellStyle name="Porcentual 2 2 2 2" xfId="298"/>
    <cellStyle name="Porcentual 2 2 2 3" xfId="299"/>
    <cellStyle name="Porcentual 2 2 3" xfId="300"/>
    <cellStyle name="Porcentual 2 2 4" xfId="301"/>
    <cellStyle name="Porcentual 2 3" xfId="302"/>
    <cellStyle name="Porcentual 2 4" xfId="303"/>
    <cellStyle name="Porcentual 2 5" xfId="304"/>
    <cellStyle name="Porcentual 2 6" xfId="305"/>
    <cellStyle name="Porcentual 2 6 2" xfId="306"/>
    <cellStyle name="Porcentual 2 6 3" xfId="307"/>
    <cellStyle name="Porcentual 2 7" xfId="308"/>
    <cellStyle name="Porcentual 2 8" xfId="309"/>
    <cellStyle name="Porcentual 2 9" xfId="310"/>
    <cellStyle name="Porcentual 3" xfId="311"/>
    <cellStyle name="SAPBEXstdItem" xfId="312"/>
    <cellStyle name="Total 10" xfId="313"/>
    <cellStyle name="Total 11" xfId="314"/>
    <cellStyle name="Total 12" xfId="315"/>
    <cellStyle name="Total 13" xfId="316"/>
    <cellStyle name="Total 14" xfId="317"/>
    <cellStyle name="Total 2" xfId="318"/>
    <cellStyle name="Total 3" xfId="319"/>
    <cellStyle name="Total 4" xfId="320"/>
    <cellStyle name="Total 5" xfId="321"/>
    <cellStyle name="Total 6" xfId="322"/>
    <cellStyle name="Total 7" xfId="323"/>
    <cellStyle name="Total 8" xfId="324"/>
    <cellStyle name="Total 9" xfId="32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I221"/>
  <sheetViews>
    <sheetView showGridLines="0" tabSelected="1" workbookViewId="0">
      <selection activeCell="C29" sqref="C29"/>
    </sheetView>
  </sheetViews>
  <sheetFormatPr baseColWidth="10" defaultColWidth="11.42578125" defaultRowHeight="12.75"/>
  <cols>
    <col min="1" max="1" width="7.42578125" style="1" customWidth="1"/>
    <col min="2" max="2" width="11.42578125" style="3"/>
    <col min="3" max="3" width="45.140625" style="3" customWidth="1"/>
    <col min="4" max="4" width="21" style="46" customWidth="1"/>
    <col min="5" max="5" width="18.5703125" style="46" bestFit="1" customWidth="1"/>
    <col min="6" max="8" width="19.7109375" style="46" bestFit="1" customWidth="1"/>
    <col min="9" max="9" width="18.5703125" style="46" bestFit="1" customWidth="1"/>
    <col min="10" max="16384" width="11.42578125" style="3"/>
  </cols>
  <sheetData>
    <row r="1" spans="1:9">
      <c r="B1" s="2" t="s">
        <v>0</v>
      </c>
      <c r="C1" s="2"/>
      <c r="D1" s="2"/>
      <c r="E1" s="2"/>
      <c r="F1" s="2"/>
      <c r="G1" s="2"/>
      <c r="H1" s="2"/>
      <c r="I1" s="2"/>
    </row>
    <row r="2" spans="1:9">
      <c r="B2" s="2" t="s">
        <v>1</v>
      </c>
      <c r="C2" s="2"/>
      <c r="D2" s="2"/>
      <c r="E2" s="2"/>
      <c r="F2" s="2"/>
      <c r="G2" s="2"/>
      <c r="H2" s="2"/>
      <c r="I2" s="2"/>
    </row>
    <row r="3" spans="1:9">
      <c r="B3" s="2" t="s">
        <v>2</v>
      </c>
      <c r="C3" s="2"/>
      <c r="D3" s="2"/>
      <c r="E3" s="2"/>
      <c r="F3" s="2"/>
      <c r="G3" s="2"/>
      <c r="H3" s="2"/>
      <c r="I3" s="2"/>
    </row>
    <row r="4" spans="1:9">
      <c r="B4" s="4"/>
      <c r="C4" s="4"/>
      <c r="D4" s="5"/>
      <c r="E4" s="5"/>
      <c r="F4" s="5"/>
      <c r="G4" s="5"/>
      <c r="H4" s="5"/>
      <c r="I4" s="5"/>
    </row>
    <row r="5" spans="1:9">
      <c r="B5" s="4"/>
      <c r="C5" s="6" t="s">
        <v>3</v>
      </c>
      <c r="D5" s="7" t="s">
        <v>4</v>
      </c>
      <c r="E5" s="8"/>
      <c r="F5" s="8"/>
      <c r="G5" s="8"/>
      <c r="H5" s="5"/>
      <c r="I5" s="5"/>
    </row>
    <row r="6" spans="1:9">
      <c r="B6" s="4"/>
      <c r="C6" s="4"/>
      <c r="D6" s="5"/>
      <c r="E6" s="5"/>
      <c r="F6" s="5"/>
      <c r="G6" s="5"/>
      <c r="H6" s="5"/>
      <c r="I6" s="5"/>
    </row>
    <row r="7" spans="1:9">
      <c r="B7" s="9" t="s">
        <v>5</v>
      </c>
      <c r="C7" s="10" t="s">
        <v>6</v>
      </c>
      <c r="D7" s="11" t="s">
        <v>7</v>
      </c>
      <c r="E7" s="11"/>
      <c r="F7" s="11"/>
      <c r="G7" s="11"/>
      <c r="H7" s="11"/>
      <c r="I7" s="11" t="s">
        <v>8</v>
      </c>
    </row>
    <row r="8" spans="1:9" ht="34.5" customHeight="1">
      <c r="B8" s="12"/>
      <c r="C8" s="13"/>
      <c r="D8" s="14" t="s">
        <v>9</v>
      </c>
      <c r="E8" s="14" t="s">
        <v>10</v>
      </c>
      <c r="F8" s="14" t="s">
        <v>11</v>
      </c>
      <c r="G8" s="14" t="s">
        <v>12</v>
      </c>
      <c r="H8" s="14" t="s">
        <v>13</v>
      </c>
      <c r="I8" s="15"/>
    </row>
    <row r="9" spans="1:9" ht="15" customHeight="1">
      <c r="A9" s="16"/>
      <c r="B9" s="17">
        <v>1</v>
      </c>
      <c r="C9" s="18" t="s">
        <v>14</v>
      </c>
      <c r="D9" s="19">
        <f>+D10+D77</f>
        <v>8993649295.4500008</v>
      </c>
      <c r="E9" s="19">
        <f t="shared" ref="E9:H9" si="0">+E10+E77</f>
        <v>5672404332.5799999</v>
      </c>
      <c r="F9" s="19">
        <f>+D9+E9</f>
        <v>14666053628.030001</v>
      </c>
      <c r="G9" s="19">
        <f t="shared" si="0"/>
        <v>13753901373.189999</v>
      </c>
      <c r="H9" s="19">
        <f t="shared" si="0"/>
        <v>13676504212.35</v>
      </c>
      <c r="I9" s="20">
        <f>+H9-D9</f>
        <v>4682854916.8999996</v>
      </c>
    </row>
    <row r="10" spans="1:9" ht="15" customHeight="1">
      <c r="A10" s="16"/>
      <c r="B10" s="17">
        <v>1.1000000000000001</v>
      </c>
      <c r="C10" s="18" t="s">
        <v>15</v>
      </c>
      <c r="D10" s="19">
        <f>+D11+D33+D38+D39+D43+D50+D54+D57+D75</f>
        <v>8967291072.4500008</v>
      </c>
      <c r="E10" s="19">
        <f t="shared" ref="E10:H10" si="1">+E11+E33+E38+E39+E43+E50+E54+E57+E75</f>
        <v>5259994128.8900003</v>
      </c>
      <c r="F10" s="19">
        <f t="shared" ref="F10:F73" si="2">+D10+E10</f>
        <v>14227285201.34</v>
      </c>
      <c r="G10" s="19">
        <f t="shared" si="1"/>
        <v>13411389637.279999</v>
      </c>
      <c r="H10" s="19">
        <f t="shared" si="1"/>
        <v>13350144262.98</v>
      </c>
      <c r="I10" s="20">
        <f t="shared" ref="I10:I73" si="3">+H10-D10</f>
        <v>4382853190.5299988</v>
      </c>
    </row>
    <row r="11" spans="1:9" ht="12.75" customHeight="1">
      <c r="A11" s="16"/>
      <c r="B11" s="21" t="s">
        <v>16</v>
      </c>
      <c r="C11" s="22" t="s">
        <v>17</v>
      </c>
      <c r="D11" s="23">
        <f>+D12+D18+D20+D21+D26+D29+D30+D31+D32</f>
        <v>0</v>
      </c>
      <c r="E11" s="23">
        <f t="shared" ref="E11:H11" si="4">+E12+E18+E20+E21+E26+E29+E30+E31+E32</f>
        <v>0</v>
      </c>
      <c r="F11" s="23">
        <f t="shared" si="2"/>
        <v>0</v>
      </c>
      <c r="G11" s="23">
        <f t="shared" si="4"/>
        <v>0</v>
      </c>
      <c r="H11" s="23">
        <f t="shared" si="4"/>
        <v>0</v>
      </c>
      <c r="I11" s="24">
        <f t="shared" si="3"/>
        <v>0</v>
      </c>
    </row>
    <row r="12" spans="1:9" ht="12.75" customHeight="1">
      <c r="A12" s="16"/>
      <c r="B12" s="21" t="s">
        <v>18</v>
      </c>
      <c r="C12" s="22" t="s">
        <v>19</v>
      </c>
      <c r="D12" s="23">
        <f>+D13+D15+D17</f>
        <v>0</v>
      </c>
      <c r="E12" s="23">
        <f t="shared" ref="E12:H12" si="5">+E13+E15+E17</f>
        <v>0</v>
      </c>
      <c r="F12" s="23">
        <f t="shared" si="2"/>
        <v>0</v>
      </c>
      <c r="G12" s="23">
        <f t="shared" si="5"/>
        <v>0</v>
      </c>
      <c r="H12" s="23">
        <f t="shared" si="5"/>
        <v>0</v>
      </c>
      <c r="I12" s="24">
        <f t="shared" si="3"/>
        <v>0</v>
      </c>
    </row>
    <row r="13" spans="1:9" ht="12.75" customHeight="1">
      <c r="A13" s="16"/>
      <c r="B13" s="25" t="s">
        <v>20</v>
      </c>
      <c r="C13" s="26" t="s">
        <v>21</v>
      </c>
      <c r="D13" s="27">
        <f>+D14</f>
        <v>0</v>
      </c>
      <c r="E13" s="27">
        <f t="shared" ref="E13:H13" si="6">+E14</f>
        <v>0</v>
      </c>
      <c r="F13" s="27">
        <f t="shared" si="2"/>
        <v>0</v>
      </c>
      <c r="G13" s="27">
        <f t="shared" si="6"/>
        <v>0</v>
      </c>
      <c r="H13" s="27">
        <f t="shared" si="6"/>
        <v>0</v>
      </c>
      <c r="I13" s="28">
        <f t="shared" si="3"/>
        <v>0</v>
      </c>
    </row>
    <row r="14" spans="1:9" ht="12.75" customHeight="1">
      <c r="A14" s="29">
        <v>111111</v>
      </c>
      <c r="B14" s="30" t="s">
        <v>22</v>
      </c>
      <c r="C14" s="31" t="s">
        <v>23</v>
      </c>
      <c r="D14" s="32"/>
      <c r="E14" s="32"/>
      <c r="F14" s="32">
        <f t="shared" si="2"/>
        <v>0</v>
      </c>
      <c r="G14" s="32"/>
      <c r="H14" s="32"/>
      <c r="I14" s="33">
        <f t="shared" si="3"/>
        <v>0</v>
      </c>
    </row>
    <row r="15" spans="1:9" ht="12.75" customHeight="1">
      <c r="A15" s="16"/>
      <c r="B15" s="25" t="s">
        <v>24</v>
      </c>
      <c r="C15" s="26" t="s">
        <v>25</v>
      </c>
      <c r="D15" s="27">
        <f>+D16</f>
        <v>0</v>
      </c>
      <c r="E15" s="27">
        <f t="shared" ref="E15:H15" si="7">+E16</f>
        <v>0</v>
      </c>
      <c r="F15" s="27">
        <f t="shared" si="2"/>
        <v>0</v>
      </c>
      <c r="G15" s="27">
        <f t="shared" si="7"/>
        <v>0</v>
      </c>
      <c r="H15" s="27">
        <f t="shared" si="7"/>
        <v>0</v>
      </c>
      <c r="I15" s="28">
        <f t="shared" si="3"/>
        <v>0</v>
      </c>
    </row>
    <row r="16" spans="1:9" ht="12.75" customHeight="1">
      <c r="A16" s="29">
        <v>111121</v>
      </c>
      <c r="B16" s="30" t="s">
        <v>26</v>
      </c>
      <c r="C16" s="31" t="s">
        <v>23</v>
      </c>
      <c r="D16" s="32"/>
      <c r="E16" s="32"/>
      <c r="F16" s="32">
        <f t="shared" si="2"/>
        <v>0</v>
      </c>
      <c r="G16" s="32"/>
      <c r="H16" s="32"/>
      <c r="I16" s="33">
        <f t="shared" si="3"/>
        <v>0</v>
      </c>
    </row>
    <row r="17" spans="1:9" ht="12.75" customHeight="1">
      <c r="A17" s="29">
        <v>11113</v>
      </c>
      <c r="B17" s="25" t="s">
        <v>27</v>
      </c>
      <c r="C17" s="26" t="s">
        <v>28</v>
      </c>
      <c r="D17" s="32"/>
      <c r="E17" s="32"/>
      <c r="F17" s="32">
        <f t="shared" si="2"/>
        <v>0</v>
      </c>
      <c r="G17" s="32"/>
      <c r="H17" s="32"/>
      <c r="I17" s="33">
        <f t="shared" si="3"/>
        <v>0</v>
      </c>
    </row>
    <row r="18" spans="1:9" ht="12.75" customHeight="1">
      <c r="A18" s="16"/>
      <c r="B18" s="21" t="s">
        <v>29</v>
      </c>
      <c r="C18" s="22" t="s">
        <v>30</v>
      </c>
      <c r="D18" s="23">
        <f>SUM(D19)</f>
        <v>0</v>
      </c>
      <c r="E18" s="23">
        <f t="shared" ref="E18:H18" si="8">SUM(E19)</f>
        <v>0</v>
      </c>
      <c r="F18" s="23">
        <f t="shared" si="2"/>
        <v>0</v>
      </c>
      <c r="G18" s="23">
        <f t="shared" si="8"/>
        <v>0</v>
      </c>
      <c r="H18" s="23">
        <f t="shared" si="8"/>
        <v>0</v>
      </c>
      <c r="I18" s="24">
        <f t="shared" si="3"/>
        <v>0</v>
      </c>
    </row>
    <row r="19" spans="1:9" ht="12.75" customHeight="1">
      <c r="A19" s="29">
        <v>11121</v>
      </c>
      <c r="B19" s="30" t="s">
        <v>31</v>
      </c>
      <c r="C19" s="31" t="s">
        <v>32</v>
      </c>
      <c r="D19" s="32"/>
      <c r="E19" s="32"/>
      <c r="F19" s="32">
        <f t="shared" si="2"/>
        <v>0</v>
      </c>
      <c r="G19" s="32"/>
      <c r="H19" s="32"/>
      <c r="I19" s="33">
        <f t="shared" si="3"/>
        <v>0</v>
      </c>
    </row>
    <row r="20" spans="1:9" ht="12.75" customHeight="1">
      <c r="A20" s="29">
        <v>1113</v>
      </c>
      <c r="B20" s="21" t="s">
        <v>33</v>
      </c>
      <c r="C20" s="22" t="s">
        <v>34</v>
      </c>
      <c r="D20" s="23"/>
      <c r="E20" s="23"/>
      <c r="F20" s="23">
        <f t="shared" si="2"/>
        <v>0</v>
      </c>
      <c r="G20" s="23"/>
      <c r="H20" s="23"/>
      <c r="I20" s="24">
        <f t="shared" si="3"/>
        <v>0</v>
      </c>
    </row>
    <row r="21" spans="1:9" ht="12.75" customHeight="1">
      <c r="A21" s="16"/>
      <c r="B21" s="21" t="s">
        <v>35</v>
      </c>
      <c r="C21" s="22" t="s">
        <v>36</v>
      </c>
      <c r="D21" s="23">
        <f>+D22</f>
        <v>0</v>
      </c>
      <c r="E21" s="23">
        <f t="shared" ref="E21:H21" si="9">+E22</f>
        <v>0</v>
      </c>
      <c r="F21" s="23">
        <f t="shared" si="2"/>
        <v>0</v>
      </c>
      <c r="G21" s="23">
        <f t="shared" si="9"/>
        <v>0</v>
      </c>
      <c r="H21" s="23">
        <f t="shared" si="9"/>
        <v>0</v>
      </c>
      <c r="I21" s="24">
        <f t="shared" si="3"/>
        <v>0</v>
      </c>
    </row>
    <row r="22" spans="1:9" ht="12.75" customHeight="1">
      <c r="A22" s="29"/>
      <c r="B22" s="25" t="s">
        <v>37</v>
      </c>
      <c r="C22" s="26" t="s">
        <v>38</v>
      </c>
      <c r="D22" s="27">
        <f>SUM(D23:D25)</f>
        <v>0</v>
      </c>
      <c r="E22" s="27">
        <f t="shared" ref="E22:H22" si="10">SUM(E23:E25)</f>
        <v>0</v>
      </c>
      <c r="F22" s="27">
        <f t="shared" si="2"/>
        <v>0</v>
      </c>
      <c r="G22" s="27">
        <f t="shared" si="10"/>
        <v>0</v>
      </c>
      <c r="H22" s="27">
        <f t="shared" si="10"/>
        <v>0</v>
      </c>
      <c r="I22" s="28">
        <f t="shared" si="3"/>
        <v>0</v>
      </c>
    </row>
    <row r="23" spans="1:9" ht="12.75" customHeight="1">
      <c r="A23" s="29">
        <v>111411</v>
      </c>
      <c r="B23" s="30" t="s">
        <v>39</v>
      </c>
      <c r="C23" s="31" t="s">
        <v>40</v>
      </c>
      <c r="D23" s="32"/>
      <c r="E23" s="32"/>
      <c r="F23" s="32">
        <f t="shared" si="2"/>
        <v>0</v>
      </c>
      <c r="G23" s="32"/>
      <c r="H23" s="32"/>
      <c r="I23" s="33">
        <f t="shared" si="3"/>
        <v>0</v>
      </c>
    </row>
    <row r="24" spans="1:9" ht="12.75" customHeight="1">
      <c r="A24" s="29">
        <v>111412</v>
      </c>
      <c r="B24" s="30" t="s">
        <v>41</v>
      </c>
      <c r="C24" s="31" t="s">
        <v>42</v>
      </c>
      <c r="D24" s="32"/>
      <c r="E24" s="32"/>
      <c r="F24" s="32">
        <f t="shared" si="2"/>
        <v>0</v>
      </c>
      <c r="G24" s="32"/>
      <c r="H24" s="32"/>
      <c r="I24" s="33">
        <f t="shared" si="3"/>
        <v>0</v>
      </c>
    </row>
    <row r="25" spans="1:9" ht="12.75" customHeight="1">
      <c r="A25" s="29">
        <v>111413</v>
      </c>
      <c r="B25" s="30" t="s">
        <v>43</v>
      </c>
      <c r="C25" s="31" t="s">
        <v>44</v>
      </c>
      <c r="D25" s="32"/>
      <c r="E25" s="32"/>
      <c r="F25" s="32">
        <f t="shared" si="2"/>
        <v>0</v>
      </c>
      <c r="G25" s="32"/>
      <c r="H25" s="32"/>
      <c r="I25" s="33">
        <f t="shared" si="3"/>
        <v>0</v>
      </c>
    </row>
    <row r="26" spans="1:9" ht="12.75" customHeight="1">
      <c r="A26" s="16"/>
      <c r="B26" s="21" t="s">
        <v>45</v>
      </c>
      <c r="C26" s="22" t="s">
        <v>46</v>
      </c>
      <c r="D26" s="23">
        <f>SUM(D27:D28)</f>
        <v>0</v>
      </c>
      <c r="E26" s="23">
        <f t="shared" ref="E26:H26" si="11">SUM(E27:E28)</f>
        <v>0</v>
      </c>
      <c r="F26" s="23">
        <f t="shared" si="2"/>
        <v>0</v>
      </c>
      <c r="G26" s="23">
        <f t="shared" si="11"/>
        <v>0</v>
      </c>
      <c r="H26" s="23">
        <f t="shared" si="11"/>
        <v>0</v>
      </c>
      <c r="I26" s="24">
        <f t="shared" si="3"/>
        <v>0</v>
      </c>
    </row>
    <row r="27" spans="1:9" ht="12.75" customHeight="1">
      <c r="A27" s="29">
        <v>11151</v>
      </c>
      <c r="B27" s="30" t="s">
        <v>47</v>
      </c>
      <c r="C27" s="31" t="s">
        <v>48</v>
      </c>
      <c r="D27" s="32"/>
      <c r="E27" s="32">
        <v>0</v>
      </c>
      <c r="F27" s="32">
        <f t="shared" si="2"/>
        <v>0</v>
      </c>
      <c r="G27" s="32"/>
      <c r="H27" s="32"/>
      <c r="I27" s="33">
        <f t="shared" si="3"/>
        <v>0</v>
      </c>
    </row>
    <row r="28" spans="1:9" ht="12.75" customHeight="1">
      <c r="A28" s="29">
        <v>11152</v>
      </c>
      <c r="B28" s="30" t="s">
        <v>49</v>
      </c>
      <c r="C28" s="31" t="s">
        <v>50</v>
      </c>
      <c r="D28" s="32"/>
      <c r="E28" s="32"/>
      <c r="F28" s="32">
        <f t="shared" si="2"/>
        <v>0</v>
      </c>
      <c r="G28" s="32"/>
      <c r="H28" s="32"/>
      <c r="I28" s="33">
        <f t="shared" si="3"/>
        <v>0</v>
      </c>
    </row>
    <row r="29" spans="1:9" ht="12.75" customHeight="1">
      <c r="A29" s="29">
        <v>1116</v>
      </c>
      <c r="B29" s="21" t="s">
        <v>51</v>
      </c>
      <c r="C29" s="22" t="s">
        <v>52</v>
      </c>
      <c r="D29" s="23"/>
      <c r="E29" s="23"/>
      <c r="F29" s="23">
        <f t="shared" si="2"/>
        <v>0</v>
      </c>
      <c r="G29" s="23"/>
      <c r="H29" s="23"/>
      <c r="I29" s="24">
        <f t="shared" si="3"/>
        <v>0</v>
      </c>
    </row>
    <row r="30" spans="1:9" ht="12.75" customHeight="1">
      <c r="A30" s="29">
        <v>1117</v>
      </c>
      <c r="B30" s="21" t="s">
        <v>53</v>
      </c>
      <c r="C30" s="22" t="s">
        <v>54</v>
      </c>
      <c r="D30" s="23"/>
      <c r="E30" s="23"/>
      <c r="F30" s="23">
        <f t="shared" si="2"/>
        <v>0</v>
      </c>
      <c r="G30" s="23"/>
      <c r="H30" s="23"/>
      <c r="I30" s="24">
        <f t="shared" si="3"/>
        <v>0</v>
      </c>
    </row>
    <row r="31" spans="1:9" ht="12.75" customHeight="1">
      <c r="A31" s="29">
        <v>1118</v>
      </c>
      <c r="B31" s="21" t="s">
        <v>55</v>
      </c>
      <c r="C31" s="22" t="s">
        <v>56</v>
      </c>
      <c r="D31" s="23"/>
      <c r="E31" s="23"/>
      <c r="F31" s="23">
        <f t="shared" si="2"/>
        <v>0</v>
      </c>
      <c r="G31" s="23"/>
      <c r="H31" s="23"/>
      <c r="I31" s="24">
        <f t="shared" si="3"/>
        <v>0</v>
      </c>
    </row>
    <row r="32" spans="1:9" ht="12.75" customHeight="1">
      <c r="A32" s="29">
        <v>1119</v>
      </c>
      <c r="B32" s="21" t="s">
        <v>57</v>
      </c>
      <c r="C32" s="22" t="s">
        <v>58</v>
      </c>
      <c r="D32" s="23"/>
      <c r="E32" s="23"/>
      <c r="F32" s="23">
        <f t="shared" si="2"/>
        <v>0</v>
      </c>
      <c r="G32" s="23"/>
      <c r="H32" s="23"/>
      <c r="I32" s="24">
        <f t="shared" si="3"/>
        <v>0</v>
      </c>
    </row>
    <row r="33" spans="1:9" ht="12.75" customHeight="1">
      <c r="A33" s="16"/>
      <c r="B33" s="21" t="s">
        <v>59</v>
      </c>
      <c r="C33" s="22" t="s">
        <v>60</v>
      </c>
      <c r="D33" s="23">
        <f>SUM(D34:D37)</f>
        <v>0</v>
      </c>
      <c r="E33" s="23">
        <f t="shared" ref="E33:H33" si="12">SUM(E34:E37)</f>
        <v>0</v>
      </c>
      <c r="F33" s="23">
        <f t="shared" si="2"/>
        <v>0</v>
      </c>
      <c r="G33" s="23">
        <f t="shared" si="12"/>
        <v>0</v>
      </c>
      <c r="H33" s="23">
        <f t="shared" si="12"/>
        <v>0</v>
      </c>
      <c r="I33" s="24">
        <f t="shared" si="3"/>
        <v>0</v>
      </c>
    </row>
    <row r="34" spans="1:9" ht="12.75" customHeight="1">
      <c r="A34" s="29">
        <v>1121</v>
      </c>
      <c r="B34" s="30" t="s">
        <v>61</v>
      </c>
      <c r="C34" s="31" t="s">
        <v>62</v>
      </c>
      <c r="D34" s="32"/>
      <c r="E34" s="32"/>
      <c r="F34" s="32">
        <f t="shared" si="2"/>
        <v>0</v>
      </c>
      <c r="G34" s="32"/>
      <c r="H34" s="32"/>
      <c r="I34" s="33">
        <f t="shared" si="3"/>
        <v>0</v>
      </c>
    </row>
    <row r="35" spans="1:9" ht="12.75" customHeight="1">
      <c r="A35" s="29">
        <v>1122</v>
      </c>
      <c r="B35" s="30" t="s">
        <v>63</v>
      </c>
      <c r="C35" s="31" t="s">
        <v>64</v>
      </c>
      <c r="D35" s="32"/>
      <c r="E35" s="32"/>
      <c r="F35" s="32">
        <f t="shared" si="2"/>
        <v>0</v>
      </c>
      <c r="G35" s="32"/>
      <c r="H35" s="32"/>
      <c r="I35" s="33">
        <f t="shared" si="3"/>
        <v>0</v>
      </c>
    </row>
    <row r="36" spans="1:9" ht="12.75" customHeight="1">
      <c r="A36" s="29">
        <v>1123</v>
      </c>
      <c r="B36" s="30" t="s">
        <v>65</v>
      </c>
      <c r="C36" s="31" t="s">
        <v>66</v>
      </c>
      <c r="D36" s="32"/>
      <c r="E36" s="32"/>
      <c r="F36" s="32">
        <f t="shared" si="2"/>
        <v>0</v>
      </c>
      <c r="G36" s="32"/>
      <c r="H36" s="32"/>
      <c r="I36" s="33">
        <f t="shared" si="3"/>
        <v>0</v>
      </c>
    </row>
    <row r="37" spans="1:9" ht="12.75" customHeight="1">
      <c r="A37" s="29">
        <v>1124</v>
      </c>
      <c r="B37" s="30" t="s">
        <v>67</v>
      </c>
      <c r="C37" s="31" t="s">
        <v>68</v>
      </c>
      <c r="D37" s="32"/>
      <c r="E37" s="32"/>
      <c r="F37" s="32">
        <f t="shared" si="2"/>
        <v>0</v>
      </c>
      <c r="G37" s="32"/>
      <c r="H37" s="32"/>
      <c r="I37" s="33">
        <f t="shared" si="3"/>
        <v>0</v>
      </c>
    </row>
    <row r="38" spans="1:9" ht="12.75" customHeight="1">
      <c r="A38" s="29">
        <v>113</v>
      </c>
      <c r="B38" s="21" t="s">
        <v>69</v>
      </c>
      <c r="C38" s="22" t="s">
        <v>70</v>
      </c>
      <c r="D38" s="23"/>
      <c r="E38" s="23"/>
      <c r="F38" s="23">
        <f t="shared" si="2"/>
        <v>0</v>
      </c>
      <c r="G38" s="23"/>
      <c r="H38" s="23"/>
      <c r="I38" s="24">
        <f t="shared" si="3"/>
        <v>0</v>
      </c>
    </row>
    <row r="39" spans="1:9" ht="12.75" customHeight="1">
      <c r="A39" s="16"/>
      <c r="B39" s="21" t="s">
        <v>71</v>
      </c>
      <c r="C39" s="22" t="s">
        <v>72</v>
      </c>
      <c r="D39" s="23">
        <f>SUM(D40:D42)</f>
        <v>0</v>
      </c>
      <c r="E39" s="23">
        <f t="shared" ref="E39:H39" si="13">SUM(E40:E42)</f>
        <v>0</v>
      </c>
      <c r="F39" s="23">
        <f t="shared" si="2"/>
        <v>0</v>
      </c>
      <c r="G39" s="23">
        <f t="shared" si="13"/>
        <v>0</v>
      </c>
      <c r="H39" s="23">
        <f t="shared" si="13"/>
        <v>0</v>
      </c>
      <c r="I39" s="24">
        <f t="shared" si="3"/>
        <v>0</v>
      </c>
    </row>
    <row r="40" spans="1:9" ht="12.75" customHeight="1">
      <c r="A40" s="29">
        <v>1141</v>
      </c>
      <c r="B40" s="30" t="s">
        <v>73</v>
      </c>
      <c r="C40" s="31" t="s">
        <v>74</v>
      </c>
      <c r="D40" s="32"/>
      <c r="E40" s="32"/>
      <c r="F40" s="32">
        <f t="shared" si="2"/>
        <v>0</v>
      </c>
      <c r="G40" s="32"/>
      <c r="H40" s="32"/>
      <c r="I40" s="33">
        <f t="shared" si="3"/>
        <v>0</v>
      </c>
    </row>
    <row r="41" spans="1:9" ht="12.75" customHeight="1">
      <c r="A41" s="29">
        <v>1142</v>
      </c>
      <c r="B41" s="30" t="s">
        <v>75</v>
      </c>
      <c r="C41" s="31" t="s">
        <v>76</v>
      </c>
      <c r="D41" s="32"/>
      <c r="E41" s="32"/>
      <c r="F41" s="32">
        <f t="shared" si="2"/>
        <v>0</v>
      </c>
      <c r="G41" s="32"/>
      <c r="H41" s="32"/>
      <c r="I41" s="33">
        <f t="shared" si="3"/>
        <v>0</v>
      </c>
    </row>
    <row r="42" spans="1:9" ht="12.75" customHeight="1">
      <c r="A42" s="29">
        <v>1143</v>
      </c>
      <c r="B42" s="30" t="s">
        <v>77</v>
      </c>
      <c r="C42" s="31" t="s">
        <v>78</v>
      </c>
      <c r="D42" s="32"/>
      <c r="E42" s="32"/>
      <c r="F42" s="32">
        <f t="shared" si="2"/>
        <v>0</v>
      </c>
      <c r="G42" s="32"/>
      <c r="H42" s="32"/>
      <c r="I42" s="33">
        <f t="shared" si="3"/>
        <v>0</v>
      </c>
    </row>
    <row r="43" spans="1:9" ht="12.75" customHeight="1">
      <c r="A43" s="16"/>
      <c r="B43" s="21" t="s">
        <v>79</v>
      </c>
      <c r="C43" s="22" t="s">
        <v>80</v>
      </c>
      <c r="D43" s="23">
        <f>+D44+D47+D48+D49</f>
        <v>0</v>
      </c>
      <c r="E43" s="23">
        <f t="shared" ref="E43:H43" si="14">+E44+E47+E48+E49</f>
        <v>0</v>
      </c>
      <c r="F43" s="23">
        <f t="shared" si="2"/>
        <v>0</v>
      </c>
      <c r="G43" s="23">
        <f t="shared" si="14"/>
        <v>0</v>
      </c>
      <c r="H43" s="23">
        <f t="shared" si="14"/>
        <v>0</v>
      </c>
      <c r="I43" s="24">
        <f t="shared" si="3"/>
        <v>0</v>
      </c>
    </row>
    <row r="44" spans="1:9" ht="12.75" customHeight="1">
      <c r="A44" s="29"/>
      <c r="B44" s="25" t="s">
        <v>81</v>
      </c>
      <c r="C44" s="26" t="s">
        <v>82</v>
      </c>
      <c r="D44" s="27">
        <f>+D45+D46</f>
        <v>0</v>
      </c>
      <c r="E44" s="27">
        <f t="shared" ref="E44:H44" si="15">+E45+E46</f>
        <v>0</v>
      </c>
      <c r="F44" s="27">
        <f t="shared" si="2"/>
        <v>0</v>
      </c>
      <c r="G44" s="27">
        <f t="shared" si="15"/>
        <v>0</v>
      </c>
      <c r="H44" s="27">
        <f t="shared" si="15"/>
        <v>0</v>
      </c>
      <c r="I44" s="28">
        <f t="shared" si="3"/>
        <v>0</v>
      </c>
    </row>
    <row r="45" spans="1:9" ht="12.75" customHeight="1">
      <c r="A45" s="29">
        <v>11511</v>
      </c>
      <c r="B45" s="30" t="s">
        <v>83</v>
      </c>
      <c r="C45" s="31" t="s">
        <v>84</v>
      </c>
      <c r="D45" s="32"/>
      <c r="E45" s="32"/>
      <c r="F45" s="32">
        <f t="shared" si="2"/>
        <v>0</v>
      </c>
      <c r="G45" s="32"/>
      <c r="H45" s="32"/>
      <c r="I45" s="33">
        <f t="shared" si="3"/>
        <v>0</v>
      </c>
    </row>
    <row r="46" spans="1:9" ht="12.75" customHeight="1">
      <c r="A46" s="29">
        <v>11512</v>
      </c>
      <c r="B46" s="30" t="s">
        <v>85</v>
      </c>
      <c r="C46" s="31" t="s">
        <v>86</v>
      </c>
      <c r="D46" s="32"/>
      <c r="E46" s="32"/>
      <c r="F46" s="32">
        <f t="shared" si="2"/>
        <v>0</v>
      </c>
      <c r="G46" s="32"/>
      <c r="H46" s="32"/>
      <c r="I46" s="33">
        <f t="shared" si="3"/>
        <v>0</v>
      </c>
    </row>
    <row r="47" spans="1:9" ht="12.75" customHeight="1">
      <c r="A47" s="29">
        <v>1152</v>
      </c>
      <c r="B47" s="25" t="s">
        <v>87</v>
      </c>
      <c r="C47" s="26" t="s">
        <v>88</v>
      </c>
      <c r="D47" s="27"/>
      <c r="E47" s="27"/>
      <c r="F47" s="27">
        <f t="shared" si="2"/>
        <v>0</v>
      </c>
      <c r="G47" s="27"/>
      <c r="H47" s="27"/>
      <c r="I47" s="28">
        <f t="shared" si="3"/>
        <v>0</v>
      </c>
    </row>
    <row r="48" spans="1:9" ht="12.75" customHeight="1">
      <c r="A48" s="29">
        <v>1153</v>
      </c>
      <c r="B48" s="25" t="s">
        <v>89</v>
      </c>
      <c r="C48" s="26" t="s">
        <v>90</v>
      </c>
      <c r="D48" s="27"/>
      <c r="E48" s="27"/>
      <c r="F48" s="27">
        <f t="shared" si="2"/>
        <v>0</v>
      </c>
      <c r="G48" s="27"/>
      <c r="H48" s="27"/>
      <c r="I48" s="28">
        <f t="shared" si="3"/>
        <v>0</v>
      </c>
    </row>
    <row r="49" spans="1:9" ht="12.75" customHeight="1">
      <c r="A49" s="29">
        <v>1154</v>
      </c>
      <c r="B49" s="25" t="s">
        <v>91</v>
      </c>
      <c r="C49" s="26" t="s">
        <v>92</v>
      </c>
      <c r="D49" s="27"/>
      <c r="E49" s="27"/>
      <c r="F49" s="27">
        <f t="shared" si="2"/>
        <v>0</v>
      </c>
      <c r="G49" s="27"/>
      <c r="H49" s="27"/>
      <c r="I49" s="28">
        <f t="shared" si="3"/>
        <v>0</v>
      </c>
    </row>
    <row r="50" spans="1:9" ht="12.75" customHeight="1">
      <c r="A50" s="16"/>
      <c r="B50" s="21" t="s">
        <v>93</v>
      </c>
      <c r="C50" s="22" t="s">
        <v>94</v>
      </c>
      <c r="D50" s="23">
        <f>SUM(D51:D53)</f>
        <v>25429467</v>
      </c>
      <c r="E50" s="23">
        <f t="shared" ref="E50:H50" si="16">SUM(E51:E53)</f>
        <v>800202391.53999996</v>
      </c>
      <c r="F50" s="23">
        <f t="shared" si="2"/>
        <v>825631858.53999996</v>
      </c>
      <c r="G50" s="23">
        <f t="shared" si="16"/>
        <v>62656075.210000001</v>
      </c>
      <c r="H50" s="23">
        <f t="shared" si="16"/>
        <v>62656075.210000001</v>
      </c>
      <c r="I50" s="24">
        <f t="shared" si="3"/>
        <v>37226608.210000001</v>
      </c>
    </row>
    <row r="51" spans="1:9" ht="12.75" customHeight="1">
      <c r="A51" s="29">
        <v>1161</v>
      </c>
      <c r="B51" s="30" t="s">
        <v>95</v>
      </c>
      <c r="C51" s="31" t="s">
        <v>96</v>
      </c>
      <c r="D51" s="32"/>
      <c r="E51" s="32"/>
      <c r="F51" s="32">
        <f t="shared" si="2"/>
        <v>0</v>
      </c>
      <c r="G51" s="32"/>
      <c r="H51" s="32"/>
      <c r="I51" s="33">
        <f t="shared" si="3"/>
        <v>0</v>
      </c>
    </row>
    <row r="52" spans="1:9" ht="12.75" customHeight="1">
      <c r="A52" s="29">
        <v>1162</v>
      </c>
      <c r="B52" s="30" t="s">
        <v>97</v>
      </c>
      <c r="C52" s="31" t="s">
        <v>98</v>
      </c>
      <c r="D52" s="32"/>
      <c r="E52" s="32">
        <v>0</v>
      </c>
      <c r="F52" s="32">
        <f t="shared" si="2"/>
        <v>0</v>
      </c>
      <c r="G52" s="32"/>
      <c r="H52" s="32"/>
      <c r="I52" s="33">
        <f t="shared" si="3"/>
        <v>0</v>
      </c>
    </row>
    <row r="53" spans="1:9" ht="12.75" customHeight="1">
      <c r="A53" s="29">
        <v>1163</v>
      </c>
      <c r="B53" s="30" t="s">
        <v>99</v>
      </c>
      <c r="C53" s="31" t="s">
        <v>100</v>
      </c>
      <c r="D53" s="32">
        <v>25429467</v>
      </c>
      <c r="E53" s="32">
        <v>800202391.53999996</v>
      </c>
      <c r="F53" s="32">
        <f t="shared" si="2"/>
        <v>825631858.53999996</v>
      </c>
      <c r="G53" s="32">
        <v>62656075.210000001</v>
      </c>
      <c r="H53" s="32">
        <v>62656075.210000001</v>
      </c>
      <c r="I53" s="33">
        <f t="shared" si="3"/>
        <v>37226608.210000001</v>
      </c>
    </row>
    <row r="54" spans="1:9" ht="12.75" customHeight="1">
      <c r="A54" s="16"/>
      <c r="B54" s="21" t="s">
        <v>101</v>
      </c>
      <c r="C54" s="22" t="s">
        <v>102</v>
      </c>
      <c r="D54" s="23">
        <f>SUM(D55:D56)</f>
        <v>0</v>
      </c>
      <c r="E54" s="23">
        <f t="shared" ref="E54:H54" si="17">SUM(E55:E56)</f>
        <v>0</v>
      </c>
      <c r="F54" s="23">
        <f t="shared" si="2"/>
        <v>0</v>
      </c>
      <c r="G54" s="23">
        <f t="shared" si="17"/>
        <v>0</v>
      </c>
      <c r="H54" s="23">
        <f t="shared" si="17"/>
        <v>0</v>
      </c>
      <c r="I54" s="24">
        <f t="shared" si="3"/>
        <v>0</v>
      </c>
    </row>
    <row r="55" spans="1:9" ht="12.75" customHeight="1">
      <c r="A55" s="29">
        <v>1171</v>
      </c>
      <c r="B55" s="30" t="s">
        <v>103</v>
      </c>
      <c r="C55" s="31" t="s">
        <v>104</v>
      </c>
      <c r="D55" s="32"/>
      <c r="E55" s="32"/>
      <c r="F55" s="32">
        <f t="shared" si="2"/>
        <v>0</v>
      </c>
      <c r="G55" s="32"/>
      <c r="H55" s="32"/>
      <c r="I55" s="33">
        <f t="shared" si="3"/>
        <v>0</v>
      </c>
    </row>
    <row r="56" spans="1:9" ht="12.75" customHeight="1">
      <c r="A56" s="29">
        <v>1172</v>
      </c>
      <c r="B56" s="30" t="s">
        <v>105</v>
      </c>
      <c r="C56" s="31" t="s">
        <v>106</v>
      </c>
      <c r="D56" s="32"/>
      <c r="E56" s="32"/>
      <c r="F56" s="32">
        <f t="shared" si="2"/>
        <v>0</v>
      </c>
      <c r="G56" s="32"/>
      <c r="H56" s="32"/>
      <c r="I56" s="33">
        <f t="shared" si="3"/>
        <v>0</v>
      </c>
    </row>
    <row r="57" spans="1:9" ht="12.75" customHeight="1">
      <c r="A57" s="16"/>
      <c r="B57" s="21" t="s">
        <v>107</v>
      </c>
      <c r="C57" s="22" t="s">
        <v>108</v>
      </c>
      <c r="D57" s="23">
        <f>+D58+D59+D71</f>
        <v>8941861605.4500008</v>
      </c>
      <c r="E57" s="23">
        <f t="shared" ref="E57:H57" si="18">+E58+E59+E71</f>
        <v>4459791737.3500004</v>
      </c>
      <c r="F57" s="23">
        <f t="shared" si="2"/>
        <v>13401653342.800001</v>
      </c>
      <c r="G57" s="23">
        <f t="shared" si="18"/>
        <v>13348733562.07</v>
      </c>
      <c r="H57" s="23">
        <f t="shared" si="18"/>
        <v>13287488187.77</v>
      </c>
      <c r="I57" s="24">
        <f t="shared" si="3"/>
        <v>4345626582.3199997</v>
      </c>
    </row>
    <row r="58" spans="1:9" ht="12.75" customHeight="1">
      <c r="A58" s="29">
        <v>1181</v>
      </c>
      <c r="B58" s="21" t="s">
        <v>109</v>
      </c>
      <c r="C58" s="22" t="s">
        <v>110</v>
      </c>
      <c r="D58" s="23"/>
      <c r="E58" s="23"/>
      <c r="F58" s="23">
        <f t="shared" si="2"/>
        <v>0</v>
      </c>
      <c r="G58" s="23"/>
      <c r="H58" s="23"/>
      <c r="I58" s="24">
        <f t="shared" si="3"/>
        <v>0</v>
      </c>
    </row>
    <row r="59" spans="1:9" ht="12.75" customHeight="1">
      <c r="A59" s="29"/>
      <c r="B59" s="21" t="s">
        <v>111</v>
      </c>
      <c r="C59" s="22" t="s">
        <v>112</v>
      </c>
      <c r="D59" s="23">
        <f>+D60+D65+D70</f>
        <v>8941861605.4500008</v>
      </c>
      <c r="E59" s="23">
        <f t="shared" ref="E59:H59" si="19">+E60+E65+E70</f>
        <v>4459791737.3500004</v>
      </c>
      <c r="F59" s="23">
        <f t="shared" si="2"/>
        <v>13401653342.800001</v>
      </c>
      <c r="G59" s="23">
        <f t="shared" si="19"/>
        <v>13348733562.07</v>
      </c>
      <c r="H59" s="23">
        <f t="shared" si="19"/>
        <v>13287488187.77</v>
      </c>
      <c r="I59" s="24">
        <f t="shared" si="3"/>
        <v>4345626582.3199997</v>
      </c>
    </row>
    <row r="60" spans="1:9" ht="12.75" customHeight="1">
      <c r="A60" s="29"/>
      <c r="B60" s="34" t="s">
        <v>113</v>
      </c>
      <c r="C60" s="35" t="s">
        <v>114</v>
      </c>
      <c r="D60" s="27">
        <f>SUM(D61:D64)</f>
        <v>5240123125.4500008</v>
      </c>
      <c r="E60" s="27">
        <f t="shared" ref="E60:H60" si="20">SUM(E61:E64)</f>
        <v>-34741208.549999975</v>
      </c>
      <c r="F60" s="27">
        <f t="shared" si="2"/>
        <v>5205381916.9000006</v>
      </c>
      <c r="G60" s="27">
        <f t="shared" si="20"/>
        <v>5205381916.9000006</v>
      </c>
      <c r="H60" s="27">
        <f t="shared" si="20"/>
        <v>5204604651.9000006</v>
      </c>
      <c r="I60" s="28">
        <f t="shared" si="3"/>
        <v>-35518473.550000191</v>
      </c>
    </row>
    <row r="61" spans="1:9" ht="12.75" customHeight="1">
      <c r="A61" s="29">
        <v>118211</v>
      </c>
      <c r="B61" s="36" t="s">
        <v>115</v>
      </c>
      <c r="C61" s="37" t="s">
        <v>116</v>
      </c>
      <c r="D61" s="32">
        <v>5240123125.4500008</v>
      </c>
      <c r="E61" s="32">
        <v>-34741208.549999975</v>
      </c>
      <c r="F61" s="32">
        <f t="shared" si="2"/>
        <v>5205381916.9000006</v>
      </c>
      <c r="G61" s="32">
        <v>5205381916.9000006</v>
      </c>
      <c r="H61" s="32">
        <v>5204604651.9000006</v>
      </c>
      <c r="I61" s="33">
        <f t="shared" si="3"/>
        <v>-35518473.550000191</v>
      </c>
    </row>
    <row r="62" spans="1:9" ht="12.75" customHeight="1">
      <c r="A62" s="29">
        <v>118212</v>
      </c>
      <c r="B62" s="36" t="s">
        <v>117</v>
      </c>
      <c r="C62" s="37" t="s">
        <v>118</v>
      </c>
      <c r="D62" s="32"/>
      <c r="E62" s="32"/>
      <c r="F62" s="32">
        <f t="shared" si="2"/>
        <v>0</v>
      </c>
      <c r="G62" s="32"/>
      <c r="H62" s="32"/>
      <c r="I62" s="33">
        <f t="shared" si="3"/>
        <v>0</v>
      </c>
    </row>
    <row r="63" spans="1:9" ht="12.75" customHeight="1">
      <c r="A63" s="29">
        <v>118213</v>
      </c>
      <c r="B63" s="36" t="s">
        <v>119</v>
      </c>
      <c r="C63" s="37" t="s">
        <v>120</v>
      </c>
      <c r="D63" s="32"/>
      <c r="E63" s="32"/>
      <c r="F63" s="32">
        <f t="shared" si="2"/>
        <v>0</v>
      </c>
      <c r="G63" s="32"/>
      <c r="H63" s="32"/>
      <c r="I63" s="33">
        <f t="shared" si="3"/>
        <v>0</v>
      </c>
    </row>
    <row r="64" spans="1:9" ht="12.75" customHeight="1">
      <c r="A64" s="29">
        <v>118214</v>
      </c>
      <c r="B64" s="36" t="s">
        <v>121</v>
      </c>
      <c r="C64" s="37" t="s">
        <v>122</v>
      </c>
      <c r="D64" s="32"/>
      <c r="E64" s="32"/>
      <c r="F64" s="32">
        <f t="shared" si="2"/>
        <v>0</v>
      </c>
      <c r="G64" s="32"/>
      <c r="H64" s="32"/>
      <c r="I64" s="33">
        <f t="shared" si="3"/>
        <v>0</v>
      </c>
    </row>
    <row r="65" spans="1:9" ht="12.75" customHeight="1">
      <c r="A65" s="29"/>
      <c r="B65" s="34" t="s">
        <v>123</v>
      </c>
      <c r="C65" s="35" t="s">
        <v>124</v>
      </c>
      <c r="D65" s="27">
        <f>SUM(D66:D69)</f>
        <v>3701738480</v>
      </c>
      <c r="E65" s="27">
        <f t="shared" ref="E65:H65" si="21">SUM(E66:E69)</f>
        <v>4494532945.9000006</v>
      </c>
      <c r="F65" s="27">
        <f t="shared" si="2"/>
        <v>8196271425.9000006</v>
      </c>
      <c r="G65" s="27">
        <f t="shared" si="21"/>
        <v>8143351645.1699991</v>
      </c>
      <c r="H65" s="27">
        <f t="shared" si="21"/>
        <v>8082883535.8699999</v>
      </c>
      <c r="I65" s="28">
        <f t="shared" si="3"/>
        <v>4381145055.8699999</v>
      </c>
    </row>
    <row r="66" spans="1:9" ht="12.75" customHeight="1">
      <c r="A66" s="29">
        <v>118221</v>
      </c>
      <c r="B66" s="36" t="s">
        <v>125</v>
      </c>
      <c r="C66" s="37" t="s">
        <v>116</v>
      </c>
      <c r="D66" s="32">
        <v>3701738480</v>
      </c>
      <c r="E66" s="32">
        <v>4494532945.9000006</v>
      </c>
      <c r="F66" s="32">
        <f t="shared" si="2"/>
        <v>8196271425.9000006</v>
      </c>
      <c r="G66" s="32">
        <v>8143351645.1699991</v>
      </c>
      <c r="H66" s="32">
        <v>8082883535.8699999</v>
      </c>
      <c r="I66" s="33">
        <f t="shared" si="3"/>
        <v>4381145055.8699999</v>
      </c>
    </row>
    <row r="67" spans="1:9" ht="12.75" customHeight="1">
      <c r="A67" s="29">
        <v>118222</v>
      </c>
      <c r="B67" s="36" t="s">
        <v>126</v>
      </c>
      <c r="C67" s="37" t="s">
        <v>118</v>
      </c>
      <c r="D67" s="32"/>
      <c r="E67" s="32"/>
      <c r="F67" s="32">
        <f t="shared" si="2"/>
        <v>0</v>
      </c>
      <c r="G67" s="32"/>
      <c r="H67" s="32"/>
      <c r="I67" s="33">
        <f t="shared" si="3"/>
        <v>0</v>
      </c>
    </row>
    <row r="68" spans="1:9" ht="12.75" customHeight="1">
      <c r="A68" s="29">
        <v>118223</v>
      </c>
      <c r="B68" s="36" t="s">
        <v>127</v>
      </c>
      <c r="C68" s="37" t="s">
        <v>120</v>
      </c>
      <c r="D68" s="32"/>
      <c r="E68" s="32"/>
      <c r="F68" s="32">
        <f t="shared" si="2"/>
        <v>0</v>
      </c>
      <c r="G68" s="32"/>
      <c r="H68" s="32"/>
      <c r="I68" s="33">
        <f t="shared" si="3"/>
        <v>0</v>
      </c>
    </row>
    <row r="69" spans="1:9" ht="12.75" customHeight="1">
      <c r="A69" s="29">
        <v>118224</v>
      </c>
      <c r="B69" s="36" t="s">
        <v>128</v>
      </c>
      <c r="C69" s="37" t="s">
        <v>122</v>
      </c>
      <c r="D69" s="32"/>
      <c r="E69" s="32"/>
      <c r="F69" s="32">
        <f t="shared" si="2"/>
        <v>0</v>
      </c>
      <c r="G69" s="32"/>
      <c r="H69" s="32"/>
      <c r="I69" s="33">
        <f t="shared" si="3"/>
        <v>0</v>
      </c>
    </row>
    <row r="70" spans="1:9" ht="12.75" customHeight="1">
      <c r="A70" s="29">
        <v>11823</v>
      </c>
      <c r="B70" s="34" t="s">
        <v>129</v>
      </c>
      <c r="C70" s="35" t="s">
        <v>130</v>
      </c>
      <c r="D70" s="27"/>
      <c r="E70" s="27"/>
      <c r="F70" s="27">
        <f t="shared" si="2"/>
        <v>0</v>
      </c>
      <c r="G70" s="27"/>
      <c r="H70" s="27"/>
      <c r="I70" s="28">
        <f t="shared" si="3"/>
        <v>0</v>
      </c>
    </row>
    <row r="71" spans="1:9" ht="12.75" customHeight="1">
      <c r="A71" s="29"/>
      <c r="B71" s="21" t="s">
        <v>131</v>
      </c>
      <c r="C71" s="22" t="s">
        <v>132</v>
      </c>
      <c r="D71" s="23">
        <f>SUM(D72:D74)</f>
        <v>0</v>
      </c>
      <c r="E71" s="23">
        <f t="shared" ref="E71:H71" si="22">SUM(E72:E74)</f>
        <v>0</v>
      </c>
      <c r="F71" s="23">
        <f t="shared" si="2"/>
        <v>0</v>
      </c>
      <c r="G71" s="23">
        <f t="shared" si="22"/>
        <v>0</v>
      </c>
      <c r="H71" s="23">
        <f t="shared" si="22"/>
        <v>0</v>
      </c>
      <c r="I71" s="24">
        <f t="shared" si="3"/>
        <v>0</v>
      </c>
    </row>
    <row r="72" spans="1:9" ht="12.75" customHeight="1">
      <c r="A72" s="29">
        <v>11831</v>
      </c>
      <c r="B72" s="36" t="s">
        <v>133</v>
      </c>
      <c r="C72" s="37" t="s">
        <v>134</v>
      </c>
      <c r="D72" s="32"/>
      <c r="E72" s="32"/>
      <c r="F72" s="32">
        <f t="shared" si="2"/>
        <v>0</v>
      </c>
      <c r="G72" s="32"/>
      <c r="H72" s="32"/>
      <c r="I72" s="33">
        <f t="shared" si="3"/>
        <v>0</v>
      </c>
    </row>
    <row r="73" spans="1:9" ht="12.75" customHeight="1">
      <c r="A73" s="29">
        <v>11832</v>
      </c>
      <c r="B73" s="36" t="s">
        <v>135</v>
      </c>
      <c r="C73" s="37" t="s">
        <v>136</v>
      </c>
      <c r="D73" s="32"/>
      <c r="E73" s="32"/>
      <c r="F73" s="32">
        <f t="shared" si="2"/>
        <v>0</v>
      </c>
      <c r="G73" s="32"/>
      <c r="H73" s="32"/>
      <c r="I73" s="33">
        <f t="shared" si="3"/>
        <v>0</v>
      </c>
    </row>
    <row r="74" spans="1:9" ht="12.75" customHeight="1">
      <c r="A74" s="29">
        <v>11833</v>
      </c>
      <c r="B74" s="36" t="s">
        <v>137</v>
      </c>
      <c r="C74" s="37" t="s">
        <v>138</v>
      </c>
      <c r="D74" s="32"/>
      <c r="E74" s="32"/>
      <c r="F74" s="32">
        <f t="shared" ref="F74:F119" si="23">+D74+E74</f>
        <v>0</v>
      </c>
      <c r="G74" s="32"/>
      <c r="H74" s="32"/>
      <c r="I74" s="33">
        <f t="shared" ref="I74:I119" si="24">+H74-D74</f>
        <v>0</v>
      </c>
    </row>
    <row r="75" spans="1:9" ht="12.75" customHeight="1">
      <c r="A75" s="29">
        <v>119</v>
      </c>
      <c r="B75" s="21" t="s">
        <v>139</v>
      </c>
      <c r="C75" s="22" t="s">
        <v>140</v>
      </c>
      <c r="D75" s="38"/>
      <c r="E75" s="38"/>
      <c r="F75" s="38">
        <f t="shared" si="23"/>
        <v>0</v>
      </c>
      <c r="G75" s="38"/>
      <c r="H75" s="38"/>
      <c r="I75" s="39">
        <f t="shared" si="24"/>
        <v>0</v>
      </c>
    </row>
    <row r="76" spans="1:9" ht="12.75" customHeight="1">
      <c r="A76" s="29"/>
      <c r="B76" s="30"/>
      <c r="C76" s="31"/>
      <c r="D76" s="32"/>
      <c r="E76" s="32"/>
      <c r="F76" s="32">
        <f t="shared" si="23"/>
        <v>0</v>
      </c>
      <c r="G76" s="32"/>
      <c r="H76" s="32"/>
      <c r="I76" s="33">
        <f t="shared" si="24"/>
        <v>0</v>
      </c>
    </row>
    <row r="77" spans="1:9" ht="15" customHeight="1">
      <c r="A77" s="16"/>
      <c r="B77" s="17">
        <v>1.1000000000000001</v>
      </c>
      <c r="C77" s="18" t="s">
        <v>141</v>
      </c>
      <c r="D77" s="19">
        <f>+D78+D82+D90+D95+D113</f>
        <v>26358223</v>
      </c>
      <c r="E77" s="19">
        <f t="shared" ref="E77:H77" si="25">+E78+E82+E90+E95+E113</f>
        <v>412410203.69</v>
      </c>
      <c r="F77" s="19">
        <f t="shared" si="23"/>
        <v>438768426.69</v>
      </c>
      <c r="G77" s="19">
        <f t="shared" si="25"/>
        <v>342511735.91000003</v>
      </c>
      <c r="H77" s="19">
        <f t="shared" si="25"/>
        <v>326359949.37000006</v>
      </c>
      <c r="I77" s="20">
        <f t="shared" si="24"/>
        <v>300001726.37000006</v>
      </c>
    </row>
    <row r="78" spans="1:9" ht="15" customHeight="1">
      <c r="A78" s="16"/>
      <c r="B78" s="21" t="s">
        <v>142</v>
      </c>
      <c r="C78" s="22" t="s">
        <v>143</v>
      </c>
      <c r="D78" s="23">
        <f>SUM(D79:D81)</f>
        <v>0</v>
      </c>
      <c r="E78" s="23">
        <f t="shared" ref="E78:H78" si="26">SUM(E79:E81)</f>
        <v>0</v>
      </c>
      <c r="F78" s="23">
        <f t="shared" si="23"/>
        <v>0</v>
      </c>
      <c r="G78" s="23">
        <f t="shared" si="26"/>
        <v>0</v>
      </c>
      <c r="H78" s="23">
        <f t="shared" si="26"/>
        <v>0</v>
      </c>
      <c r="I78" s="24">
        <f t="shared" si="24"/>
        <v>0</v>
      </c>
    </row>
    <row r="79" spans="1:9" ht="15" customHeight="1">
      <c r="A79" s="29">
        <v>1211</v>
      </c>
      <c r="B79" s="30" t="s">
        <v>144</v>
      </c>
      <c r="C79" s="31" t="s">
        <v>145</v>
      </c>
      <c r="D79" s="32"/>
      <c r="E79" s="32"/>
      <c r="F79" s="32">
        <f t="shared" si="23"/>
        <v>0</v>
      </c>
      <c r="G79" s="32"/>
      <c r="H79" s="32"/>
      <c r="I79" s="33">
        <f t="shared" si="24"/>
        <v>0</v>
      </c>
    </row>
    <row r="80" spans="1:9" ht="15" customHeight="1">
      <c r="A80" s="29">
        <v>1212</v>
      </c>
      <c r="B80" s="30" t="s">
        <v>146</v>
      </c>
      <c r="C80" s="31" t="s">
        <v>147</v>
      </c>
      <c r="D80" s="32"/>
      <c r="E80" s="32"/>
      <c r="F80" s="32">
        <f t="shared" si="23"/>
        <v>0</v>
      </c>
      <c r="G80" s="32"/>
      <c r="H80" s="32"/>
      <c r="I80" s="33">
        <f t="shared" si="24"/>
        <v>0</v>
      </c>
    </row>
    <row r="81" spans="1:9" ht="15" customHeight="1">
      <c r="A81" s="29">
        <v>1213</v>
      </c>
      <c r="B81" s="30" t="s">
        <v>148</v>
      </c>
      <c r="C81" s="31" t="s">
        <v>149</v>
      </c>
      <c r="D81" s="32"/>
      <c r="E81" s="32"/>
      <c r="F81" s="32">
        <f t="shared" si="23"/>
        <v>0</v>
      </c>
      <c r="G81" s="32"/>
      <c r="H81" s="32"/>
      <c r="I81" s="33">
        <f t="shared" si="24"/>
        <v>0</v>
      </c>
    </row>
    <row r="82" spans="1:9" ht="15" customHeight="1">
      <c r="A82" s="16"/>
      <c r="B82" s="21" t="s">
        <v>150</v>
      </c>
      <c r="C82" s="22" t="s">
        <v>151</v>
      </c>
      <c r="D82" s="23">
        <f>SUM(D83:D89)</f>
        <v>0</v>
      </c>
      <c r="E82" s="23">
        <f t="shared" ref="E82:H82" si="27">SUM(E83:E89)</f>
        <v>0</v>
      </c>
      <c r="F82" s="23">
        <f t="shared" si="23"/>
        <v>0</v>
      </c>
      <c r="G82" s="23">
        <f t="shared" si="27"/>
        <v>0</v>
      </c>
      <c r="H82" s="23">
        <f t="shared" si="27"/>
        <v>0</v>
      </c>
      <c r="I82" s="24">
        <f t="shared" si="24"/>
        <v>0</v>
      </c>
    </row>
    <row r="83" spans="1:9" ht="15" customHeight="1">
      <c r="A83" s="29">
        <v>1221</v>
      </c>
      <c r="B83" s="30" t="s">
        <v>152</v>
      </c>
      <c r="C83" s="31" t="s">
        <v>153</v>
      </c>
      <c r="D83" s="32"/>
      <c r="E83" s="32"/>
      <c r="F83" s="32">
        <f t="shared" si="23"/>
        <v>0</v>
      </c>
      <c r="G83" s="32"/>
      <c r="H83" s="32"/>
      <c r="I83" s="33">
        <f t="shared" si="24"/>
        <v>0</v>
      </c>
    </row>
    <row r="84" spans="1:9" ht="15" customHeight="1">
      <c r="A84" s="29">
        <v>1222</v>
      </c>
      <c r="B84" s="30" t="s">
        <v>154</v>
      </c>
      <c r="C84" s="31" t="s">
        <v>155</v>
      </c>
      <c r="D84" s="32"/>
      <c r="E84" s="32"/>
      <c r="F84" s="32">
        <f t="shared" si="23"/>
        <v>0</v>
      </c>
      <c r="G84" s="32"/>
      <c r="H84" s="32"/>
      <c r="I84" s="33">
        <f t="shared" si="24"/>
        <v>0</v>
      </c>
    </row>
    <row r="85" spans="1:9" ht="15" customHeight="1">
      <c r="A85" s="29">
        <v>1223</v>
      </c>
      <c r="B85" s="30" t="s">
        <v>156</v>
      </c>
      <c r="C85" s="31" t="s">
        <v>157</v>
      </c>
      <c r="D85" s="32"/>
      <c r="E85" s="32"/>
      <c r="F85" s="32">
        <f t="shared" si="23"/>
        <v>0</v>
      </c>
      <c r="G85" s="32"/>
      <c r="H85" s="32"/>
      <c r="I85" s="33">
        <f t="shared" si="24"/>
        <v>0</v>
      </c>
    </row>
    <row r="86" spans="1:9" ht="15" customHeight="1">
      <c r="A86" s="29">
        <v>1224</v>
      </c>
      <c r="B86" s="30" t="s">
        <v>158</v>
      </c>
      <c r="C86" s="31" t="s">
        <v>159</v>
      </c>
      <c r="D86" s="32"/>
      <c r="E86" s="32"/>
      <c r="F86" s="32">
        <f t="shared" si="23"/>
        <v>0</v>
      </c>
      <c r="G86" s="32"/>
      <c r="H86" s="32"/>
      <c r="I86" s="33">
        <f t="shared" si="24"/>
        <v>0</v>
      </c>
    </row>
    <row r="87" spans="1:9" ht="15" customHeight="1">
      <c r="A87" s="29">
        <v>1225</v>
      </c>
      <c r="B87" s="30" t="s">
        <v>160</v>
      </c>
      <c r="C87" s="31" t="s">
        <v>161</v>
      </c>
      <c r="D87" s="32"/>
      <c r="E87" s="32"/>
      <c r="F87" s="32">
        <f t="shared" si="23"/>
        <v>0</v>
      </c>
      <c r="G87" s="32"/>
      <c r="H87" s="32"/>
      <c r="I87" s="33">
        <f t="shared" si="24"/>
        <v>0</v>
      </c>
    </row>
    <row r="88" spans="1:9" ht="15" customHeight="1">
      <c r="A88" s="29">
        <v>1226</v>
      </c>
      <c r="B88" s="30" t="s">
        <v>162</v>
      </c>
      <c r="C88" s="31" t="s">
        <v>163</v>
      </c>
      <c r="D88" s="32"/>
      <c r="E88" s="32"/>
      <c r="F88" s="32">
        <f t="shared" si="23"/>
        <v>0</v>
      </c>
      <c r="G88" s="32"/>
      <c r="H88" s="32"/>
      <c r="I88" s="33">
        <f t="shared" si="24"/>
        <v>0</v>
      </c>
    </row>
    <row r="89" spans="1:9" ht="15" customHeight="1">
      <c r="A89" s="29">
        <v>1227</v>
      </c>
      <c r="B89" s="30" t="s">
        <v>164</v>
      </c>
      <c r="C89" s="31" t="s">
        <v>165</v>
      </c>
      <c r="D89" s="32"/>
      <c r="E89" s="32"/>
      <c r="F89" s="32">
        <f t="shared" si="23"/>
        <v>0</v>
      </c>
      <c r="G89" s="32"/>
      <c r="H89" s="32"/>
      <c r="I89" s="33">
        <f t="shared" si="24"/>
        <v>0</v>
      </c>
    </row>
    <row r="90" spans="1:9" ht="15" customHeight="1">
      <c r="A90" s="16"/>
      <c r="B90" s="21" t="s">
        <v>166</v>
      </c>
      <c r="C90" s="22" t="s">
        <v>167</v>
      </c>
      <c r="D90" s="23">
        <f>SUM(D91:D94)</f>
        <v>0</v>
      </c>
      <c r="E90" s="23">
        <f t="shared" ref="E90:H90" si="28">SUM(E91:E94)</f>
        <v>0</v>
      </c>
      <c r="F90" s="23">
        <f t="shared" si="23"/>
        <v>0</v>
      </c>
      <c r="G90" s="23">
        <f t="shared" si="28"/>
        <v>0</v>
      </c>
      <c r="H90" s="23">
        <f t="shared" si="28"/>
        <v>0</v>
      </c>
      <c r="I90" s="24">
        <f t="shared" si="24"/>
        <v>0</v>
      </c>
    </row>
    <row r="91" spans="1:9" ht="15" customHeight="1">
      <c r="A91" s="29">
        <v>1231</v>
      </c>
      <c r="B91" s="30" t="s">
        <v>168</v>
      </c>
      <c r="C91" s="31" t="s">
        <v>169</v>
      </c>
      <c r="D91" s="32"/>
      <c r="E91" s="32"/>
      <c r="F91" s="32">
        <f t="shared" si="23"/>
        <v>0</v>
      </c>
      <c r="G91" s="32"/>
      <c r="H91" s="32"/>
      <c r="I91" s="33">
        <f t="shared" si="24"/>
        <v>0</v>
      </c>
    </row>
    <row r="92" spans="1:9" ht="15" customHeight="1">
      <c r="A92" s="29">
        <v>1232</v>
      </c>
      <c r="B92" s="30" t="s">
        <v>170</v>
      </c>
      <c r="C92" s="31" t="s">
        <v>171</v>
      </c>
      <c r="D92" s="32"/>
      <c r="E92" s="32"/>
      <c r="F92" s="32">
        <f t="shared" si="23"/>
        <v>0</v>
      </c>
      <c r="G92" s="32"/>
      <c r="H92" s="32"/>
      <c r="I92" s="33">
        <f t="shared" si="24"/>
        <v>0</v>
      </c>
    </row>
    <row r="93" spans="1:9" ht="15" customHeight="1">
      <c r="A93" s="29">
        <v>1233</v>
      </c>
      <c r="B93" s="30" t="s">
        <v>172</v>
      </c>
      <c r="C93" s="31" t="s">
        <v>173</v>
      </c>
      <c r="D93" s="32"/>
      <c r="E93" s="32"/>
      <c r="F93" s="32">
        <f t="shared" si="23"/>
        <v>0</v>
      </c>
      <c r="G93" s="32"/>
      <c r="H93" s="32"/>
      <c r="I93" s="33">
        <f t="shared" si="24"/>
        <v>0</v>
      </c>
    </row>
    <row r="94" spans="1:9" ht="15" customHeight="1">
      <c r="A94" s="29">
        <v>1234</v>
      </c>
      <c r="B94" s="30" t="s">
        <v>174</v>
      </c>
      <c r="C94" s="31" t="s">
        <v>175</v>
      </c>
      <c r="D94" s="32"/>
      <c r="E94" s="32"/>
      <c r="F94" s="32">
        <f t="shared" si="23"/>
        <v>0</v>
      </c>
      <c r="G94" s="32"/>
      <c r="H94" s="32"/>
      <c r="I94" s="33">
        <f t="shared" si="24"/>
        <v>0</v>
      </c>
    </row>
    <row r="95" spans="1:9" ht="15" customHeight="1">
      <c r="A95" s="16"/>
      <c r="B95" s="21" t="s">
        <v>176</v>
      </c>
      <c r="C95" s="22" t="s">
        <v>177</v>
      </c>
      <c r="D95" s="23">
        <f>+D96+D97+D109</f>
        <v>26358223</v>
      </c>
      <c r="E95" s="23">
        <f t="shared" ref="E95:H95" si="29">+E96+E97+E109</f>
        <v>412410203.69</v>
      </c>
      <c r="F95" s="23">
        <f t="shared" si="23"/>
        <v>438768426.69</v>
      </c>
      <c r="G95" s="23">
        <f t="shared" si="29"/>
        <v>342511735.91000003</v>
      </c>
      <c r="H95" s="23">
        <f t="shared" si="29"/>
        <v>326359949.37000006</v>
      </c>
      <c r="I95" s="23">
        <f t="shared" si="24"/>
        <v>300001726.37000006</v>
      </c>
    </row>
    <row r="96" spans="1:9" ht="15" customHeight="1">
      <c r="A96" s="29">
        <v>1241</v>
      </c>
      <c r="B96" s="21" t="s">
        <v>178</v>
      </c>
      <c r="C96" s="22" t="s">
        <v>110</v>
      </c>
      <c r="D96" s="23"/>
      <c r="E96" s="23"/>
      <c r="F96" s="23">
        <f t="shared" si="23"/>
        <v>0</v>
      </c>
      <c r="G96" s="23"/>
      <c r="H96" s="23"/>
      <c r="I96" s="24">
        <f t="shared" si="24"/>
        <v>0</v>
      </c>
    </row>
    <row r="97" spans="1:9" ht="15" customHeight="1">
      <c r="A97" s="29"/>
      <c r="B97" s="21" t="s">
        <v>179</v>
      </c>
      <c r="C97" s="22" t="s">
        <v>112</v>
      </c>
      <c r="D97" s="23">
        <f>+D98+D103+D108</f>
        <v>26358223</v>
      </c>
      <c r="E97" s="23">
        <f t="shared" ref="E97:H97" si="30">+E98+E103+E108</f>
        <v>412410203.69</v>
      </c>
      <c r="F97" s="23">
        <f t="shared" si="23"/>
        <v>438768426.69</v>
      </c>
      <c r="G97" s="23">
        <f t="shared" si="30"/>
        <v>342511735.91000003</v>
      </c>
      <c r="H97" s="23">
        <f t="shared" si="30"/>
        <v>326359949.37000006</v>
      </c>
      <c r="I97" s="23">
        <f t="shared" si="24"/>
        <v>300001726.37000006</v>
      </c>
    </row>
    <row r="98" spans="1:9" ht="15" customHeight="1">
      <c r="A98" s="29"/>
      <c r="B98" s="34" t="s">
        <v>180</v>
      </c>
      <c r="C98" s="35" t="s">
        <v>181</v>
      </c>
      <c r="D98" s="27">
        <f>SUM(D99:D102)</f>
        <v>1950000</v>
      </c>
      <c r="E98" s="27">
        <f t="shared" ref="E98:H98" si="31">SUM(E99:E102)</f>
        <v>390613641.38999999</v>
      </c>
      <c r="F98" s="27">
        <f t="shared" si="23"/>
        <v>392563641.38999999</v>
      </c>
      <c r="G98" s="27">
        <f t="shared" si="31"/>
        <v>296306950.61000001</v>
      </c>
      <c r="H98" s="27">
        <f t="shared" si="31"/>
        <v>280155164.07000005</v>
      </c>
      <c r="I98" s="28">
        <f t="shared" si="24"/>
        <v>278205164.07000005</v>
      </c>
    </row>
    <row r="99" spans="1:9" ht="15" customHeight="1">
      <c r="A99" s="29">
        <v>124211</v>
      </c>
      <c r="B99" s="36" t="s">
        <v>182</v>
      </c>
      <c r="C99" s="37" t="s">
        <v>116</v>
      </c>
      <c r="D99" s="32">
        <v>1950000</v>
      </c>
      <c r="E99" s="32">
        <v>390613641.38999999</v>
      </c>
      <c r="F99" s="32">
        <f t="shared" si="23"/>
        <v>392563641.38999999</v>
      </c>
      <c r="G99" s="32">
        <v>296306950.61000001</v>
      </c>
      <c r="H99" s="32">
        <v>280155164.07000005</v>
      </c>
      <c r="I99" s="33">
        <f t="shared" si="24"/>
        <v>278205164.07000005</v>
      </c>
    </row>
    <row r="100" spans="1:9" ht="15" customHeight="1">
      <c r="A100" s="29">
        <v>124212</v>
      </c>
      <c r="B100" s="36" t="s">
        <v>183</v>
      </c>
      <c r="C100" s="37" t="s">
        <v>118</v>
      </c>
      <c r="D100" s="32"/>
      <c r="E100" s="32"/>
      <c r="F100" s="32">
        <f t="shared" si="23"/>
        <v>0</v>
      </c>
      <c r="G100" s="32"/>
      <c r="H100" s="32"/>
      <c r="I100" s="33">
        <f t="shared" si="24"/>
        <v>0</v>
      </c>
    </row>
    <row r="101" spans="1:9" ht="15" customHeight="1">
      <c r="A101" s="29">
        <v>124213</v>
      </c>
      <c r="B101" s="36" t="s">
        <v>184</v>
      </c>
      <c r="C101" s="37" t="s">
        <v>120</v>
      </c>
      <c r="D101" s="32"/>
      <c r="E101" s="32"/>
      <c r="F101" s="32">
        <f t="shared" si="23"/>
        <v>0</v>
      </c>
      <c r="G101" s="32"/>
      <c r="H101" s="32"/>
      <c r="I101" s="33">
        <f t="shared" si="24"/>
        <v>0</v>
      </c>
    </row>
    <row r="102" spans="1:9" ht="15" customHeight="1">
      <c r="A102" s="29">
        <v>124214</v>
      </c>
      <c r="B102" s="36" t="s">
        <v>185</v>
      </c>
      <c r="C102" s="37" t="s">
        <v>122</v>
      </c>
      <c r="D102" s="32"/>
      <c r="E102" s="32"/>
      <c r="F102" s="32">
        <f t="shared" si="23"/>
        <v>0</v>
      </c>
      <c r="G102" s="32"/>
      <c r="H102" s="32"/>
      <c r="I102" s="33">
        <f t="shared" si="24"/>
        <v>0</v>
      </c>
    </row>
    <row r="103" spans="1:9" ht="15" customHeight="1">
      <c r="A103" s="29"/>
      <c r="B103" s="34" t="s">
        <v>186</v>
      </c>
      <c r="C103" s="35" t="s">
        <v>124</v>
      </c>
      <c r="D103" s="27">
        <f>SUM(D104:D107)</f>
        <v>24408223</v>
      </c>
      <c r="E103" s="27">
        <f t="shared" ref="E103:H103" si="32">SUM(E104:E107)</f>
        <v>21796562.299999997</v>
      </c>
      <c r="F103" s="27">
        <f t="shared" si="23"/>
        <v>46204785.299999997</v>
      </c>
      <c r="G103" s="27">
        <f t="shared" si="32"/>
        <v>46204785.299999997</v>
      </c>
      <c r="H103" s="27">
        <f t="shared" si="32"/>
        <v>46204785.299999997</v>
      </c>
      <c r="I103" s="28">
        <f t="shared" si="24"/>
        <v>21796562.299999997</v>
      </c>
    </row>
    <row r="104" spans="1:9" ht="15" customHeight="1">
      <c r="A104" s="29">
        <v>124221</v>
      </c>
      <c r="B104" s="36" t="s">
        <v>187</v>
      </c>
      <c r="C104" s="37" t="s">
        <v>116</v>
      </c>
      <c r="D104" s="32">
        <v>24408223</v>
      </c>
      <c r="E104" s="32">
        <v>21796562.299999997</v>
      </c>
      <c r="F104" s="32">
        <f t="shared" si="23"/>
        <v>46204785.299999997</v>
      </c>
      <c r="G104" s="32">
        <v>46204785.299999997</v>
      </c>
      <c r="H104" s="32">
        <v>46204785.299999997</v>
      </c>
      <c r="I104" s="33">
        <f t="shared" si="24"/>
        <v>21796562.299999997</v>
      </c>
    </row>
    <row r="105" spans="1:9" ht="15" customHeight="1">
      <c r="A105" s="29">
        <v>124222</v>
      </c>
      <c r="B105" s="36" t="s">
        <v>188</v>
      </c>
      <c r="C105" s="37" t="s">
        <v>118</v>
      </c>
      <c r="D105" s="32"/>
      <c r="E105" s="32"/>
      <c r="F105" s="32">
        <f t="shared" si="23"/>
        <v>0</v>
      </c>
      <c r="G105" s="32"/>
      <c r="H105" s="32"/>
      <c r="I105" s="33">
        <f t="shared" si="24"/>
        <v>0</v>
      </c>
    </row>
    <row r="106" spans="1:9" ht="15" customHeight="1">
      <c r="A106" s="29">
        <v>124223</v>
      </c>
      <c r="B106" s="36" t="s">
        <v>189</v>
      </c>
      <c r="C106" s="37" t="s">
        <v>120</v>
      </c>
      <c r="D106" s="32"/>
      <c r="E106" s="32"/>
      <c r="F106" s="32">
        <f t="shared" si="23"/>
        <v>0</v>
      </c>
      <c r="G106" s="32"/>
      <c r="H106" s="32"/>
      <c r="I106" s="33">
        <f t="shared" si="24"/>
        <v>0</v>
      </c>
    </row>
    <row r="107" spans="1:9" ht="15" customHeight="1">
      <c r="A107" s="29">
        <v>124224</v>
      </c>
      <c r="B107" s="36" t="s">
        <v>190</v>
      </c>
      <c r="C107" s="37" t="s">
        <v>122</v>
      </c>
      <c r="D107" s="32"/>
      <c r="E107" s="32"/>
      <c r="F107" s="32">
        <f t="shared" si="23"/>
        <v>0</v>
      </c>
      <c r="G107" s="32"/>
      <c r="H107" s="32"/>
      <c r="I107" s="33">
        <f t="shared" si="24"/>
        <v>0</v>
      </c>
    </row>
    <row r="108" spans="1:9" ht="15" customHeight="1">
      <c r="A108" s="29">
        <v>12423</v>
      </c>
      <c r="B108" s="34" t="s">
        <v>191</v>
      </c>
      <c r="C108" s="35" t="s">
        <v>130</v>
      </c>
      <c r="D108" s="27"/>
      <c r="E108" s="27"/>
      <c r="F108" s="27">
        <f t="shared" si="23"/>
        <v>0</v>
      </c>
      <c r="G108" s="27"/>
      <c r="H108" s="27"/>
      <c r="I108" s="28">
        <f t="shared" si="24"/>
        <v>0</v>
      </c>
    </row>
    <row r="109" spans="1:9" ht="15" customHeight="1">
      <c r="A109" s="29"/>
      <c r="B109" s="21" t="s">
        <v>192</v>
      </c>
      <c r="C109" s="22" t="s">
        <v>132</v>
      </c>
      <c r="D109" s="23">
        <f>SUM(D110:D112)</f>
        <v>0</v>
      </c>
      <c r="E109" s="23">
        <f t="shared" ref="E109:H109" si="33">SUM(E110:E112)</f>
        <v>0</v>
      </c>
      <c r="F109" s="23">
        <f t="shared" si="23"/>
        <v>0</v>
      </c>
      <c r="G109" s="23">
        <f t="shared" si="33"/>
        <v>0</v>
      </c>
      <c r="H109" s="23">
        <f t="shared" si="33"/>
        <v>0</v>
      </c>
      <c r="I109" s="24">
        <f t="shared" si="24"/>
        <v>0</v>
      </c>
    </row>
    <row r="110" spans="1:9" ht="15" customHeight="1">
      <c r="A110" s="29">
        <v>12431</v>
      </c>
      <c r="B110" s="36" t="s">
        <v>193</v>
      </c>
      <c r="C110" s="37" t="s">
        <v>134</v>
      </c>
      <c r="D110" s="32"/>
      <c r="E110" s="32"/>
      <c r="F110" s="32">
        <f t="shared" si="23"/>
        <v>0</v>
      </c>
      <c r="G110" s="32"/>
      <c r="H110" s="32"/>
      <c r="I110" s="33">
        <f t="shared" si="24"/>
        <v>0</v>
      </c>
    </row>
    <row r="111" spans="1:9" ht="15" customHeight="1">
      <c r="A111" s="29">
        <v>12432</v>
      </c>
      <c r="B111" s="30" t="s">
        <v>194</v>
      </c>
      <c r="C111" s="31" t="s">
        <v>136</v>
      </c>
      <c r="D111" s="32"/>
      <c r="E111" s="32"/>
      <c r="F111" s="32">
        <f t="shared" si="23"/>
        <v>0</v>
      </c>
      <c r="G111" s="32"/>
      <c r="H111" s="32"/>
      <c r="I111" s="33">
        <f t="shared" si="24"/>
        <v>0</v>
      </c>
    </row>
    <row r="112" spans="1:9" ht="15" customHeight="1">
      <c r="A112" s="29">
        <v>12433</v>
      </c>
      <c r="B112" s="30" t="s">
        <v>195</v>
      </c>
      <c r="C112" s="31" t="s">
        <v>138</v>
      </c>
      <c r="D112" s="32"/>
      <c r="E112" s="32"/>
      <c r="F112" s="32">
        <f t="shared" si="23"/>
        <v>0</v>
      </c>
      <c r="G112" s="32"/>
      <c r="H112" s="32"/>
      <c r="I112" s="33">
        <f t="shared" si="24"/>
        <v>0</v>
      </c>
    </row>
    <row r="113" spans="1:9" ht="15" customHeight="1">
      <c r="A113" s="16"/>
      <c r="B113" s="21" t="s">
        <v>196</v>
      </c>
      <c r="C113" s="22" t="s">
        <v>197</v>
      </c>
      <c r="D113" s="23">
        <f>SUM(D114:D117)</f>
        <v>0</v>
      </c>
      <c r="E113" s="23">
        <f t="shared" ref="E113:H113" si="34">SUM(E114:E117)</f>
        <v>0</v>
      </c>
      <c r="F113" s="23">
        <f t="shared" si="23"/>
        <v>0</v>
      </c>
      <c r="G113" s="23">
        <f t="shared" si="34"/>
        <v>0</v>
      </c>
      <c r="H113" s="23">
        <f t="shared" si="34"/>
        <v>0</v>
      </c>
      <c r="I113" s="24">
        <f t="shared" si="24"/>
        <v>0</v>
      </c>
    </row>
    <row r="114" spans="1:9" ht="15" customHeight="1">
      <c r="A114" s="29">
        <v>1251</v>
      </c>
      <c r="B114" s="30" t="s">
        <v>198</v>
      </c>
      <c r="C114" s="31" t="s">
        <v>199</v>
      </c>
      <c r="D114" s="32"/>
      <c r="E114" s="32"/>
      <c r="F114" s="32">
        <f t="shared" si="23"/>
        <v>0</v>
      </c>
      <c r="G114" s="32"/>
      <c r="H114" s="32"/>
      <c r="I114" s="33">
        <f t="shared" si="24"/>
        <v>0</v>
      </c>
    </row>
    <row r="115" spans="1:9" ht="15" customHeight="1">
      <c r="A115" s="29">
        <v>1252</v>
      </c>
      <c r="B115" s="30" t="s">
        <v>200</v>
      </c>
      <c r="C115" s="31" t="s">
        <v>201</v>
      </c>
      <c r="D115" s="32"/>
      <c r="E115" s="32"/>
      <c r="F115" s="32">
        <f t="shared" si="23"/>
        <v>0</v>
      </c>
      <c r="G115" s="32"/>
      <c r="H115" s="32"/>
      <c r="I115" s="33">
        <f t="shared" si="24"/>
        <v>0</v>
      </c>
    </row>
    <row r="116" spans="1:9" ht="15" customHeight="1">
      <c r="A116" s="29">
        <v>1253</v>
      </c>
      <c r="B116" s="30" t="s">
        <v>202</v>
      </c>
      <c r="C116" s="31" t="s">
        <v>203</v>
      </c>
      <c r="D116" s="32"/>
      <c r="E116" s="32"/>
      <c r="F116" s="32">
        <f t="shared" si="23"/>
        <v>0</v>
      </c>
      <c r="G116" s="32"/>
      <c r="H116" s="32"/>
      <c r="I116" s="33">
        <f t="shared" si="24"/>
        <v>0</v>
      </c>
    </row>
    <row r="117" spans="1:9" ht="15" customHeight="1">
      <c r="A117" s="29">
        <v>1254</v>
      </c>
      <c r="B117" s="30" t="s">
        <v>204</v>
      </c>
      <c r="C117" s="31" t="s">
        <v>205</v>
      </c>
      <c r="D117" s="32"/>
      <c r="E117" s="32"/>
      <c r="F117" s="32">
        <f t="shared" si="23"/>
        <v>0</v>
      </c>
      <c r="G117" s="32"/>
      <c r="H117" s="32"/>
      <c r="I117" s="33">
        <f t="shared" si="24"/>
        <v>0</v>
      </c>
    </row>
    <row r="118" spans="1:9" ht="15" customHeight="1">
      <c r="A118" s="29"/>
      <c r="B118" s="40"/>
      <c r="C118" s="31"/>
      <c r="D118" s="41"/>
      <c r="E118" s="41"/>
      <c r="F118" s="32">
        <f t="shared" si="23"/>
        <v>0</v>
      </c>
      <c r="G118" s="32"/>
      <c r="H118" s="32"/>
      <c r="I118" s="33">
        <f t="shared" si="24"/>
        <v>0</v>
      </c>
    </row>
    <row r="119" spans="1:9" ht="15" customHeight="1">
      <c r="B119" s="42"/>
      <c r="C119" s="18" t="s">
        <v>206</v>
      </c>
      <c r="D119" s="43">
        <f>+D10+D77</f>
        <v>8993649295.4500008</v>
      </c>
      <c r="E119" s="43">
        <f t="shared" ref="E119:H119" si="35">+E10+E77</f>
        <v>5672404332.5799999</v>
      </c>
      <c r="F119" s="43">
        <f t="shared" si="23"/>
        <v>14666053628.030001</v>
      </c>
      <c r="G119" s="43">
        <f t="shared" si="35"/>
        <v>13753901373.189999</v>
      </c>
      <c r="H119" s="43">
        <f t="shared" si="35"/>
        <v>13676504212.35</v>
      </c>
      <c r="I119" s="43">
        <f t="shared" si="24"/>
        <v>4682854916.8999996</v>
      </c>
    </row>
    <row r="120" spans="1:9">
      <c r="B120" s="44"/>
      <c r="C120" s="44"/>
      <c r="D120" s="45"/>
      <c r="E120" s="45"/>
      <c r="F120" s="45"/>
      <c r="G120" s="45"/>
      <c r="H120" s="45"/>
    </row>
    <row r="121" spans="1:9">
      <c r="B121" s="47" t="s">
        <v>207</v>
      </c>
      <c r="C121" s="48"/>
      <c r="D121" s="49"/>
      <c r="E121" s="49"/>
      <c r="F121" s="49"/>
      <c r="G121" s="49"/>
      <c r="H121" s="49"/>
    </row>
    <row r="122" spans="1:9">
      <c r="D122" s="45"/>
      <c r="E122" s="45"/>
      <c r="F122" s="45"/>
      <c r="G122" s="45"/>
      <c r="H122" s="45"/>
    </row>
    <row r="123" spans="1:9" s="46" customFormat="1">
      <c r="A123" s="1"/>
      <c r="B123" s="3"/>
      <c r="C123" s="3"/>
      <c r="D123" s="45"/>
      <c r="E123" s="45"/>
      <c r="F123" s="45"/>
      <c r="G123" s="45"/>
      <c r="H123" s="45"/>
    </row>
    <row r="124" spans="1:9" s="46" customFormat="1">
      <c r="A124" s="1"/>
      <c r="B124" s="3"/>
      <c r="C124" s="3"/>
      <c r="D124" s="45"/>
      <c r="E124" s="45"/>
      <c r="F124" s="45"/>
      <c r="G124" s="45"/>
      <c r="H124" s="45"/>
    </row>
    <row r="125" spans="1:9" s="46" customFormat="1">
      <c r="A125" s="1"/>
      <c r="B125" s="3"/>
      <c r="C125" s="3"/>
      <c r="D125" s="45"/>
      <c r="E125" s="45"/>
      <c r="F125" s="45"/>
      <c r="G125" s="45"/>
      <c r="H125" s="45"/>
    </row>
    <row r="126" spans="1:9" s="46" customFormat="1">
      <c r="A126" s="1"/>
      <c r="B126" s="3"/>
      <c r="C126" s="3"/>
      <c r="D126" s="45"/>
      <c r="E126" s="45"/>
      <c r="F126" s="45"/>
      <c r="G126" s="45"/>
      <c r="H126" s="45"/>
    </row>
    <row r="127" spans="1:9" s="46" customFormat="1">
      <c r="A127" s="1"/>
      <c r="B127" s="3"/>
      <c r="C127" s="3"/>
      <c r="D127" s="45"/>
      <c r="E127" s="45"/>
      <c r="F127" s="45"/>
      <c r="G127" s="45"/>
      <c r="H127" s="45"/>
    </row>
    <row r="128" spans="1:9" s="46" customFormat="1">
      <c r="A128" s="1"/>
      <c r="B128" s="3"/>
      <c r="C128" s="3"/>
      <c r="D128" s="45"/>
      <c r="E128" s="45"/>
      <c r="F128" s="45"/>
      <c r="G128" s="45"/>
      <c r="H128" s="45"/>
    </row>
    <row r="129" spans="1:8" s="46" customFormat="1">
      <c r="A129" s="1"/>
      <c r="B129" s="3"/>
      <c r="C129" s="3"/>
      <c r="D129" s="45"/>
      <c r="E129" s="45"/>
      <c r="F129" s="45"/>
      <c r="G129" s="45"/>
      <c r="H129" s="45"/>
    </row>
    <row r="130" spans="1:8" s="46" customFormat="1">
      <c r="A130" s="1"/>
      <c r="B130" s="3"/>
      <c r="C130" s="3"/>
      <c r="D130" s="45"/>
      <c r="E130" s="45"/>
      <c r="F130" s="45"/>
      <c r="G130" s="45"/>
      <c r="H130" s="45"/>
    </row>
    <row r="131" spans="1:8" s="46" customFormat="1">
      <c r="A131" s="1"/>
      <c r="B131" s="3"/>
      <c r="C131" s="3"/>
      <c r="D131" s="45"/>
      <c r="E131" s="45"/>
      <c r="F131" s="45"/>
      <c r="G131" s="45"/>
      <c r="H131" s="45"/>
    </row>
    <row r="132" spans="1:8" s="46" customFormat="1">
      <c r="A132" s="1"/>
      <c r="B132" s="3"/>
      <c r="C132" s="3"/>
      <c r="D132" s="45"/>
      <c r="E132" s="45"/>
      <c r="F132" s="45"/>
      <c r="G132" s="45"/>
      <c r="H132" s="45"/>
    </row>
    <row r="133" spans="1:8" s="46" customFormat="1">
      <c r="A133" s="1"/>
      <c r="B133" s="3"/>
      <c r="C133" s="3"/>
      <c r="D133" s="45"/>
      <c r="E133" s="45"/>
      <c r="F133" s="45"/>
      <c r="G133" s="45"/>
      <c r="H133" s="45"/>
    </row>
    <row r="134" spans="1:8" s="46" customFormat="1">
      <c r="A134" s="1"/>
      <c r="B134" s="3"/>
      <c r="C134" s="3"/>
      <c r="D134" s="45"/>
      <c r="E134" s="45"/>
      <c r="F134" s="45"/>
      <c r="G134" s="45"/>
      <c r="H134" s="45"/>
    </row>
    <row r="135" spans="1:8" s="46" customFormat="1">
      <c r="A135" s="1"/>
      <c r="B135" s="3"/>
      <c r="C135" s="3"/>
      <c r="D135" s="45"/>
      <c r="E135" s="45"/>
      <c r="F135" s="45"/>
      <c r="G135" s="45"/>
      <c r="H135" s="45"/>
    </row>
    <row r="136" spans="1:8" s="46" customFormat="1">
      <c r="A136" s="1"/>
      <c r="B136" s="3"/>
      <c r="C136" s="3"/>
      <c r="D136" s="45"/>
      <c r="E136" s="45"/>
      <c r="F136" s="45"/>
      <c r="G136" s="45"/>
      <c r="H136" s="45"/>
    </row>
    <row r="137" spans="1:8" s="46" customFormat="1">
      <c r="A137" s="1"/>
      <c r="B137" s="3"/>
      <c r="C137" s="3"/>
      <c r="D137" s="45"/>
      <c r="E137" s="45"/>
      <c r="F137" s="45"/>
      <c r="G137" s="45"/>
      <c r="H137" s="45"/>
    </row>
    <row r="138" spans="1:8" s="46" customFormat="1">
      <c r="A138" s="1"/>
      <c r="B138" s="3"/>
      <c r="C138" s="3"/>
      <c r="D138" s="45"/>
      <c r="E138" s="45"/>
      <c r="F138" s="45"/>
      <c r="G138" s="45"/>
      <c r="H138" s="45"/>
    </row>
    <row r="139" spans="1:8" s="46" customFormat="1">
      <c r="A139" s="1"/>
      <c r="B139" s="3"/>
      <c r="C139" s="3"/>
      <c r="D139" s="45"/>
      <c r="E139" s="45"/>
      <c r="F139" s="45"/>
      <c r="G139" s="45"/>
      <c r="H139" s="45"/>
    </row>
    <row r="140" spans="1:8" s="46" customFormat="1">
      <c r="A140" s="1"/>
      <c r="B140" s="3"/>
      <c r="C140" s="3"/>
      <c r="D140" s="45"/>
      <c r="E140" s="45"/>
      <c r="F140" s="45"/>
      <c r="G140" s="45"/>
      <c r="H140" s="45"/>
    </row>
    <row r="141" spans="1:8" s="46" customFormat="1">
      <c r="A141" s="1"/>
      <c r="B141" s="3"/>
      <c r="C141" s="3"/>
      <c r="D141" s="45"/>
      <c r="E141" s="45"/>
      <c r="F141" s="45"/>
      <c r="G141" s="45"/>
      <c r="H141" s="45"/>
    </row>
    <row r="142" spans="1:8" s="46" customFormat="1">
      <c r="A142" s="1"/>
      <c r="B142" s="3"/>
      <c r="C142" s="3"/>
      <c r="D142" s="45"/>
      <c r="E142" s="45"/>
      <c r="F142" s="45"/>
      <c r="G142" s="45"/>
      <c r="H142" s="45"/>
    </row>
    <row r="143" spans="1:8" s="46" customFormat="1">
      <c r="A143" s="1"/>
      <c r="B143" s="3"/>
      <c r="C143" s="3"/>
      <c r="D143" s="45"/>
      <c r="E143" s="45"/>
      <c r="F143" s="45"/>
      <c r="G143" s="45"/>
      <c r="H143" s="45"/>
    </row>
    <row r="144" spans="1:8" s="46" customFormat="1">
      <c r="A144" s="1"/>
      <c r="B144" s="3"/>
      <c r="C144" s="3"/>
      <c r="D144" s="45"/>
      <c r="E144" s="45"/>
      <c r="F144" s="45"/>
      <c r="G144" s="45"/>
      <c r="H144" s="45"/>
    </row>
    <row r="145" spans="1:8" s="46" customFormat="1">
      <c r="A145" s="1"/>
      <c r="B145" s="3"/>
      <c r="C145" s="3"/>
      <c r="D145" s="45"/>
      <c r="E145" s="45"/>
      <c r="F145" s="45"/>
      <c r="G145" s="45"/>
      <c r="H145" s="45"/>
    </row>
    <row r="146" spans="1:8" s="46" customFormat="1">
      <c r="A146" s="1"/>
      <c r="B146" s="3"/>
      <c r="C146" s="3"/>
      <c r="D146" s="45"/>
      <c r="E146" s="45"/>
      <c r="F146" s="45"/>
      <c r="G146" s="45"/>
      <c r="H146" s="45"/>
    </row>
    <row r="147" spans="1:8" s="46" customFormat="1">
      <c r="A147" s="1"/>
      <c r="B147" s="3"/>
      <c r="C147" s="3"/>
      <c r="D147" s="45"/>
      <c r="E147" s="45"/>
      <c r="F147" s="45"/>
      <c r="G147" s="45"/>
      <c r="H147" s="45"/>
    </row>
    <row r="148" spans="1:8" s="46" customFormat="1">
      <c r="A148" s="1"/>
      <c r="B148" s="3"/>
      <c r="C148" s="3"/>
      <c r="D148" s="45"/>
      <c r="E148" s="45"/>
      <c r="F148" s="45"/>
      <c r="G148" s="45"/>
      <c r="H148" s="45"/>
    </row>
    <row r="149" spans="1:8" s="46" customFormat="1">
      <c r="A149" s="1"/>
      <c r="B149" s="3"/>
      <c r="C149" s="3"/>
      <c r="D149" s="45"/>
      <c r="E149" s="45"/>
      <c r="F149" s="45"/>
      <c r="G149" s="45"/>
      <c r="H149" s="45"/>
    </row>
    <row r="150" spans="1:8" s="46" customFormat="1">
      <c r="A150" s="1"/>
      <c r="B150" s="3"/>
      <c r="C150" s="3"/>
      <c r="D150" s="45"/>
      <c r="E150" s="45"/>
      <c r="F150" s="45"/>
      <c r="G150" s="45"/>
      <c r="H150" s="45"/>
    </row>
    <row r="151" spans="1:8" s="46" customFormat="1">
      <c r="A151" s="1"/>
      <c r="B151" s="3"/>
      <c r="C151" s="3"/>
      <c r="D151" s="45"/>
      <c r="E151" s="45"/>
      <c r="F151" s="45"/>
      <c r="G151" s="45"/>
      <c r="H151" s="45"/>
    </row>
    <row r="152" spans="1:8" s="46" customFormat="1">
      <c r="A152" s="1"/>
      <c r="B152" s="3"/>
      <c r="C152" s="3"/>
      <c r="D152" s="45"/>
      <c r="E152" s="45"/>
      <c r="F152" s="45"/>
      <c r="G152" s="45"/>
      <c r="H152" s="45"/>
    </row>
    <row r="153" spans="1:8" s="46" customFormat="1">
      <c r="A153" s="1"/>
      <c r="B153" s="3"/>
      <c r="C153" s="3"/>
      <c r="D153" s="45"/>
      <c r="E153" s="45"/>
      <c r="F153" s="45"/>
      <c r="G153" s="45"/>
      <c r="H153" s="45"/>
    </row>
    <row r="154" spans="1:8" s="46" customFormat="1">
      <c r="A154" s="1"/>
      <c r="B154" s="3"/>
      <c r="C154" s="3"/>
      <c r="D154" s="45"/>
      <c r="E154" s="45"/>
      <c r="F154" s="45"/>
      <c r="G154" s="45"/>
      <c r="H154" s="45"/>
    </row>
    <row r="155" spans="1:8" s="46" customFormat="1">
      <c r="A155" s="1"/>
      <c r="B155" s="3"/>
      <c r="C155" s="3"/>
      <c r="D155" s="45"/>
      <c r="E155" s="45"/>
      <c r="F155" s="45"/>
      <c r="G155" s="45"/>
      <c r="H155" s="45"/>
    </row>
    <row r="156" spans="1:8" s="46" customFormat="1">
      <c r="A156" s="1"/>
      <c r="B156" s="3"/>
      <c r="C156" s="3"/>
      <c r="D156" s="45"/>
      <c r="E156" s="45"/>
      <c r="F156" s="45"/>
      <c r="G156" s="45"/>
      <c r="H156" s="45"/>
    </row>
    <row r="157" spans="1:8" s="46" customFormat="1">
      <c r="A157" s="1"/>
      <c r="B157" s="3"/>
      <c r="C157" s="3"/>
      <c r="D157" s="45"/>
      <c r="E157" s="45"/>
      <c r="F157" s="45"/>
      <c r="G157" s="45"/>
      <c r="H157" s="45"/>
    </row>
    <row r="158" spans="1:8" s="46" customFormat="1">
      <c r="A158" s="1"/>
      <c r="B158" s="3"/>
      <c r="C158" s="3"/>
      <c r="D158" s="45"/>
      <c r="E158" s="45"/>
      <c r="F158" s="45"/>
      <c r="G158" s="45"/>
      <c r="H158" s="45"/>
    </row>
    <row r="159" spans="1:8" s="46" customFormat="1">
      <c r="A159" s="1"/>
      <c r="B159" s="3"/>
      <c r="C159" s="3"/>
      <c r="D159" s="45"/>
      <c r="E159" s="45"/>
      <c r="F159" s="45"/>
      <c r="G159" s="45"/>
      <c r="H159" s="45"/>
    </row>
    <row r="160" spans="1:8" s="46" customFormat="1">
      <c r="A160" s="1"/>
      <c r="B160" s="3"/>
      <c r="C160" s="3"/>
      <c r="D160" s="45"/>
      <c r="E160" s="45"/>
      <c r="F160" s="45"/>
      <c r="G160" s="45"/>
      <c r="H160" s="45"/>
    </row>
    <row r="161" spans="1:8" s="46" customFormat="1">
      <c r="A161" s="1"/>
      <c r="B161" s="3"/>
      <c r="C161" s="3"/>
      <c r="D161" s="45"/>
      <c r="E161" s="45"/>
      <c r="F161" s="45"/>
      <c r="G161" s="45"/>
      <c r="H161" s="45"/>
    </row>
    <row r="162" spans="1:8" s="46" customFormat="1">
      <c r="A162" s="1"/>
      <c r="B162" s="3"/>
      <c r="C162" s="3"/>
      <c r="D162" s="45"/>
      <c r="E162" s="45"/>
      <c r="F162" s="45"/>
      <c r="G162" s="45"/>
      <c r="H162" s="45"/>
    </row>
    <row r="163" spans="1:8" s="46" customFormat="1">
      <c r="A163" s="1"/>
      <c r="B163" s="3"/>
      <c r="C163" s="3"/>
      <c r="D163" s="45"/>
      <c r="E163" s="45"/>
      <c r="F163" s="45"/>
      <c r="G163" s="45"/>
      <c r="H163" s="45"/>
    </row>
    <row r="164" spans="1:8" s="46" customFormat="1">
      <c r="A164" s="1"/>
      <c r="B164" s="3"/>
      <c r="C164" s="3"/>
      <c r="D164" s="45"/>
      <c r="E164" s="45"/>
      <c r="F164" s="45"/>
      <c r="G164" s="45"/>
      <c r="H164" s="45"/>
    </row>
    <row r="165" spans="1:8" s="46" customFormat="1">
      <c r="A165" s="1"/>
      <c r="B165" s="3"/>
      <c r="C165" s="3"/>
      <c r="D165" s="45"/>
      <c r="E165" s="45"/>
      <c r="F165" s="45"/>
      <c r="G165" s="45"/>
      <c r="H165" s="45"/>
    </row>
    <row r="166" spans="1:8" s="46" customFormat="1">
      <c r="A166" s="1"/>
      <c r="B166" s="3"/>
      <c r="C166" s="3"/>
      <c r="D166" s="45"/>
      <c r="E166" s="45"/>
      <c r="F166" s="45"/>
      <c r="G166" s="45"/>
      <c r="H166" s="45"/>
    </row>
    <row r="167" spans="1:8" s="46" customFormat="1">
      <c r="A167" s="1"/>
      <c r="B167" s="3"/>
      <c r="C167" s="3"/>
      <c r="D167" s="45"/>
      <c r="E167" s="45"/>
      <c r="F167" s="45"/>
      <c r="G167" s="45"/>
      <c r="H167" s="45"/>
    </row>
    <row r="168" spans="1:8" s="46" customFormat="1">
      <c r="A168" s="1"/>
      <c r="B168" s="3"/>
      <c r="C168" s="3"/>
      <c r="D168" s="45"/>
      <c r="E168" s="45"/>
      <c r="F168" s="45"/>
      <c r="G168" s="45"/>
      <c r="H168" s="45"/>
    </row>
    <row r="169" spans="1:8" s="46" customFormat="1">
      <c r="A169" s="1"/>
      <c r="B169" s="3"/>
      <c r="C169" s="3"/>
      <c r="D169" s="45"/>
      <c r="E169" s="45"/>
      <c r="F169" s="45"/>
      <c r="G169" s="45"/>
      <c r="H169" s="45"/>
    </row>
    <row r="170" spans="1:8" s="46" customFormat="1">
      <c r="A170" s="1"/>
      <c r="B170" s="3"/>
      <c r="C170" s="3"/>
      <c r="D170" s="45"/>
      <c r="E170" s="45"/>
      <c r="F170" s="45"/>
      <c r="G170" s="45"/>
      <c r="H170" s="45"/>
    </row>
    <row r="171" spans="1:8" s="46" customFormat="1">
      <c r="A171" s="1"/>
      <c r="B171" s="3"/>
      <c r="C171" s="3"/>
      <c r="D171" s="45"/>
      <c r="E171" s="45"/>
      <c r="F171" s="45"/>
      <c r="G171" s="45"/>
      <c r="H171" s="45"/>
    </row>
    <row r="172" spans="1:8" s="46" customFormat="1">
      <c r="A172" s="1"/>
      <c r="B172" s="3"/>
      <c r="C172" s="3"/>
      <c r="D172" s="45"/>
      <c r="E172" s="45"/>
      <c r="F172" s="45"/>
      <c r="G172" s="45"/>
      <c r="H172" s="45"/>
    </row>
    <row r="173" spans="1:8" s="46" customFormat="1">
      <c r="A173" s="1"/>
      <c r="B173" s="3"/>
      <c r="C173" s="3"/>
      <c r="D173" s="45"/>
      <c r="E173" s="45"/>
      <c r="F173" s="45"/>
      <c r="G173" s="45"/>
      <c r="H173" s="45"/>
    </row>
    <row r="174" spans="1:8" s="46" customFormat="1">
      <c r="A174" s="1"/>
      <c r="B174" s="3"/>
      <c r="C174" s="3"/>
      <c r="D174" s="45"/>
      <c r="E174" s="45"/>
      <c r="F174" s="45"/>
      <c r="G174" s="45"/>
      <c r="H174" s="45"/>
    </row>
    <row r="175" spans="1:8" s="46" customFormat="1">
      <c r="A175" s="1"/>
      <c r="B175" s="3"/>
      <c r="C175" s="3"/>
      <c r="D175" s="45"/>
      <c r="E175" s="45"/>
      <c r="F175" s="45"/>
      <c r="G175" s="45"/>
      <c r="H175" s="45"/>
    </row>
    <row r="176" spans="1:8" s="46" customFormat="1">
      <c r="A176" s="1"/>
      <c r="B176" s="3"/>
      <c r="C176" s="3"/>
      <c r="D176" s="45"/>
      <c r="E176" s="45"/>
      <c r="F176" s="45"/>
      <c r="G176" s="45"/>
      <c r="H176" s="45"/>
    </row>
    <row r="177" spans="1:8" s="46" customFormat="1">
      <c r="A177" s="1"/>
      <c r="B177" s="3"/>
      <c r="C177" s="3"/>
      <c r="D177" s="45"/>
      <c r="E177" s="45"/>
      <c r="F177" s="45"/>
      <c r="G177" s="45"/>
      <c r="H177" s="45"/>
    </row>
    <row r="178" spans="1:8" s="46" customFormat="1">
      <c r="A178" s="1"/>
      <c r="B178" s="3"/>
      <c r="C178" s="3"/>
      <c r="D178" s="45"/>
      <c r="E178" s="45"/>
      <c r="F178" s="45"/>
      <c r="G178" s="45"/>
      <c r="H178" s="45"/>
    </row>
    <row r="179" spans="1:8" s="46" customFormat="1">
      <c r="A179" s="1"/>
      <c r="B179" s="3"/>
      <c r="C179" s="3"/>
      <c r="D179" s="45"/>
      <c r="E179" s="45"/>
      <c r="F179" s="45"/>
      <c r="G179" s="45"/>
      <c r="H179" s="45"/>
    </row>
    <row r="180" spans="1:8" s="46" customFormat="1">
      <c r="A180" s="1"/>
      <c r="B180" s="3"/>
      <c r="C180" s="3"/>
      <c r="D180" s="45"/>
      <c r="E180" s="45"/>
      <c r="F180" s="45"/>
      <c r="G180" s="45"/>
      <c r="H180" s="45"/>
    </row>
    <row r="181" spans="1:8" s="46" customFormat="1">
      <c r="A181" s="1"/>
      <c r="B181" s="3"/>
      <c r="C181" s="3"/>
      <c r="D181" s="45"/>
      <c r="E181" s="45"/>
      <c r="F181" s="45"/>
      <c r="G181" s="45"/>
      <c r="H181" s="45"/>
    </row>
    <row r="182" spans="1:8" s="46" customFormat="1">
      <c r="A182" s="1"/>
      <c r="B182" s="3"/>
      <c r="C182" s="3"/>
      <c r="D182" s="45"/>
      <c r="E182" s="45"/>
      <c r="F182" s="45"/>
      <c r="G182" s="45"/>
      <c r="H182" s="45"/>
    </row>
    <row r="183" spans="1:8" s="46" customFormat="1">
      <c r="A183" s="1"/>
      <c r="B183" s="3"/>
      <c r="C183" s="3"/>
      <c r="D183" s="45"/>
      <c r="E183" s="45"/>
      <c r="F183" s="45"/>
      <c r="G183" s="45"/>
      <c r="H183" s="45"/>
    </row>
    <row r="184" spans="1:8" s="46" customFormat="1">
      <c r="A184" s="1"/>
      <c r="B184" s="3"/>
      <c r="C184" s="3"/>
      <c r="D184" s="45"/>
      <c r="E184" s="45"/>
      <c r="F184" s="45"/>
      <c r="G184" s="45"/>
      <c r="H184" s="45"/>
    </row>
    <row r="185" spans="1:8" s="46" customFormat="1">
      <c r="A185" s="1"/>
      <c r="B185" s="3"/>
      <c r="C185" s="3"/>
      <c r="D185" s="45"/>
      <c r="E185" s="45"/>
      <c r="F185" s="45"/>
      <c r="G185" s="45"/>
      <c r="H185" s="45"/>
    </row>
    <row r="186" spans="1:8" s="46" customFormat="1">
      <c r="A186" s="1"/>
      <c r="B186" s="3"/>
      <c r="C186" s="3"/>
      <c r="D186" s="45"/>
      <c r="E186" s="45"/>
      <c r="F186" s="45"/>
      <c r="G186" s="45"/>
      <c r="H186" s="45"/>
    </row>
    <row r="187" spans="1:8" s="46" customFormat="1">
      <c r="A187" s="1"/>
      <c r="B187" s="3"/>
      <c r="C187" s="3"/>
      <c r="D187" s="45"/>
      <c r="E187" s="45"/>
      <c r="F187" s="45"/>
      <c r="G187" s="45"/>
      <c r="H187" s="45"/>
    </row>
    <row r="188" spans="1:8" s="46" customFormat="1">
      <c r="A188" s="1"/>
      <c r="B188" s="3"/>
      <c r="C188" s="3"/>
      <c r="D188" s="45"/>
      <c r="E188" s="45"/>
      <c r="F188" s="45"/>
      <c r="G188" s="45"/>
      <c r="H188" s="45"/>
    </row>
    <row r="189" spans="1:8" s="46" customFormat="1">
      <c r="A189" s="1"/>
      <c r="B189" s="3"/>
      <c r="C189" s="3"/>
      <c r="D189" s="45"/>
      <c r="E189" s="45"/>
      <c r="F189" s="45"/>
      <c r="G189" s="45"/>
      <c r="H189" s="45"/>
    </row>
    <row r="190" spans="1:8" s="46" customFormat="1">
      <c r="A190" s="1"/>
      <c r="B190" s="3"/>
      <c r="C190" s="3"/>
      <c r="D190" s="45"/>
      <c r="E190" s="45"/>
      <c r="F190" s="45"/>
      <c r="G190" s="45"/>
      <c r="H190" s="45"/>
    </row>
    <row r="191" spans="1:8" s="46" customFormat="1">
      <c r="A191" s="1"/>
      <c r="B191" s="3"/>
      <c r="C191" s="3"/>
      <c r="D191" s="45"/>
      <c r="E191" s="45"/>
      <c r="F191" s="45"/>
      <c r="G191" s="45"/>
      <c r="H191" s="45"/>
    </row>
    <row r="192" spans="1:8" s="46" customFormat="1">
      <c r="A192" s="1"/>
      <c r="B192" s="3"/>
      <c r="C192" s="3"/>
      <c r="D192" s="45"/>
      <c r="E192" s="45"/>
      <c r="F192" s="45"/>
      <c r="G192" s="45"/>
      <c r="H192" s="45"/>
    </row>
    <row r="193" spans="1:8" s="46" customFormat="1">
      <c r="A193" s="1"/>
      <c r="B193" s="3"/>
      <c r="C193" s="3"/>
      <c r="D193" s="45"/>
      <c r="E193" s="45"/>
      <c r="F193" s="45"/>
      <c r="G193" s="45"/>
      <c r="H193" s="45"/>
    </row>
    <row r="194" spans="1:8" s="46" customFormat="1">
      <c r="A194" s="1"/>
      <c r="B194" s="3"/>
      <c r="C194" s="3"/>
      <c r="D194" s="45"/>
      <c r="E194" s="45"/>
      <c r="F194" s="45"/>
      <c r="G194" s="45"/>
      <c r="H194" s="45"/>
    </row>
    <row r="195" spans="1:8" s="46" customFormat="1">
      <c r="A195" s="1"/>
      <c r="B195" s="3"/>
      <c r="C195" s="3"/>
      <c r="D195" s="45"/>
      <c r="E195" s="45"/>
      <c r="F195" s="45"/>
      <c r="G195" s="45"/>
      <c r="H195" s="45"/>
    </row>
    <row r="196" spans="1:8" s="46" customFormat="1">
      <c r="A196" s="1"/>
      <c r="B196" s="3"/>
      <c r="C196" s="3"/>
      <c r="D196" s="45"/>
      <c r="E196" s="45"/>
      <c r="F196" s="45"/>
      <c r="G196" s="45"/>
      <c r="H196" s="45"/>
    </row>
    <row r="197" spans="1:8" s="46" customFormat="1">
      <c r="A197" s="1"/>
      <c r="B197" s="3"/>
      <c r="C197" s="3"/>
      <c r="D197" s="45"/>
      <c r="E197" s="45"/>
      <c r="F197" s="45"/>
      <c r="G197" s="45"/>
      <c r="H197" s="45"/>
    </row>
    <row r="198" spans="1:8" s="46" customFormat="1">
      <c r="A198" s="1"/>
      <c r="B198" s="3"/>
      <c r="C198" s="3"/>
      <c r="D198" s="45"/>
      <c r="E198" s="45"/>
      <c r="F198" s="45"/>
      <c r="G198" s="45"/>
      <c r="H198" s="45"/>
    </row>
    <row r="199" spans="1:8" s="46" customFormat="1">
      <c r="A199" s="1"/>
      <c r="B199" s="3"/>
      <c r="C199" s="3"/>
      <c r="D199" s="45"/>
      <c r="E199" s="45"/>
      <c r="F199" s="45"/>
      <c r="G199" s="45"/>
      <c r="H199" s="45"/>
    </row>
    <row r="200" spans="1:8" s="46" customFormat="1">
      <c r="A200" s="1"/>
      <c r="B200" s="3"/>
      <c r="C200" s="3"/>
      <c r="D200" s="45"/>
      <c r="E200" s="45"/>
      <c r="F200" s="45"/>
      <c r="G200" s="45"/>
      <c r="H200" s="45"/>
    </row>
    <row r="201" spans="1:8" s="46" customFormat="1">
      <c r="A201" s="1"/>
      <c r="B201" s="3"/>
      <c r="C201" s="3"/>
      <c r="D201" s="45"/>
      <c r="E201" s="45"/>
      <c r="F201" s="45"/>
      <c r="G201" s="45"/>
      <c r="H201" s="45"/>
    </row>
    <row r="202" spans="1:8" s="46" customFormat="1">
      <c r="A202" s="1"/>
      <c r="B202" s="3"/>
      <c r="C202" s="3"/>
      <c r="D202" s="45"/>
      <c r="E202" s="45"/>
      <c r="F202" s="45"/>
      <c r="G202" s="45"/>
      <c r="H202" s="45"/>
    </row>
    <row r="203" spans="1:8" s="46" customFormat="1">
      <c r="A203" s="1"/>
      <c r="B203" s="3"/>
      <c r="C203" s="3"/>
      <c r="D203" s="45"/>
      <c r="E203" s="45"/>
      <c r="F203" s="45"/>
      <c r="G203" s="45"/>
      <c r="H203" s="45"/>
    </row>
    <row r="204" spans="1:8" s="46" customFormat="1">
      <c r="A204" s="1"/>
      <c r="B204" s="3"/>
      <c r="C204" s="3"/>
      <c r="D204" s="45"/>
      <c r="E204" s="45"/>
      <c r="F204" s="45"/>
      <c r="G204" s="45"/>
      <c r="H204" s="45"/>
    </row>
    <row r="205" spans="1:8" s="46" customFormat="1">
      <c r="A205" s="1"/>
      <c r="B205" s="3"/>
      <c r="C205" s="3"/>
      <c r="D205" s="45"/>
      <c r="E205" s="45"/>
      <c r="F205" s="45"/>
      <c r="G205" s="45"/>
      <c r="H205" s="45"/>
    </row>
    <row r="206" spans="1:8" s="46" customFormat="1">
      <c r="A206" s="1"/>
      <c r="B206" s="3"/>
      <c r="C206" s="3"/>
      <c r="D206" s="45"/>
      <c r="E206" s="45"/>
      <c r="F206" s="45"/>
      <c r="G206" s="45"/>
      <c r="H206" s="45"/>
    </row>
    <row r="207" spans="1:8" s="46" customFormat="1">
      <c r="A207" s="1"/>
      <c r="B207" s="3"/>
      <c r="C207" s="3"/>
      <c r="D207" s="45"/>
      <c r="E207" s="45"/>
      <c r="F207" s="45"/>
      <c r="G207" s="45"/>
      <c r="H207" s="45"/>
    </row>
    <row r="208" spans="1:8" s="46" customFormat="1">
      <c r="A208" s="1"/>
      <c r="B208" s="3"/>
      <c r="C208" s="3"/>
      <c r="D208" s="45"/>
      <c r="E208" s="45"/>
      <c r="F208" s="45"/>
      <c r="G208" s="45"/>
      <c r="H208" s="45"/>
    </row>
    <row r="209" spans="1:8" s="46" customFormat="1">
      <c r="A209" s="1"/>
      <c r="B209" s="3"/>
      <c r="C209" s="3"/>
      <c r="D209" s="45"/>
      <c r="E209" s="45"/>
      <c r="F209" s="45"/>
      <c r="G209" s="45"/>
      <c r="H209" s="45"/>
    </row>
    <row r="210" spans="1:8" s="46" customFormat="1">
      <c r="A210" s="1"/>
      <c r="B210" s="3"/>
      <c r="C210" s="3"/>
      <c r="D210" s="45"/>
      <c r="E210" s="45"/>
      <c r="F210" s="45"/>
      <c r="G210" s="45"/>
      <c r="H210" s="45"/>
    </row>
    <row r="211" spans="1:8" s="46" customFormat="1">
      <c r="A211" s="1"/>
      <c r="B211" s="3"/>
      <c r="C211" s="3"/>
      <c r="D211" s="45"/>
      <c r="E211" s="45"/>
      <c r="F211" s="45"/>
      <c r="G211" s="45"/>
      <c r="H211" s="45"/>
    </row>
    <row r="212" spans="1:8" s="46" customFormat="1">
      <c r="A212" s="1"/>
      <c r="B212" s="3"/>
      <c r="C212" s="3"/>
      <c r="D212" s="45"/>
      <c r="E212" s="45"/>
      <c r="F212" s="45"/>
      <c r="G212" s="45"/>
      <c r="H212" s="45"/>
    </row>
    <row r="213" spans="1:8" s="46" customFormat="1">
      <c r="A213" s="1"/>
      <c r="B213" s="3"/>
      <c r="C213" s="3"/>
      <c r="D213" s="45"/>
      <c r="E213" s="45"/>
      <c r="F213" s="45"/>
      <c r="G213" s="45"/>
      <c r="H213" s="45"/>
    </row>
    <row r="214" spans="1:8" s="46" customFormat="1">
      <c r="A214" s="1"/>
      <c r="B214" s="3"/>
      <c r="C214" s="3"/>
      <c r="D214" s="45"/>
      <c r="E214" s="45"/>
      <c r="F214" s="45"/>
      <c r="G214" s="45"/>
      <c r="H214" s="45"/>
    </row>
    <row r="215" spans="1:8" s="46" customFormat="1">
      <c r="A215" s="1"/>
      <c r="B215" s="3"/>
      <c r="C215" s="3"/>
      <c r="D215" s="45"/>
      <c r="E215" s="45"/>
      <c r="F215" s="45"/>
      <c r="G215" s="45"/>
      <c r="H215" s="45"/>
    </row>
    <row r="216" spans="1:8" s="46" customFormat="1">
      <c r="A216" s="1"/>
      <c r="B216" s="3"/>
      <c r="C216" s="3"/>
      <c r="D216" s="45"/>
      <c r="E216" s="45"/>
      <c r="F216" s="45"/>
      <c r="G216" s="45"/>
      <c r="H216" s="45"/>
    </row>
    <row r="217" spans="1:8" s="46" customFormat="1">
      <c r="A217" s="1"/>
      <c r="B217" s="3"/>
      <c r="C217" s="3"/>
      <c r="D217" s="45"/>
      <c r="E217" s="45"/>
      <c r="F217" s="45"/>
      <c r="G217" s="45"/>
      <c r="H217" s="45"/>
    </row>
    <row r="218" spans="1:8" s="46" customFormat="1">
      <c r="A218" s="1"/>
      <c r="B218" s="3"/>
      <c r="C218" s="3"/>
      <c r="D218" s="45"/>
      <c r="E218" s="45"/>
      <c r="F218" s="45"/>
      <c r="G218" s="45"/>
      <c r="H218" s="45"/>
    </row>
    <row r="219" spans="1:8" s="46" customFormat="1">
      <c r="A219" s="1"/>
      <c r="B219" s="3"/>
      <c r="C219" s="3"/>
      <c r="D219" s="45"/>
      <c r="E219" s="45"/>
      <c r="F219" s="45"/>
      <c r="G219" s="45"/>
      <c r="H219" s="45"/>
    </row>
    <row r="220" spans="1:8" s="46" customFormat="1">
      <c r="A220" s="1"/>
      <c r="B220" s="3"/>
      <c r="C220" s="3"/>
      <c r="D220" s="45"/>
      <c r="E220" s="45"/>
      <c r="F220" s="45"/>
      <c r="G220" s="45"/>
      <c r="H220" s="45"/>
    </row>
    <row r="221" spans="1:8" s="46" customFormat="1">
      <c r="A221" s="1"/>
      <c r="B221" s="3"/>
      <c r="C221" s="3"/>
      <c r="D221" s="45"/>
      <c r="E221" s="45"/>
      <c r="F221" s="45"/>
      <c r="G221" s="45"/>
      <c r="H221" s="45"/>
    </row>
  </sheetData>
  <mergeCells count="7">
    <mergeCell ref="B1:I1"/>
    <mergeCell ref="B2:I2"/>
    <mergeCell ref="B3:I3"/>
    <mergeCell ref="B7:B8"/>
    <mergeCell ref="C7:C8"/>
    <mergeCell ref="D7:H7"/>
    <mergeCell ref="I7:I8"/>
  </mergeCells>
  <pageMargins left="0.70866141732283472" right="0.70866141732283472" top="0.74803149606299213" bottom="0.74803149606299213" header="0.31496062992125984" footer="0.31496062992125984"/>
  <pageSetup scale="70" fitToHeight="8" orientation="landscape" useFirstPageNumber="1" r:id="rId1"/>
  <headerFooter>
    <oddFooter>Página 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44"/>
  <sheetViews>
    <sheetView workbookViewId="0">
      <selection activeCell="F89" sqref="F89"/>
    </sheetView>
  </sheetViews>
  <sheetFormatPr baseColWidth="10" defaultRowHeight="15"/>
  <cols>
    <col min="2" max="2" width="52.5703125" customWidth="1"/>
    <col min="3" max="4" width="13" bestFit="1" customWidth="1"/>
    <col min="5" max="5" width="13.85546875" bestFit="1" customWidth="1"/>
    <col min="6" max="6" width="17.85546875" bestFit="1" customWidth="1"/>
    <col min="7" max="7" width="13.85546875" bestFit="1" customWidth="1"/>
    <col min="8" max="8" width="13" bestFit="1" customWidth="1"/>
  </cols>
  <sheetData>
    <row r="1" spans="1:8" ht="39" customHeight="1">
      <c r="A1" s="54" t="s">
        <v>208</v>
      </c>
      <c r="B1" s="53"/>
      <c r="C1" s="53"/>
      <c r="D1" s="53"/>
      <c r="E1" s="53"/>
      <c r="F1" s="53"/>
      <c r="G1" s="53"/>
      <c r="H1" s="50"/>
    </row>
    <row r="2" spans="1:8">
      <c r="A2" s="52" t="s">
        <v>209</v>
      </c>
      <c r="B2" s="51"/>
      <c r="C2" s="53" t="s">
        <v>210</v>
      </c>
      <c r="D2" s="53"/>
      <c r="E2" s="53"/>
      <c r="F2" s="53"/>
      <c r="G2" s="53"/>
      <c r="H2" s="103" t="s">
        <v>8</v>
      </c>
    </row>
    <row r="3" spans="1:8" ht="22.5">
      <c r="A3" s="99"/>
      <c r="B3" s="100"/>
      <c r="C3" s="59" t="s">
        <v>9</v>
      </c>
      <c r="D3" s="60" t="s">
        <v>211</v>
      </c>
      <c r="E3" s="60" t="s">
        <v>11</v>
      </c>
      <c r="F3" s="60" t="s">
        <v>12</v>
      </c>
      <c r="G3" s="61" t="s">
        <v>212</v>
      </c>
      <c r="H3" s="104"/>
    </row>
    <row r="4" spans="1:8">
      <c r="A4" s="101"/>
      <c r="B4" s="102"/>
      <c r="C4" s="62" t="s">
        <v>213</v>
      </c>
      <c r="D4" s="63" t="s">
        <v>214</v>
      </c>
      <c r="E4" s="63" t="s">
        <v>215</v>
      </c>
      <c r="F4" s="63" t="s">
        <v>216</v>
      </c>
      <c r="G4" s="63" t="s">
        <v>217</v>
      </c>
      <c r="H4" s="63" t="s">
        <v>218</v>
      </c>
    </row>
    <row r="5" spans="1:8" ht="11.25" customHeight="1">
      <c r="A5" s="64"/>
      <c r="B5" s="65" t="s">
        <v>17</v>
      </c>
      <c r="C5" s="66">
        <v>0</v>
      </c>
      <c r="D5" s="66">
        <v>0</v>
      </c>
      <c r="E5" s="66">
        <v>0</v>
      </c>
      <c r="F5" s="66">
        <v>0</v>
      </c>
      <c r="G5" s="66">
        <v>0</v>
      </c>
      <c r="H5" s="66">
        <v>0</v>
      </c>
    </row>
    <row r="6" spans="1:8" ht="11.25" customHeight="1">
      <c r="A6" s="68"/>
      <c r="B6" s="69" t="s">
        <v>219</v>
      </c>
      <c r="C6" s="70">
        <v>0</v>
      </c>
      <c r="D6" s="70">
        <v>0</v>
      </c>
      <c r="E6" s="70">
        <v>0</v>
      </c>
      <c r="F6" s="70">
        <v>0</v>
      </c>
      <c r="G6" s="70">
        <v>0</v>
      </c>
      <c r="H6" s="70">
        <v>0</v>
      </c>
    </row>
    <row r="7" spans="1:8" ht="11.25" customHeight="1">
      <c r="A7" s="64"/>
      <c r="B7" s="65" t="s">
        <v>70</v>
      </c>
      <c r="C7" s="70">
        <v>0</v>
      </c>
      <c r="D7" s="70">
        <v>0</v>
      </c>
      <c r="E7" s="70">
        <v>0</v>
      </c>
      <c r="F7" s="70">
        <v>0</v>
      </c>
      <c r="G7" s="70">
        <v>0</v>
      </c>
      <c r="H7" s="70">
        <v>0</v>
      </c>
    </row>
    <row r="8" spans="1:8" ht="11.25" customHeight="1">
      <c r="A8" s="64"/>
      <c r="B8" s="65" t="s">
        <v>220</v>
      </c>
      <c r="C8" s="70">
        <v>0</v>
      </c>
      <c r="D8" s="70">
        <v>0</v>
      </c>
      <c r="E8" s="70">
        <v>0</v>
      </c>
      <c r="F8" s="70">
        <v>0</v>
      </c>
      <c r="G8" s="70">
        <v>0</v>
      </c>
      <c r="H8" s="70">
        <v>0</v>
      </c>
    </row>
    <row r="9" spans="1:8" ht="11.25" customHeight="1">
      <c r="A9" s="64"/>
      <c r="B9" s="65" t="s">
        <v>221</v>
      </c>
      <c r="C9" s="70">
        <v>0</v>
      </c>
      <c r="D9" s="70">
        <v>0</v>
      </c>
      <c r="E9" s="70">
        <v>0</v>
      </c>
      <c r="F9" s="70">
        <v>0</v>
      </c>
      <c r="G9" s="70">
        <v>0</v>
      </c>
      <c r="H9" s="70">
        <v>0</v>
      </c>
    </row>
    <row r="10" spans="1:8" ht="11.25" customHeight="1">
      <c r="A10" s="68"/>
      <c r="B10" s="69" t="s">
        <v>222</v>
      </c>
      <c r="C10" s="70">
        <v>0</v>
      </c>
      <c r="D10" s="70">
        <v>0</v>
      </c>
      <c r="E10" s="70">
        <v>0</v>
      </c>
      <c r="F10" s="70">
        <v>0</v>
      </c>
      <c r="G10" s="70">
        <v>0</v>
      </c>
      <c r="H10" s="70">
        <v>0</v>
      </c>
    </row>
    <row r="11" spans="1:8" ht="11.25" customHeight="1">
      <c r="A11" s="64"/>
      <c r="B11" s="65" t="s">
        <v>223</v>
      </c>
      <c r="C11" s="70">
        <v>25429467</v>
      </c>
      <c r="D11" s="70">
        <v>800202391.53999996</v>
      </c>
      <c r="E11" s="70">
        <v>825631858.53999996</v>
      </c>
      <c r="F11" s="70">
        <v>62656075.210000001</v>
      </c>
      <c r="G11" s="70">
        <v>62656075.210000001</v>
      </c>
      <c r="H11" s="70">
        <v>37226608.210000001</v>
      </c>
    </row>
    <row r="12" spans="1:8" ht="11.25" customHeight="1">
      <c r="A12" s="64"/>
      <c r="B12" s="65" t="s">
        <v>224</v>
      </c>
      <c r="C12" s="70">
        <v>3726146703</v>
      </c>
      <c r="D12" s="70">
        <v>4516329508.1999998</v>
      </c>
      <c r="E12" s="70">
        <v>8242476211.1999998</v>
      </c>
      <c r="F12" s="70">
        <v>8189556430.4700003</v>
      </c>
      <c r="G12" s="70">
        <v>8129088321.1700001</v>
      </c>
      <c r="H12" s="70">
        <v>4402941618.1700001</v>
      </c>
    </row>
    <row r="13" spans="1:8" ht="11.25" customHeight="1">
      <c r="A13" s="64"/>
      <c r="B13" s="65" t="s">
        <v>225</v>
      </c>
      <c r="C13" s="70">
        <v>5242073125.4499998</v>
      </c>
      <c r="D13" s="70">
        <v>355872432.83999997</v>
      </c>
      <c r="E13" s="70">
        <v>5597945558.29</v>
      </c>
      <c r="F13" s="70">
        <v>5501688867.5100002</v>
      </c>
      <c r="G13" s="70">
        <v>5484759815.9700003</v>
      </c>
      <c r="H13" s="70">
        <v>242686690.52000046</v>
      </c>
    </row>
    <row r="14" spans="1:8" ht="11.25" customHeight="1">
      <c r="A14" s="64"/>
      <c r="B14" s="65" t="s">
        <v>226</v>
      </c>
      <c r="C14" s="70">
        <v>0</v>
      </c>
      <c r="D14" s="70">
        <v>0</v>
      </c>
      <c r="E14" s="70">
        <v>0</v>
      </c>
      <c r="F14" s="70">
        <v>0</v>
      </c>
      <c r="G14" s="70">
        <v>0</v>
      </c>
      <c r="H14" s="70">
        <v>0</v>
      </c>
    </row>
    <row r="15" spans="1:8" ht="11.25" customHeight="1">
      <c r="A15" s="64"/>
      <c r="B15" s="58"/>
      <c r="C15" s="71"/>
      <c r="D15" s="71"/>
      <c r="E15" s="71"/>
      <c r="F15" s="71"/>
      <c r="G15" s="71"/>
      <c r="H15" s="71"/>
    </row>
    <row r="16" spans="1:8" ht="11.25" customHeight="1">
      <c r="A16" s="72"/>
      <c r="B16" s="73" t="s">
        <v>227</v>
      </c>
      <c r="C16" s="74">
        <v>8993649295.4500008</v>
      </c>
      <c r="D16" s="74">
        <v>5672404332.5799999</v>
      </c>
      <c r="E16" s="74">
        <v>14666053628.029999</v>
      </c>
      <c r="F16" s="74">
        <v>13753901373.190001</v>
      </c>
      <c r="G16" s="75">
        <v>13676504212.35</v>
      </c>
      <c r="H16" s="76">
        <v>4682854916.9000006</v>
      </c>
    </row>
    <row r="17" spans="1:8" ht="11.25" customHeight="1">
      <c r="A17" s="77"/>
      <c r="B17" s="78"/>
      <c r="C17" s="79"/>
      <c r="D17" s="79"/>
      <c r="E17" s="80"/>
      <c r="F17" s="81" t="s">
        <v>228</v>
      </c>
      <c r="G17" s="82"/>
      <c r="H17" s="83"/>
    </row>
    <row r="18" spans="1:8" ht="15.75" customHeight="1">
      <c r="A18" s="105" t="s">
        <v>229</v>
      </c>
      <c r="B18" s="106"/>
      <c r="C18" s="53" t="s">
        <v>210</v>
      </c>
      <c r="D18" s="53"/>
      <c r="E18" s="53"/>
      <c r="F18" s="53"/>
      <c r="G18" s="53"/>
      <c r="H18" s="103" t="s">
        <v>8</v>
      </c>
    </row>
    <row r="19" spans="1:8" ht="20.25" customHeight="1">
      <c r="A19" s="107"/>
      <c r="B19" s="108"/>
      <c r="C19" s="59" t="s">
        <v>9</v>
      </c>
      <c r="D19" s="60" t="s">
        <v>211</v>
      </c>
      <c r="E19" s="60" t="s">
        <v>11</v>
      </c>
      <c r="F19" s="60" t="s">
        <v>12</v>
      </c>
      <c r="G19" s="61" t="s">
        <v>212</v>
      </c>
      <c r="H19" s="104"/>
    </row>
    <row r="20" spans="1:8" ht="15.75" customHeight="1">
      <c r="A20" s="109"/>
      <c r="B20" s="110"/>
      <c r="C20" s="62" t="s">
        <v>213</v>
      </c>
      <c r="D20" s="63" t="s">
        <v>214</v>
      </c>
      <c r="E20" s="63" t="s">
        <v>215</v>
      </c>
      <c r="F20" s="63" t="s">
        <v>216</v>
      </c>
      <c r="G20" s="63" t="s">
        <v>217</v>
      </c>
      <c r="H20" s="63" t="s">
        <v>218</v>
      </c>
    </row>
    <row r="21" spans="1:8" ht="11.25" customHeight="1">
      <c r="A21" s="84" t="s">
        <v>230</v>
      </c>
      <c r="B21" s="85"/>
      <c r="C21" s="86">
        <v>3726146703</v>
      </c>
      <c r="D21" s="86">
        <v>4516329508.1999998</v>
      </c>
      <c r="E21" s="86">
        <v>8242476211.1999998</v>
      </c>
      <c r="F21" s="86">
        <v>8189556430.4700003</v>
      </c>
      <c r="G21" s="86">
        <v>8129088321.1700001</v>
      </c>
      <c r="H21" s="86">
        <v>4402941618.1700001</v>
      </c>
    </row>
    <row r="22" spans="1:8" ht="11.25" customHeight="1">
      <c r="A22" s="87"/>
      <c r="B22" s="88" t="s">
        <v>17</v>
      </c>
      <c r="C22" s="89">
        <v>0</v>
      </c>
      <c r="D22" s="89">
        <v>0</v>
      </c>
      <c r="E22" s="89">
        <v>0</v>
      </c>
      <c r="F22" s="89">
        <v>0</v>
      </c>
      <c r="G22" s="89">
        <v>0</v>
      </c>
      <c r="H22" s="89">
        <v>0</v>
      </c>
    </row>
    <row r="23" spans="1:8" ht="11.25" customHeight="1">
      <c r="A23" s="87"/>
      <c r="B23" s="88" t="s">
        <v>219</v>
      </c>
      <c r="C23" s="89">
        <v>0</v>
      </c>
      <c r="D23" s="89">
        <v>0</v>
      </c>
      <c r="E23" s="89">
        <v>0</v>
      </c>
      <c r="F23" s="89">
        <v>0</v>
      </c>
      <c r="G23" s="89">
        <v>0</v>
      </c>
      <c r="H23" s="89">
        <v>0</v>
      </c>
    </row>
    <row r="24" spans="1:8" ht="11.25" customHeight="1">
      <c r="A24" s="87"/>
      <c r="B24" s="88" t="s">
        <v>70</v>
      </c>
      <c r="C24" s="89">
        <v>0</v>
      </c>
      <c r="D24" s="89">
        <v>0</v>
      </c>
      <c r="E24" s="89">
        <v>0</v>
      </c>
      <c r="F24" s="89">
        <v>0</v>
      </c>
      <c r="G24" s="89">
        <v>0</v>
      </c>
      <c r="H24" s="89">
        <v>0</v>
      </c>
    </row>
    <row r="25" spans="1:8" ht="11.25" customHeight="1">
      <c r="A25" s="87"/>
      <c r="B25" s="88" t="s">
        <v>220</v>
      </c>
      <c r="C25" s="89">
        <v>0</v>
      </c>
      <c r="D25" s="89">
        <v>0</v>
      </c>
      <c r="E25" s="89">
        <v>0</v>
      </c>
      <c r="F25" s="89">
        <v>0</v>
      </c>
      <c r="G25" s="89">
        <v>0</v>
      </c>
      <c r="H25" s="89">
        <v>0</v>
      </c>
    </row>
    <row r="26" spans="1:8" ht="11.25" customHeight="1">
      <c r="A26" s="87"/>
      <c r="B26" s="88" t="s">
        <v>231</v>
      </c>
      <c r="C26" s="89">
        <v>0</v>
      </c>
      <c r="D26" s="89">
        <v>0</v>
      </c>
      <c r="E26" s="89">
        <v>0</v>
      </c>
      <c r="F26" s="89">
        <v>0</v>
      </c>
      <c r="G26" s="89">
        <v>0</v>
      </c>
      <c r="H26" s="89">
        <v>0</v>
      </c>
    </row>
    <row r="27" spans="1:8" ht="11.25" customHeight="1">
      <c r="A27" s="87"/>
      <c r="B27" s="88" t="s">
        <v>232</v>
      </c>
      <c r="C27" s="89">
        <v>0</v>
      </c>
      <c r="D27" s="89">
        <v>0</v>
      </c>
      <c r="E27" s="89">
        <v>0</v>
      </c>
      <c r="F27" s="89">
        <v>0</v>
      </c>
      <c r="G27" s="89">
        <v>0</v>
      </c>
      <c r="H27" s="89">
        <v>0</v>
      </c>
    </row>
    <row r="28" spans="1:8" ht="22.5">
      <c r="A28" s="87"/>
      <c r="B28" s="88" t="s">
        <v>233</v>
      </c>
      <c r="C28" s="89">
        <v>3726146703</v>
      </c>
      <c r="D28" s="89">
        <v>4516329508.1999998</v>
      </c>
      <c r="E28" s="89">
        <v>8242476211.1999998</v>
      </c>
      <c r="F28" s="89">
        <v>8189556430.4700003</v>
      </c>
      <c r="G28" s="89">
        <v>8129088321.1700001</v>
      </c>
      <c r="H28" s="89">
        <v>4402941618.1700001</v>
      </c>
    </row>
    <row r="29" spans="1:8" ht="22.5">
      <c r="A29" s="87"/>
      <c r="B29" s="88" t="s">
        <v>225</v>
      </c>
      <c r="C29" s="89">
        <v>0</v>
      </c>
      <c r="D29" s="89">
        <v>0</v>
      </c>
      <c r="E29" s="89">
        <v>0</v>
      </c>
      <c r="F29" s="89">
        <v>0</v>
      </c>
      <c r="G29" s="89">
        <v>0</v>
      </c>
      <c r="H29" s="89">
        <v>0</v>
      </c>
    </row>
    <row r="30" spans="1:8" ht="9.75" customHeight="1">
      <c r="A30" s="87"/>
      <c r="B30" s="88"/>
      <c r="C30" s="89"/>
      <c r="D30" s="89"/>
      <c r="E30" s="89"/>
      <c r="F30" s="89"/>
      <c r="G30" s="89"/>
      <c r="H30" s="89"/>
    </row>
    <row r="31" spans="1:8" ht="33.75" customHeight="1">
      <c r="A31" s="57" t="s">
        <v>234</v>
      </c>
      <c r="B31" s="56"/>
      <c r="C31" s="90">
        <v>5267502592.4499998</v>
      </c>
      <c r="D31" s="90">
        <v>1156074824.3799999</v>
      </c>
      <c r="E31" s="90">
        <v>6423577416.8299999</v>
      </c>
      <c r="F31" s="90">
        <v>5564344942.7200003</v>
      </c>
      <c r="G31" s="90">
        <v>5547415891.1800003</v>
      </c>
      <c r="H31" s="90">
        <v>279913298.73000044</v>
      </c>
    </row>
    <row r="32" spans="1:8" ht="11.25" customHeight="1">
      <c r="A32" s="87"/>
      <c r="B32" s="88" t="s">
        <v>219</v>
      </c>
      <c r="C32" s="89">
        <v>0</v>
      </c>
      <c r="D32" s="89">
        <v>0</v>
      </c>
      <c r="E32" s="89">
        <v>0</v>
      </c>
      <c r="F32" s="89">
        <v>0</v>
      </c>
      <c r="G32" s="89">
        <v>0</v>
      </c>
      <c r="H32" s="89">
        <v>0</v>
      </c>
    </row>
    <row r="33" spans="1:8" ht="11.25" customHeight="1">
      <c r="A33" s="87"/>
      <c r="B33" s="88" t="s">
        <v>235</v>
      </c>
      <c r="C33" s="89">
        <v>0</v>
      </c>
      <c r="D33" s="89">
        <v>0</v>
      </c>
      <c r="E33" s="89">
        <v>0</v>
      </c>
      <c r="F33" s="89">
        <v>0</v>
      </c>
      <c r="G33" s="89">
        <v>0</v>
      </c>
      <c r="H33" s="89">
        <v>0</v>
      </c>
    </row>
    <row r="34" spans="1:8" ht="11.25" customHeight="1">
      <c r="A34" s="87"/>
      <c r="B34" s="88" t="s">
        <v>236</v>
      </c>
      <c r="C34" s="89">
        <v>25429467</v>
      </c>
      <c r="D34" s="89">
        <v>800202391.53999996</v>
      </c>
      <c r="E34" s="89">
        <v>825631858.53999996</v>
      </c>
      <c r="F34" s="89">
        <v>62656075.210000001</v>
      </c>
      <c r="G34" s="89">
        <v>62656075.210000001</v>
      </c>
      <c r="H34" s="89">
        <v>37226608.210000001</v>
      </c>
    </row>
    <row r="35" spans="1:8" ht="22.5">
      <c r="A35" s="87"/>
      <c r="B35" s="88" t="s">
        <v>225</v>
      </c>
      <c r="C35" s="89">
        <v>5242073125.4499998</v>
      </c>
      <c r="D35" s="89">
        <v>355872432.83999997</v>
      </c>
      <c r="E35" s="89">
        <v>5597945558.29</v>
      </c>
      <c r="F35" s="89">
        <v>5501688867.5100002</v>
      </c>
      <c r="G35" s="89">
        <v>5484759815.9700003</v>
      </c>
      <c r="H35" s="89">
        <v>242686690.52000046</v>
      </c>
    </row>
    <row r="36" spans="1:8" ht="8.25" customHeight="1">
      <c r="A36" s="87"/>
      <c r="B36" s="88"/>
      <c r="C36" s="89"/>
      <c r="D36" s="89"/>
      <c r="E36" s="89"/>
      <c r="F36" s="89"/>
      <c r="G36" s="89"/>
      <c r="H36" s="89"/>
    </row>
    <row r="37" spans="1:8" ht="11.25" customHeight="1">
      <c r="A37" s="91" t="s">
        <v>237</v>
      </c>
      <c r="B37" s="92"/>
      <c r="C37" s="90">
        <v>0</v>
      </c>
      <c r="D37" s="90">
        <v>0</v>
      </c>
      <c r="E37" s="90">
        <v>0</v>
      </c>
      <c r="F37" s="90">
        <v>0</v>
      </c>
      <c r="G37" s="90">
        <v>0</v>
      </c>
      <c r="H37" s="90">
        <v>0</v>
      </c>
    </row>
    <row r="38" spans="1:8" ht="11.25" customHeight="1">
      <c r="A38" s="93"/>
      <c r="B38" s="88" t="s">
        <v>226</v>
      </c>
      <c r="C38" s="89">
        <v>0</v>
      </c>
      <c r="D38" s="89">
        <v>0</v>
      </c>
      <c r="E38" s="89">
        <v>0</v>
      </c>
      <c r="F38" s="89">
        <v>0</v>
      </c>
      <c r="G38" s="89">
        <v>0</v>
      </c>
      <c r="H38" s="89">
        <v>0</v>
      </c>
    </row>
    <row r="39" spans="1:8" ht="11.25" customHeight="1">
      <c r="A39" s="94"/>
      <c r="B39" s="95" t="s">
        <v>227</v>
      </c>
      <c r="C39" s="74">
        <v>8993649295.4500008</v>
      </c>
      <c r="D39" s="74">
        <v>5672404332.5799999</v>
      </c>
      <c r="E39" s="74">
        <v>14666053628.029999</v>
      </c>
      <c r="F39" s="74">
        <v>13753901373.190001</v>
      </c>
      <c r="G39" s="74">
        <v>13676504212.35</v>
      </c>
      <c r="H39" s="76">
        <v>4682854916.9000006</v>
      </c>
    </row>
    <row r="40" spans="1:8">
      <c r="A40" s="96"/>
      <c r="B40" s="78"/>
      <c r="C40" s="79"/>
      <c r="D40" s="79"/>
      <c r="E40" s="79"/>
      <c r="F40" s="81" t="s">
        <v>228</v>
      </c>
      <c r="G40" s="97"/>
      <c r="H40" s="83"/>
    </row>
    <row r="41" spans="1:8" ht="13.5" customHeight="1">
      <c r="A41" s="58"/>
      <c r="B41" s="98" t="s">
        <v>238</v>
      </c>
      <c r="C41" s="58"/>
      <c r="D41" s="58"/>
      <c r="E41" s="58"/>
      <c r="F41" s="58"/>
      <c r="G41" s="58"/>
      <c r="H41" s="58"/>
    </row>
    <row r="42" spans="1:8" ht="22.5">
      <c r="A42" s="58"/>
      <c r="B42" s="65" t="s">
        <v>239</v>
      </c>
      <c r="C42" s="58"/>
      <c r="D42" s="58"/>
      <c r="E42" s="58"/>
      <c r="F42" s="58"/>
      <c r="G42" s="58"/>
      <c r="H42" s="58"/>
    </row>
    <row r="43" spans="1:8" ht="12" customHeight="1">
      <c r="A43" s="58"/>
      <c r="B43" s="67" t="s">
        <v>240</v>
      </c>
      <c r="C43" s="58"/>
      <c r="D43" s="58"/>
      <c r="E43" s="58"/>
      <c r="F43" s="58"/>
      <c r="G43" s="58"/>
      <c r="H43" s="58"/>
    </row>
    <row r="44" spans="1:8" ht="26.25" customHeight="1">
      <c r="A44" s="58"/>
      <c r="B44" s="55" t="s">
        <v>241</v>
      </c>
      <c r="C44" s="55"/>
      <c r="D44" s="55"/>
      <c r="E44" s="55"/>
      <c r="F44" s="55"/>
      <c r="G44" s="55"/>
      <c r="H44" s="55"/>
    </row>
  </sheetData>
  <mergeCells count="9">
    <mergeCell ref="A31:B31"/>
    <mergeCell ref="B44:H44"/>
    <mergeCell ref="A1:H1"/>
    <mergeCell ref="A2:B4"/>
    <mergeCell ref="C2:G2"/>
    <mergeCell ref="H2:H3"/>
    <mergeCell ref="A18:B20"/>
    <mergeCell ref="C18:G18"/>
    <mergeCell ref="H18:H19"/>
  </mergeCells>
  <pageMargins left="0.70866141732283472" right="0.70866141732283472" top="0.74803149606299213" bottom="0.74803149606299213" header="0.31496062992125984" footer="0.31496062992125984"/>
  <pageSetup scale="81" firstPageNumber="4" orientation="landscape" useFirstPageNumber="1" r:id="rId1"/>
  <headerFooter>
    <oddFooter>&amp;CPágina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M171"/>
  <sheetViews>
    <sheetView workbookViewId="0">
      <selection activeCell="F89" sqref="F89"/>
    </sheetView>
  </sheetViews>
  <sheetFormatPr baseColWidth="10" defaultRowHeight="15"/>
  <cols>
    <col min="1" max="1" width="61.7109375" customWidth="1"/>
    <col min="2" max="7" width="19.140625" customWidth="1"/>
  </cols>
  <sheetData>
    <row r="1" spans="1:13" ht="12.75" customHeight="1">
      <c r="A1" s="169" t="s">
        <v>242</v>
      </c>
      <c r="B1" s="170"/>
      <c r="C1" s="170"/>
      <c r="D1" s="170"/>
      <c r="E1" s="170"/>
      <c r="F1" s="170"/>
      <c r="G1" s="171"/>
      <c r="H1" s="126"/>
      <c r="I1" s="125"/>
      <c r="J1" s="125"/>
      <c r="K1" s="125"/>
      <c r="L1" s="125"/>
      <c r="M1" s="125"/>
    </row>
    <row r="2" spans="1:13" ht="12.75" customHeight="1">
      <c r="A2" s="172" t="s">
        <v>243</v>
      </c>
      <c r="B2" s="173"/>
      <c r="C2" s="173"/>
      <c r="D2" s="173"/>
      <c r="E2" s="173"/>
      <c r="F2" s="173"/>
      <c r="G2" s="174"/>
      <c r="H2" s="126"/>
      <c r="I2" s="125"/>
      <c r="J2" s="125"/>
      <c r="K2" s="125"/>
      <c r="L2" s="125"/>
      <c r="M2" s="125"/>
    </row>
    <row r="3" spans="1:13" ht="12.75" customHeight="1">
      <c r="A3" s="172" t="s">
        <v>244</v>
      </c>
      <c r="B3" s="173"/>
      <c r="C3" s="173"/>
      <c r="D3" s="173"/>
      <c r="E3" s="173"/>
      <c r="F3" s="173"/>
      <c r="G3" s="174"/>
      <c r="H3" s="126"/>
      <c r="I3" s="125"/>
      <c r="J3" s="125"/>
      <c r="K3" s="125"/>
      <c r="L3" s="125"/>
      <c r="M3" s="125"/>
    </row>
    <row r="4" spans="1:13" ht="12.75" customHeight="1">
      <c r="A4" s="175" t="s">
        <v>2</v>
      </c>
      <c r="B4" s="176"/>
      <c r="C4" s="176"/>
      <c r="D4" s="176"/>
      <c r="E4" s="176"/>
      <c r="F4" s="176"/>
      <c r="G4" s="177"/>
      <c r="H4" s="127"/>
      <c r="I4" s="127"/>
      <c r="J4" s="127"/>
      <c r="K4" s="127"/>
      <c r="L4" s="127"/>
      <c r="M4" s="127"/>
    </row>
    <row r="5" spans="1:13" ht="11.25" customHeight="1">
      <c r="A5" s="178" t="s">
        <v>6</v>
      </c>
      <c r="B5" s="180" t="s">
        <v>7</v>
      </c>
      <c r="C5" s="180"/>
      <c r="D5" s="180"/>
      <c r="E5" s="180"/>
      <c r="F5" s="180"/>
      <c r="G5" s="180" t="s">
        <v>245</v>
      </c>
      <c r="H5" s="126"/>
      <c r="I5" s="125"/>
      <c r="J5" s="125"/>
      <c r="K5" s="125"/>
      <c r="L5" s="125"/>
      <c r="M5" s="125"/>
    </row>
    <row r="6" spans="1:13" ht="24">
      <c r="A6" s="178"/>
      <c r="B6" s="128" t="s">
        <v>246</v>
      </c>
      <c r="C6" s="128" t="s">
        <v>10</v>
      </c>
      <c r="D6" s="128" t="s">
        <v>11</v>
      </c>
      <c r="E6" s="128" t="s">
        <v>12</v>
      </c>
      <c r="F6" s="128" t="s">
        <v>247</v>
      </c>
      <c r="G6" s="181"/>
      <c r="H6" s="126"/>
      <c r="I6" s="125"/>
      <c r="J6" s="125"/>
      <c r="K6" s="125"/>
      <c r="L6" s="125"/>
      <c r="M6" s="125"/>
    </row>
    <row r="7" spans="1:13" ht="12" customHeight="1">
      <c r="A7" s="179"/>
      <c r="B7" s="128">
        <v>1</v>
      </c>
      <c r="C7" s="128">
        <v>2</v>
      </c>
      <c r="D7" s="128" t="s">
        <v>248</v>
      </c>
      <c r="E7" s="128">
        <v>4</v>
      </c>
      <c r="F7" s="128">
        <v>5</v>
      </c>
      <c r="G7" s="128" t="s">
        <v>249</v>
      </c>
      <c r="H7" s="126"/>
      <c r="I7" s="125"/>
      <c r="J7" s="125"/>
      <c r="K7" s="125"/>
      <c r="L7" s="125"/>
      <c r="M7" s="125"/>
    </row>
    <row r="8" spans="1:13" ht="12.75" customHeight="1">
      <c r="A8" s="129" t="s">
        <v>250</v>
      </c>
      <c r="B8" s="130">
        <v>14220786</v>
      </c>
      <c r="C8" s="130">
        <v>141110.96</v>
      </c>
      <c r="D8" s="130">
        <v>14361896.960000001</v>
      </c>
      <c r="E8" s="130">
        <v>14205744.210000001</v>
      </c>
      <c r="F8" s="130">
        <v>14204981.210000001</v>
      </c>
      <c r="G8" s="131">
        <v>156152.75</v>
      </c>
      <c r="H8" s="132"/>
      <c r="I8" s="132"/>
      <c r="J8" s="132"/>
      <c r="K8" s="132"/>
      <c r="L8" s="132"/>
      <c r="M8" s="132"/>
    </row>
    <row r="9" spans="1:13" ht="12.75" customHeight="1">
      <c r="A9" s="133" t="s">
        <v>251</v>
      </c>
      <c r="B9" s="134">
        <v>10994278</v>
      </c>
      <c r="C9" s="134">
        <v>50463129.609999999</v>
      </c>
      <c r="D9" s="134">
        <v>61457407.609999999</v>
      </c>
      <c r="E9" s="134">
        <v>60824396.560000002</v>
      </c>
      <c r="F9" s="134">
        <v>60824396.560000002</v>
      </c>
      <c r="G9" s="135">
        <v>633011.04999999702</v>
      </c>
      <c r="H9" s="132"/>
      <c r="I9" s="132"/>
      <c r="J9" s="132"/>
      <c r="K9" s="132"/>
      <c r="L9" s="132"/>
      <c r="M9" s="132"/>
    </row>
    <row r="10" spans="1:13" ht="12.75" customHeight="1">
      <c r="A10" s="133" t="s">
        <v>252</v>
      </c>
      <c r="B10" s="134">
        <v>25548006.399999999</v>
      </c>
      <c r="C10" s="134">
        <v>-1167637.99</v>
      </c>
      <c r="D10" s="134">
        <v>24380368.41</v>
      </c>
      <c r="E10" s="134">
        <v>24337458.469999999</v>
      </c>
      <c r="F10" s="134">
        <v>24297857.469999999</v>
      </c>
      <c r="G10" s="135">
        <v>42909.940000001341</v>
      </c>
      <c r="H10" s="132"/>
      <c r="I10" s="132"/>
      <c r="J10" s="132"/>
      <c r="K10" s="132"/>
      <c r="L10" s="132"/>
      <c r="M10" s="132"/>
    </row>
    <row r="11" spans="1:13" ht="12.75" customHeight="1">
      <c r="A11" s="136" t="s">
        <v>253</v>
      </c>
      <c r="B11" s="137">
        <v>18094911</v>
      </c>
      <c r="C11" s="137">
        <v>-97694.89</v>
      </c>
      <c r="D11" s="137">
        <v>17997216.109999999</v>
      </c>
      <c r="E11" s="137">
        <v>17983594.109999999</v>
      </c>
      <c r="F11" s="137">
        <v>17925688.550000001</v>
      </c>
      <c r="G11" s="138">
        <v>13622</v>
      </c>
      <c r="H11" s="132"/>
      <c r="I11" s="132"/>
      <c r="J11" s="132"/>
      <c r="K11" s="132"/>
      <c r="L11" s="132"/>
      <c r="M11" s="132"/>
    </row>
    <row r="12" spans="1:13" ht="12.75" customHeight="1">
      <c r="A12" s="139" t="s">
        <v>254</v>
      </c>
      <c r="B12" s="134">
        <v>6687791</v>
      </c>
      <c r="C12" s="134">
        <v>-1059205.82</v>
      </c>
      <c r="D12" s="134">
        <v>5628585.1799999997</v>
      </c>
      <c r="E12" s="134">
        <v>5627159.1799999997</v>
      </c>
      <c r="F12" s="134">
        <v>5624636.0099999998</v>
      </c>
      <c r="G12" s="135">
        <v>1426</v>
      </c>
      <c r="H12" s="132"/>
      <c r="I12" s="132"/>
      <c r="J12" s="132"/>
      <c r="K12" s="132"/>
      <c r="L12" s="132"/>
      <c r="M12" s="132"/>
    </row>
    <row r="13" spans="1:13" ht="12.75" customHeight="1">
      <c r="A13" s="139" t="s">
        <v>255</v>
      </c>
      <c r="B13" s="137">
        <v>9904737</v>
      </c>
      <c r="C13" s="137">
        <v>2111513.63</v>
      </c>
      <c r="D13" s="134">
        <v>12016250.629999999</v>
      </c>
      <c r="E13" s="137">
        <v>10498183.83</v>
      </c>
      <c r="F13" s="137">
        <v>10498183.83</v>
      </c>
      <c r="G13" s="135">
        <v>1518066.7999999989</v>
      </c>
      <c r="H13" s="132"/>
      <c r="I13" s="132"/>
      <c r="J13" s="132"/>
      <c r="K13" s="132"/>
      <c r="L13" s="132"/>
      <c r="M13" s="132"/>
    </row>
    <row r="14" spans="1:13" ht="12.75" customHeight="1">
      <c r="A14" s="139" t="s">
        <v>256</v>
      </c>
      <c r="B14" s="137">
        <v>1461084458.45</v>
      </c>
      <c r="C14" s="137">
        <v>1814407708.9200001</v>
      </c>
      <c r="D14" s="134">
        <v>3275492167.3699999</v>
      </c>
      <c r="E14" s="137">
        <v>3072043880.4499998</v>
      </c>
      <c r="F14" s="137">
        <v>3046484516.2800002</v>
      </c>
      <c r="G14" s="135">
        <v>203448286.92000008</v>
      </c>
      <c r="H14" s="132"/>
      <c r="I14" s="132"/>
      <c r="J14" s="132"/>
      <c r="K14" s="132"/>
      <c r="L14" s="132"/>
      <c r="M14" s="132"/>
    </row>
    <row r="15" spans="1:13" ht="12.75" customHeight="1">
      <c r="A15" s="139" t="s">
        <v>257</v>
      </c>
      <c r="B15" s="137">
        <v>108630946.87</v>
      </c>
      <c r="C15" s="137">
        <v>248104887.03</v>
      </c>
      <c r="D15" s="134">
        <v>356735833.89999998</v>
      </c>
      <c r="E15" s="137">
        <v>355937675.81999999</v>
      </c>
      <c r="F15" s="137">
        <v>355395979.36000001</v>
      </c>
      <c r="G15" s="135">
        <v>798158.07999998331</v>
      </c>
      <c r="H15" s="132"/>
      <c r="I15" s="132"/>
      <c r="J15" s="132"/>
      <c r="K15" s="132"/>
      <c r="L15" s="132"/>
      <c r="M15" s="132"/>
    </row>
    <row r="16" spans="1:13" ht="12.75" customHeight="1">
      <c r="A16" s="139" t="s">
        <v>258</v>
      </c>
      <c r="B16" s="137">
        <v>34929727.659999996</v>
      </c>
      <c r="C16" s="137">
        <v>-1070224.58</v>
      </c>
      <c r="D16" s="134">
        <v>33859503.079999998</v>
      </c>
      <c r="E16" s="137">
        <v>33229172.75</v>
      </c>
      <c r="F16" s="137">
        <v>32938311.649999999</v>
      </c>
      <c r="G16" s="135">
        <v>630330.32999999821</v>
      </c>
      <c r="H16" s="132"/>
      <c r="I16" s="132"/>
      <c r="J16" s="132"/>
      <c r="K16" s="132"/>
      <c r="L16" s="132"/>
      <c r="M16" s="132"/>
    </row>
    <row r="17" spans="1:13" ht="12.75" customHeight="1">
      <c r="A17" s="139" t="s">
        <v>259</v>
      </c>
      <c r="B17" s="137">
        <v>72085378.719999999</v>
      </c>
      <c r="C17" s="137">
        <v>11826871.99</v>
      </c>
      <c r="D17" s="134">
        <v>83912250.709999993</v>
      </c>
      <c r="E17" s="137">
        <v>67109941.209999993</v>
      </c>
      <c r="F17" s="137">
        <v>67106315.009999998</v>
      </c>
      <c r="G17" s="135">
        <v>16802309.5</v>
      </c>
      <c r="H17" s="132"/>
      <c r="I17" s="132"/>
      <c r="J17" s="132"/>
      <c r="K17" s="132"/>
      <c r="L17" s="132"/>
      <c r="M17" s="132"/>
    </row>
    <row r="18" spans="1:13" ht="12.75" customHeight="1">
      <c r="A18" s="139" t="s">
        <v>260</v>
      </c>
      <c r="B18" s="137">
        <v>248879552</v>
      </c>
      <c r="C18" s="137">
        <v>944529651.51999998</v>
      </c>
      <c r="D18" s="134">
        <v>1193409203.52</v>
      </c>
      <c r="E18" s="137">
        <v>1189079604.1300001</v>
      </c>
      <c r="F18" s="137">
        <v>1154317951.3199999</v>
      </c>
      <c r="G18" s="135">
        <v>4329599.3899998665</v>
      </c>
      <c r="H18" s="132"/>
      <c r="I18" s="132"/>
      <c r="J18" s="132"/>
      <c r="K18" s="132"/>
      <c r="L18" s="132"/>
      <c r="M18" s="132"/>
    </row>
    <row r="19" spans="1:13" ht="12.75" customHeight="1">
      <c r="A19" s="139" t="s">
        <v>261</v>
      </c>
      <c r="B19" s="137">
        <v>187235432</v>
      </c>
      <c r="C19" s="137">
        <v>-119754382.09</v>
      </c>
      <c r="D19" s="134">
        <v>67481049.909999996</v>
      </c>
      <c r="E19" s="137">
        <v>66281038.140000001</v>
      </c>
      <c r="F19" s="137">
        <v>66193358.670000002</v>
      </c>
      <c r="G19" s="135">
        <v>1200011.7699999958</v>
      </c>
      <c r="H19" s="132"/>
      <c r="I19" s="132"/>
      <c r="J19" s="132"/>
      <c r="K19" s="132"/>
      <c r="L19" s="132"/>
      <c r="M19" s="132"/>
    </row>
    <row r="20" spans="1:13" ht="12.75" customHeight="1">
      <c r="A20" s="139" t="s">
        <v>262</v>
      </c>
      <c r="B20" s="137">
        <v>38288201</v>
      </c>
      <c r="C20" s="137">
        <v>2924934.85</v>
      </c>
      <c r="D20" s="134">
        <v>41213135.850000001</v>
      </c>
      <c r="E20" s="137">
        <v>41129172.079999998</v>
      </c>
      <c r="F20" s="137">
        <v>41120475.079999998</v>
      </c>
      <c r="G20" s="135">
        <v>83963.770000003278</v>
      </c>
      <c r="H20" s="132"/>
      <c r="I20" s="132"/>
      <c r="J20" s="132"/>
      <c r="K20" s="132"/>
      <c r="L20" s="132"/>
      <c r="M20" s="132"/>
    </row>
    <row r="21" spans="1:13" ht="12.75" customHeight="1">
      <c r="A21" s="139" t="s">
        <v>263</v>
      </c>
      <c r="B21" s="137">
        <v>36229982</v>
      </c>
      <c r="C21" s="137">
        <v>1165474.21</v>
      </c>
      <c r="D21" s="134">
        <v>37395456.210000001</v>
      </c>
      <c r="E21" s="137">
        <v>37277257.899999999</v>
      </c>
      <c r="F21" s="137">
        <v>37266931.899999999</v>
      </c>
      <c r="G21" s="135">
        <v>118198.31000000238</v>
      </c>
      <c r="H21" s="132"/>
      <c r="I21" s="132"/>
      <c r="J21" s="132"/>
      <c r="K21" s="132"/>
      <c r="L21" s="132"/>
      <c r="M21" s="132"/>
    </row>
    <row r="22" spans="1:13" ht="12.75" customHeight="1">
      <c r="A22" s="139" t="s">
        <v>264</v>
      </c>
      <c r="B22" s="137">
        <v>41965534</v>
      </c>
      <c r="C22" s="137">
        <v>302392.59000000003</v>
      </c>
      <c r="D22" s="134">
        <v>42267926.590000004</v>
      </c>
      <c r="E22" s="137">
        <v>42155769.5</v>
      </c>
      <c r="F22" s="137">
        <v>42117984.5</v>
      </c>
      <c r="G22" s="135">
        <v>112157.09000000358</v>
      </c>
      <c r="H22" s="132"/>
      <c r="I22" s="132"/>
      <c r="J22" s="132"/>
      <c r="K22" s="132"/>
      <c r="L22" s="132"/>
      <c r="M22" s="132"/>
    </row>
    <row r="23" spans="1:13" ht="12.75" customHeight="1">
      <c r="A23" s="139" t="s">
        <v>265</v>
      </c>
      <c r="B23" s="137">
        <v>29396144</v>
      </c>
      <c r="C23" s="137">
        <v>2269939.61</v>
      </c>
      <c r="D23" s="134">
        <v>31666083.609999999</v>
      </c>
      <c r="E23" s="137">
        <v>31270569.489999998</v>
      </c>
      <c r="F23" s="137">
        <v>31263453.489999998</v>
      </c>
      <c r="G23" s="135">
        <v>395514.12000000104</v>
      </c>
      <c r="H23" s="132"/>
      <c r="I23" s="132"/>
      <c r="J23" s="132"/>
      <c r="K23" s="132"/>
      <c r="L23" s="132"/>
      <c r="M23" s="132"/>
    </row>
    <row r="24" spans="1:13" ht="12.75" customHeight="1">
      <c r="A24" s="139" t="s">
        <v>266</v>
      </c>
      <c r="B24" s="137">
        <v>43468286</v>
      </c>
      <c r="C24" s="137">
        <v>-42233.77</v>
      </c>
      <c r="D24" s="134">
        <v>43426052.229999997</v>
      </c>
      <c r="E24" s="137">
        <v>43257363.399999999</v>
      </c>
      <c r="F24" s="137">
        <v>43245281.399999999</v>
      </c>
      <c r="G24" s="135">
        <v>168688.82999999821</v>
      </c>
      <c r="H24" s="132"/>
      <c r="I24" s="132"/>
      <c r="J24" s="132"/>
      <c r="K24" s="132"/>
      <c r="L24" s="132"/>
      <c r="M24" s="132"/>
    </row>
    <row r="25" spans="1:13" ht="12.75" customHeight="1">
      <c r="A25" s="139" t="s">
        <v>267</v>
      </c>
      <c r="B25" s="137">
        <v>36580030</v>
      </c>
      <c r="C25" s="137">
        <v>-314429.49</v>
      </c>
      <c r="D25" s="134">
        <v>36265600.509999998</v>
      </c>
      <c r="E25" s="137">
        <v>36201871.57</v>
      </c>
      <c r="F25" s="137">
        <v>36186665.57</v>
      </c>
      <c r="G25" s="135">
        <v>63728.939999997616</v>
      </c>
      <c r="H25" s="132"/>
      <c r="I25" s="132"/>
      <c r="J25" s="132"/>
      <c r="K25" s="132"/>
      <c r="L25" s="132"/>
      <c r="M25" s="132"/>
    </row>
    <row r="26" spans="1:13" ht="12.75" customHeight="1">
      <c r="A26" s="139" t="s">
        <v>268</v>
      </c>
      <c r="B26" s="137">
        <v>50186656</v>
      </c>
      <c r="C26" s="137">
        <v>38840541.420000002</v>
      </c>
      <c r="D26" s="134">
        <v>89027197.420000002</v>
      </c>
      <c r="E26" s="137">
        <v>82966445.890000001</v>
      </c>
      <c r="F26" s="137">
        <v>82888350.879999995</v>
      </c>
      <c r="G26" s="135">
        <v>6060751.5300000012</v>
      </c>
      <c r="H26" s="132"/>
      <c r="I26" s="132"/>
      <c r="J26" s="132"/>
      <c r="K26" s="132"/>
      <c r="L26" s="132"/>
      <c r="M26" s="132"/>
    </row>
    <row r="27" spans="1:13" ht="12.75" customHeight="1">
      <c r="A27" s="139" t="s">
        <v>269</v>
      </c>
      <c r="B27" s="137">
        <v>31334722</v>
      </c>
      <c r="C27" s="137">
        <v>2339043.89</v>
      </c>
      <c r="D27" s="134">
        <v>33673765.890000001</v>
      </c>
      <c r="E27" s="137">
        <v>33571941.939999998</v>
      </c>
      <c r="F27" s="137">
        <v>33554813.939999998</v>
      </c>
      <c r="G27" s="135">
        <v>101823.95000000298</v>
      </c>
      <c r="H27" s="132"/>
      <c r="I27" s="132"/>
      <c r="J27" s="132"/>
      <c r="K27" s="132"/>
      <c r="L27" s="132"/>
      <c r="M27" s="132"/>
    </row>
    <row r="28" spans="1:13" ht="12.75" customHeight="1">
      <c r="A28" s="139" t="s">
        <v>270</v>
      </c>
      <c r="B28" s="137">
        <v>66158078</v>
      </c>
      <c r="C28" s="137">
        <v>17671677.489999998</v>
      </c>
      <c r="D28" s="134">
        <v>83829755.489999995</v>
      </c>
      <c r="E28" s="137">
        <v>83683517.540000007</v>
      </c>
      <c r="F28" s="137">
        <v>83663613.540000007</v>
      </c>
      <c r="G28" s="135">
        <v>146237.94999998808</v>
      </c>
      <c r="H28" s="132"/>
      <c r="I28" s="132"/>
      <c r="J28" s="132"/>
      <c r="K28" s="132"/>
      <c r="L28" s="132"/>
      <c r="M28" s="132"/>
    </row>
    <row r="29" spans="1:13" ht="12.75" customHeight="1">
      <c r="A29" s="139" t="s">
        <v>271</v>
      </c>
      <c r="B29" s="137">
        <v>48262290</v>
      </c>
      <c r="C29" s="137">
        <v>10059124.52</v>
      </c>
      <c r="D29" s="134">
        <v>58321414.519999996</v>
      </c>
      <c r="E29" s="137">
        <v>58192328.079999998</v>
      </c>
      <c r="F29" s="137">
        <v>58176368.079999998</v>
      </c>
      <c r="G29" s="135">
        <v>129086.43999999762</v>
      </c>
      <c r="H29" s="132"/>
      <c r="I29" s="132"/>
      <c r="J29" s="132"/>
      <c r="K29" s="132"/>
      <c r="L29" s="132"/>
      <c r="M29" s="132"/>
    </row>
    <row r="30" spans="1:13" ht="12.75" customHeight="1">
      <c r="A30" s="139" t="s">
        <v>272</v>
      </c>
      <c r="B30" s="137">
        <v>20699916</v>
      </c>
      <c r="C30" s="137">
        <v>6362705.1699999999</v>
      </c>
      <c r="D30" s="134">
        <v>27062621.170000002</v>
      </c>
      <c r="E30" s="137">
        <v>26948524.16</v>
      </c>
      <c r="F30" s="137">
        <v>26941878.16</v>
      </c>
      <c r="G30" s="135">
        <v>114097.01000000164</v>
      </c>
      <c r="H30" s="132"/>
      <c r="I30" s="132"/>
      <c r="J30" s="132"/>
      <c r="K30" s="132"/>
      <c r="L30" s="132"/>
      <c r="M30" s="132"/>
    </row>
    <row r="31" spans="1:13" ht="12.75" customHeight="1">
      <c r="A31" s="139" t="s">
        <v>273</v>
      </c>
      <c r="B31" s="137">
        <v>49145354</v>
      </c>
      <c r="C31" s="137">
        <v>5583907.5700000003</v>
      </c>
      <c r="D31" s="134">
        <v>54729261.57</v>
      </c>
      <c r="E31" s="137">
        <v>54574196.200000003</v>
      </c>
      <c r="F31" s="137">
        <v>54567337.200000003</v>
      </c>
      <c r="G31" s="135">
        <v>155065.36999999732</v>
      </c>
      <c r="H31" s="132"/>
      <c r="I31" s="132"/>
      <c r="J31" s="132"/>
      <c r="K31" s="132"/>
      <c r="L31" s="132"/>
      <c r="M31" s="132"/>
    </row>
    <row r="32" spans="1:13" ht="12.75" customHeight="1">
      <c r="A32" s="139" t="s">
        <v>274</v>
      </c>
      <c r="B32" s="137">
        <v>21492378</v>
      </c>
      <c r="C32" s="137">
        <v>4370992.82</v>
      </c>
      <c r="D32" s="134">
        <v>25863370.82</v>
      </c>
      <c r="E32" s="137">
        <v>25814230.449999999</v>
      </c>
      <c r="F32" s="137">
        <v>25795758.289999999</v>
      </c>
      <c r="G32" s="135">
        <v>49140.370000001043</v>
      </c>
      <c r="H32" s="132"/>
      <c r="I32" s="132"/>
      <c r="J32" s="132"/>
      <c r="K32" s="132"/>
      <c r="L32" s="132"/>
      <c r="M32" s="132"/>
    </row>
    <row r="33" spans="1:13" ht="12.75" customHeight="1">
      <c r="A33" s="139" t="s">
        <v>275</v>
      </c>
      <c r="B33" s="137">
        <v>53511461</v>
      </c>
      <c r="C33" s="137">
        <v>12510714.460000001</v>
      </c>
      <c r="D33" s="134">
        <v>66022175.460000001</v>
      </c>
      <c r="E33" s="137">
        <v>65870390.32</v>
      </c>
      <c r="F33" s="137">
        <v>65859370.32</v>
      </c>
      <c r="G33" s="135">
        <v>151785.1400000006</v>
      </c>
      <c r="H33" s="132"/>
      <c r="I33" s="132"/>
      <c r="J33" s="132"/>
      <c r="K33" s="132"/>
      <c r="L33" s="132"/>
      <c r="M33" s="132"/>
    </row>
    <row r="34" spans="1:13" ht="12.75" customHeight="1">
      <c r="A34" s="139" t="s">
        <v>276</v>
      </c>
      <c r="B34" s="137">
        <v>20648206</v>
      </c>
      <c r="C34" s="137">
        <v>3081260.17</v>
      </c>
      <c r="D34" s="134">
        <v>23729466.170000002</v>
      </c>
      <c r="E34" s="137">
        <v>23684988.41</v>
      </c>
      <c r="F34" s="137">
        <v>23680510.41</v>
      </c>
      <c r="G34" s="135">
        <v>44477.760000001639</v>
      </c>
      <c r="H34" s="132"/>
      <c r="I34" s="132"/>
      <c r="J34" s="132"/>
      <c r="K34" s="132"/>
      <c r="L34" s="132"/>
      <c r="M34" s="132"/>
    </row>
    <row r="35" spans="1:13" ht="12.75" customHeight="1">
      <c r="A35" s="139" t="s">
        <v>277</v>
      </c>
      <c r="B35" s="137">
        <v>30507740</v>
      </c>
      <c r="C35" s="137">
        <v>11162119.310000001</v>
      </c>
      <c r="D35" s="134">
        <v>41669859.310000002</v>
      </c>
      <c r="E35" s="137">
        <v>41006032.119999997</v>
      </c>
      <c r="F35" s="137">
        <v>40957192.75</v>
      </c>
      <c r="G35" s="135">
        <v>663827.19000000507</v>
      </c>
      <c r="H35" s="132"/>
      <c r="I35" s="132"/>
      <c r="J35" s="132"/>
      <c r="K35" s="132"/>
      <c r="L35" s="132"/>
      <c r="M35" s="132"/>
    </row>
    <row r="36" spans="1:13" ht="12.75" customHeight="1">
      <c r="A36" s="139" t="s">
        <v>278</v>
      </c>
      <c r="B36" s="137">
        <v>59382640</v>
      </c>
      <c r="C36" s="137">
        <v>6045426.4900000002</v>
      </c>
      <c r="D36" s="134">
        <v>65428066.490000002</v>
      </c>
      <c r="E36" s="137">
        <v>65302804.549999997</v>
      </c>
      <c r="F36" s="137">
        <v>65284663.549999997</v>
      </c>
      <c r="G36" s="135">
        <v>125261.94000000507</v>
      </c>
      <c r="H36" s="132"/>
      <c r="I36" s="132"/>
      <c r="J36" s="132"/>
      <c r="K36" s="132"/>
      <c r="L36" s="132"/>
      <c r="M36" s="132"/>
    </row>
    <row r="37" spans="1:13" ht="12.75" customHeight="1">
      <c r="A37" s="139" t="s">
        <v>279</v>
      </c>
      <c r="B37" s="137">
        <v>30692025</v>
      </c>
      <c r="C37" s="137">
        <v>17010057.329999998</v>
      </c>
      <c r="D37" s="134">
        <v>47702082.329999998</v>
      </c>
      <c r="E37" s="137">
        <v>39903643.659999996</v>
      </c>
      <c r="F37" s="137">
        <v>39852087.899999999</v>
      </c>
      <c r="G37" s="135">
        <v>7798438.6700000018</v>
      </c>
      <c r="H37" s="132"/>
      <c r="I37" s="132"/>
      <c r="J37" s="132"/>
      <c r="K37" s="132"/>
      <c r="L37" s="132"/>
      <c r="M37" s="132"/>
    </row>
    <row r="38" spans="1:13" ht="12.75" customHeight="1">
      <c r="A38" s="139" t="s">
        <v>280</v>
      </c>
      <c r="B38" s="137">
        <v>12668742</v>
      </c>
      <c r="C38" s="137">
        <v>7951299.8799999999</v>
      </c>
      <c r="D38" s="134">
        <v>20620041.879999999</v>
      </c>
      <c r="E38" s="137">
        <v>20589484.879999999</v>
      </c>
      <c r="F38" s="137">
        <v>20582744.879999999</v>
      </c>
      <c r="G38" s="135">
        <v>30557</v>
      </c>
      <c r="H38" s="132"/>
      <c r="I38" s="132"/>
      <c r="J38" s="132"/>
      <c r="K38" s="132"/>
      <c r="L38" s="132"/>
      <c r="M38" s="132"/>
    </row>
    <row r="39" spans="1:13" ht="12.75" customHeight="1">
      <c r="A39" s="139" t="s">
        <v>281</v>
      </c>
      <c r="B39" s="137">
        <v>17862195</v>
      </c>
      <c r="C39" s="137">
        <v>11034253.26</v>
      </c>
      <c r="D39" s="134">
        <v>28896448.259999998</v>
      </c>
      <c r="E39" s="137">
        <v>28853995.27</v>
      </c>
      <c r="F39" s="137">
        <v>28842665.27</v>
      </c>
      <c r="G39" s="135">
        <v>42452.989999998361</v>
      </c>
      <c r="H39" s="132"/>
      <c r="I39" s="132"/>
      <c r="J39" s="132"/>
      <c r="K39" s="132"/>
      <c r="L39" s="132"/>
      <c r="M39" s="132"/>
    </row>
    <row r="40" spans="1:13" ht="12.75" customHeight="1">
      <c r="A40" s="139" t="s">
        <v>282</v>
      </c>
      <c r="B40" s="137">
        <v>15443865</v>
      </c>
      <c r="C40" s="137">
        <v>7832748.0599999996</v>
      </c>
      <c r="D40" s="134">
        <v>23276613.059999999</v>
      </c>
      <c r="E40" s="137">
        <v>17507210.219999999</v>
      </c>
      <c r="F40" s="137">
        <v>17484138.210000001</v>
      </c>
      <c r="G40" s="135">
        <v>5769402.8399999999</v>
      </c>
      <c r="H40" s="132"/>
      <c r="I40" s="132"/>
      <c r="J40" s="132"/>
      <c r="K40" s="132"/>
      <c r="L40" s="132"/>
      <c r="M40" s="132"/>
    </row>
    <row r="41" spans="1:13" ht="12.75" customHeight="1">
      <c r="A41" s="139" t="s">
        <v>283</v>
      </c>
      <c r="B41" s="137">
        <v>24460903</v>
      </c>
      <c r="C41" s="137">
        <v>5818627.7599999998</v>
      </c>
      <c r="D41" s="134">
        <v>30279530.759999998</v>
      </c>
      <c r="E41" s="137">
        <v>28458377.460000001</v>
      </c>
      <c r="F41" s="137">
        <v>28454544.460000001</v>
      </c>
      <c r="G41" s="135">
        <v>1821153.299999997</v>
      </c>
      <c r="H41" s="132"/>
      <c r="I41" s="132"/>
      <c r="J41" s="132"/>
      <c r="K41" s="132"/>
      <c r="L41" s="132"/>
      <c r="M41" s="132"/>
    </row>
    <row r="42" spans="1:13" ht="12.75" customHeight="1">
      <c r="A42" s="139" t="s">
        <v>284</v>
      </c>
      <c r="B42" s="137">
        <v>101538713</v>
      </c>
      <c r="C42" s="137">
        <v>38851244.590000004</v>
      </c>
      <c r="D42" s="134">
        <v>140389957.59</v>
      </c>
      <c r="E42" s="137">
        <v>139133690.06</v>
      </c>
      <c r="F42" s="137">
        <v>139040297.22</v>
      </c>
      <c r="G42" s="135">
        <v>1256267.5300000012</v>
      </c>
      <c r="H42" s="132"/>
      <c r="I42" s="132"/>
      <c r="J42" s="132"/>
      <c r="K42" s="132"/>
      <c r="L42" s="132"/>
      <c r="M42" s="132"/>
    </row>
    <row r="43" spans="1:13" ht="12.75" customHeight="1">
      <c r="A43" s="139" t="s">
        <v>285</v>
      </c>
      <c r="B43" s="137">
        <v>24591198</v>
      </c>
      <c r="C43" s="137">
        <v>7665837.46</v>
      </c>
      <c r="D43" s="134">
        <v>32257035.460000001</v>
      </c>
      <c r="E43" s="137">
        <v>32203191.949999999</v>
      </c>
      <c r="F43" s="137">
        <v>32195028.949999999</v>
      </c>
      <c r="G43" s="135">
        <v>53843.510000001639</v>
      </c>
      <c r="H43" s="132"/>
      <c r="I43" s="132"/>
      <c r="J43" s="132"/>
      <c r="K43" s="132"/>
      <c r="L43" s="132"/>
      <c r="M43" s="132"/>
    </row>
    <row r="44" spans="1:13" ht="12.75" customHeight="1">
      <c r="A44" s="139" t="s">
        <v>286</v>
      </c>
      <c r="B44" s="137">
        <v>32509507</v>
      </c>
      <c r="C44" s="137">
        <v>4344354.67</v>
      </c>
      <c r="D44" s="134">
        <v>36853861.670000002</v>
      </c>
      <c r="E44" s="137">
        <v>36494128.880000003</v>
      </c>
      <c r="F44" s="137">
        <v>36464416.869999997</v>
      </c>
      <c r="G44" s="135">
        <v>359732.78999999911</v>
      </c>
      <c r="H44" s="132"/>
      <c r="I44" s="132"/>
      <c r="J44" s="132"/>
      <c r="K44" s="132"/>
      <c r="L44" s="132"/>
      <c r="M44" s="132"/>
    </row>
    <row r="45" spans="1:13" ht="12.75" customHeight="1">
      <c r="A45" s="139" t="s">
        <v>287</v>
      </c>
      <c r="B45" s="137">
        <v>37048990.5</v>
      </c>
      <c r="C45" s="137">
        <v>7414576.7400000002</v>
      </c>
      <c r="D45" s="134">
        <v>44463567.240000002</v>
      </c>
      <c r="E45" s="137">
        <v>44079543.640000001</v>
      </c>
      <c r="F45" s="137">
        <v>44043010.450000003</v>
      </c>
      <c r="G45" s="135">
        <v>384023.60000000149</v>
      </c>
      <c r="H45" s="132"/>
      <c r="I45" s="132"/>
      <c r="J45" s="132"/>
      <c r="K45" s="132"/>
      <c r="L45" s="132"/>
      <c r="M45" s="132"/>
    </row>
    <row r="46" spans="1:13" ht="12.75" customHeight="1">
      <c r="A46" s="139" t="s">
        <v>288</v>
      </c>
      <c r="B46" s="137">
        <v>34584315</v>
      </c>
      <c r="C46" s="137">
        <v>3078087.25</v>
      </c>
      <c r="D46" s="134">
        <v>37662402.25</v>
      </c>
      <c r="E46" s="137">
        <v>37538204.509999998</v>
      </c>
      <c r="F46" s="137">
        <v>37535616.509999998</v>
      </c>
      <c r="G46" s="135">
        <v>124197.74000000209</v>
      </c>
      <c r="H46" s="132"/>
      <c r="I46" s="132"/>
      <c r="J46" s="132"/>
      <c r="K46" s="132"/>
      <c r="L46" s="132"/>
      <c r="M46" s="132"/>
    </row>
    <row r="47" spans="1:13" ht="12.75" customHeight="1">
      <c r="A47" s="139" t="s">
        <v>289</v>
      </c>
      <c r="B47" s="137">
        <v>6223500</v>
      </c>
      <c r="C47" s="137">
        <v>3081956.52</v>
      </c>
      <c r="D47" s="134">
        <v>9305456.5199999996</v>
      </c>
      <c r="E47" s="137">
        <v>8081468.0599999996</v>
      </c>
      <c r="F47" s="137">
        <v>8046194.8700000001</v>
      </c>
      <c r="G47" s="135">
        <v>1223988.46</v>
      </c>
      <c r="H47" s="132"/>
      <c r="I47" s="132"/>
      <c r="J47" s="132"/>
      <c r="K47" s="132"/>
      <c r="L47" s="132"/>
      <c r="M47" s="132"/>
    </row>
    <row r="48" spans="1:13" ht="12.75" customHeight="1">
      <c r="A48" s="139" t="s">
        <v>290</v>
      </c>
      <c r="B48" s="137">
        <v>24115202</v>
      </c>
      <c r="C48" s="137">
        <v>5265746.7699999996</v>
      </c>
      <c r="D48" s="134">
        <v>29380948.77</v>
      </c>
      <c r="E48" s="137">
        <v>29154079.390000001</v>
      </c>
      <c r="F48" s="137">
        <v>29118110.93</v>
      </c>
      <c r="G48" s="135">
        <v>226869.37999999896</v>
      </c>
      <c r="H48" s="132"/>
      <c r="I48" s="132"/>
      <c r="J48" s="132"/>
      <c r="K48" s="132"/>
      <c r="L48" s="132"/>
      <c r="M48" s="132"/>
    </row>
    <row r="49" spans="1:13" ht="12.75" customHeight="1">
      <c r="A49" s="139" t="s">
        <v>291</v>
      </c>
      <c r="B49" s="137">
        <v>45084839</v>
      </c>
      <c r="C49" s="137">
        <v>-3164868.86</v>
      </c>
      <c r="D49" s="134">
        <v>41919970.140000001</v>
      </c>
      <c r="E49" s="137">
        <v>41393082.600000001</v>
      </c>
      <c r="F49" s="137">
        <v>41386941.600000001</v>
      </c>
      <c r="G49" s="135">
        <v>526887.53999999911</v>
      </c>
      <c r="H49" s="132"/>
      <c r="I49" s="132"/>
      <c r="J49" s="132"/>
      <c r="K49" s="132"/>
      <c r="L49" s="132"/>
      <c r="M49" s="132"/>
    </row>
    <row r="50" spans="1:13" ht="12.75" customHeight="1">
      <c r="A50" s="139" t="s">
        <v>292</v>
      </c>
      <c r="B50" s="137">
        <v>49971317</v>
      </c>
      <c r="C50" s="137">
        <v>16015938.390000001</v>
      </c>
      <c r="D50" s="134">
        <v>65987255.390000001</v>
      </c>
      <c r="E50" s="137">
        <v>65792280.100000001</v>
      </c>
      <c r="F50" s="137">
        <v>65780219.100000001</v>
      </c>
      <c r="G50" s="135">
        <v>194975.28999999911</v>
      </c>
      <c r="H50" s="132"/>
      <c r="I50" s="132"/>
      <c r="J50" s="132"/>
      <c r="K50" s="132"/>
      <c r="L50" s="132"/>
      <c r="M50" s="132"/>
    </row>
    <row r="51" spans="1:13" ht="12.75" customHeight="1">
      <c r="A51" s="139" t="s">
        <v>293</v>
      </c>
      <c r="B51" s="137">
        <v>47024278</v>
      </c>
      <c r="C51" s="137">
        <v>14305242.119999999</v>
      </c>
      <c r="D51" s="134">
        <v>61329520.119999997</v>
      </c>
      <c r="E51" s="137">
        <v>61203988.299999997</v>
      </c>
      <c r="F51" s="137">
        <v>61195056.299999997</v>
      </c>
      <c r="G51" s="135">
        <v>125531.8200000003</v>
      </c>
      <c r="H51" s="132"/>
      <c r="I51" s="132"/>
      <c r="J51" s="132"/>
      <c r="K51" s="132"/>
      <c r="L51" s="132"/>
      <c r="M51" s="132"/>
    </row>
    <row r="52" spans="1:13" ht="12.75" customHeight="1">
      <c r="A52" s="139" t="s">
        <v>294</v>
      </c>
      <c r="B52" s="137">
        <v>19377787</v>
      </c>
      <c r="C52" s="137">
        <v>7379004.4100000001</v>
      </c>
      <c r="D52" s="134">
        <v>26756791.41</v>
      </c>
      <c r="E52" s="137">
        <v>26713805.859999999</v>
      </c>
      <c r="F52" s="137">
        <v>26709160.859999999</v>
      </c>
      <c r="G52" s="135">
        <v>42985.550000000745</v>
      </c>
      <c r="H52" s="132"/>
      <c r="I52" s="132"/>
      <c r="J52" s="132"/>
      <c r="K52" s="132"/>
      <c r="L52" s="132"/>
      <c r="M52" s="132"/>
    </row>
    <row r="53" spans="1:13" ht="12.75" customHeight="1">
      <c r="A53" s="139" t="s">
        <v>295</v>
      </c>
      <c r="B53" s="137">
        <v>18871278</v>
      </c>
      <c r="C53" s="137">
        <v>-208428.76</v>
      </c>
      <c r="D53" s="134">
        <v>18662849.239999998</v>
      </c>
      <c r="E53" s="137">
        <v>18628159.960000001</v>
      </c>
      <c r="F53" s="137">
        <v>18623772.960000001</v>
      </c>
      <c r="G53" s="135">
        <v>34689.279999997467</v>
      </c>
      <c r="H53" s="132"/>
      <c r="I53" s="132"/>
      <c r="J53" s="132"/>
      <c r="K53" s="132"/>
      <c r="L53" s="132"/>
      <c r="M53" s="132"/>
    </row>
    <row r="54" spans="1:13" ht="12.75" customHeight="1">
      <c r="A54" s="139" t="s">
        <v>296</v>
      </c>
      <c r="B54" s="137">
        <v>24346929</v>
      </c>
      <c r="C54" s="137">
        <v>-609419.89</v>
      </c>
      <c r="D54" s="134">
        <v>23737509.109999999</v>
      </c>
      <c r="E54" s="137">
        <v>23678603.649999999</v>
      </c>
      <c r="F54" s="137">
        <v>23675013.649999999</v>
      </c>
      <c r="G54" s="135">
        <v>58905.460000000894</v>
      </c>
      <c r="H54" s="132"/>
      <c r="I54" s="132"/>
      <c r="J54" s="132"/>
      <c r="K54" s="132"/>
      <c r="L54" s="132"/>
      <c r="M54" s="132"/>
    </row>
    <row r="55" spans="1:13" ht="12.75" customHeight="1">
      <c r="A55" s="139" t="s">
        <v>297</v>
      </c>
      <c r="B55" s="137">
        <v>30138783</v>
      </c>
      <c r="C55" s="137">
        <v>10526519.98</v>
      </c>
      <c r="D55" s="134">
        <v>40665302.980000004</v>
      </c>
      <c r="E55" s="137">
        <v>39349233.380000003</v>
      </c>
      <c r="F55" s="137">
        <v>39305146.299999997</v>
      </c>
      <c r="G55" s="135">
        <v>1316069.6000000015</v>
      </c>
      <c r="H55" s="132"/>
      <c r="I55" s="132"/>
      <c r="J55" s="132"/>
      <c r="K55" s="132"/>
      <c r="L55" s="132"/>
      <c r="M55" s="132"/>
    </row>
    <row r="56" spans="1:13" ht="12.75" customHeight="1">
      <c r="A56" s="139" t="s">
        <v>298</v>
      </c>
      <c r="B56" s="137">
        <v>71395015</v>
      </c>
      <c r="C56" s="137">
        <v>50552584.229999997</v>
      </c>
      <c r="D56" s="134">
        <v>121947599.22999999</v>
      </c>
      <c r="E56" s="137">
        <v>107236269.84999999</v>
      </c>
      <c r="F56" s="137">
        <v>107221354.84999999</v>
      </c>
      <c r="G56" s="135">
        <v>14711329.379999995</v>
      </c>
      <c r="H56" s="132"/>
      <c r="I56" s="132"/>
      <c r="J56" s="132"/>
      <c r="K56" s="132"/>
      <c r="L56" s="132"/>
      <c r="M56" s="132"/>
    </row>
    <row r="57" spans="1:13" ht="12.75" customHeight="1">
      <c r="A57" s="139" t="s">
        <v>299</v>
      </c>
      <c r="B57" s="137">
        <v>49809074</v>
      </c>
      <c r="C57" s="137">
        <v>19178947.760000002</v>
      </c>
      <c r="D57" s="134">
        <v>68988021.760000005</v>
      </c>
      <c r="E57" s="137">
        <v>68626413.040000007</v>
      </c>
      <c r="F57" s="137">
        <v>68581900.939999998</v>
      </c>
      <c r="G57" s="135">
        <v>361608.71999999881</v>
      </c>
      <c r="H57" s="132"/>
      <c r="I57" s="132"/>
      <c r="J57" s="132"/>
      <c r="K57" s="132"/>
      <c r="L57" s="132"/>
      <c r="M57" s="132"/>
    </row>
    <row r="58" spans="1:13" ht="12.75" customHeight="1">
      <c r="A58" s="139" t="s">
        <v>300</v>
      </c>
      <c r="B58" s="137">
        <v>24425602</v>
      </c>
      <c r="C58" s="137">
        <v>5785125.3600000003</v>
      </c>
      <c r="D58" s="134">
        <v>30210727.359999999</v>
      </c>
      <c r="E58" s="137">
        <v>30116446.27</v>
      </c>
      <c r="F58" s="137">
        <v>30107053.27</v>
      </c>
      <c r="G58" s="135">
        <v>94281.089999999851</v>
      </c>
      <c r="H58" s="132"/>
      <c r="I58" s="132"/>
      <c r="J58" s="132"/>
      <c r="K58" s="132"/>
      <c r="L58" s="132"/>
      <c r="M58" s="132"/>
    </row>
    <row r="59" spans="1:13" ht="12.75" customHeight="1">
      <c r="A59" s="139" t="s">
        <v>301</v>
      </c>
      <c r="B59" s="137">
        <v>43715579</v>
      </c>
      <c r="C59" s="137">
        <v>3774595.97</v>
      </c>
      <c r="D59" s="134">
        <v>47490174.969999999</v>
      </c>
      <c r="E59" s="137">
        <v>46816221.18</v>
      </c>
      <c r="F59" s="137">
        <v>46809461.18</v>
      </c>
      <c r="G59" s="135">
        <v>673953.78999999911</v>
      </c>
      <c r="H59" s="132"/>
      <c r="I59" s="132"/>
      <c r="J59" s="132"/>
      <c r="K59" s="132"/>
      <c r="L59" s="132"/>
      <c r="M59" s="132"/>
    </row>
    <row r="60" spans="1:13" ht="12.75" customHeight="1">
      <c r="A60" s="139" t="s">
        <v>302</v>
      </c>
      <c r="B60" s="137">
        <v>22310577</v>
      </c>
      <c r="C60" s="137">
        <v>11298644.699999999</v>
      </c>
      <c r="D60" s="134">
        <v>33609221.700000003</v>
      </c>
      <c r="E60" s="137">
        <v>33549628.98</v>
      </c>
      <c r="F60" s="137">
        <v>33545784.98</v>
      </c>
      <c r="G60" s="135">
        <v>59592.720000002533</v>
      </c>
      <c r="H60" s="132"/>
      <c r="I60" s="132"/>
      <c r="J60" s="132"/>
      <c r="K60" s="132"/>
      <c r="L60" s="132"/>
      <c r="M60" s="132"/>
    </row>
    <row r="61" spans="1:13" ht="12.75" customHeight="1">
      <c r="A61" s="139" t="s">
        <v>303</v>
      </c>
      <c r="B61" s="137">
        <v>22124863</v>
      </c>
      <c r="C61" s="137">
        <v>7539393.8399999999</v>
      </c>
      <c r="D61" s="134">
        <v>29664256.84</v>
      </c>
      <c r="E61" s="137">
        <v>29556047.510000002</v>
      </c>
      <c r="F61" s="137">
        <v>29551767.510000002</v>
      </c>
      <c r="G61" s="135">
        <v>108209.32999999821</v>
      </c>
      <c r="H61" s="132"/>
      <c r="I61" s="132"/>
      <c r="J61" s="132"/>
      <c r="K61" s="132"/>
      <c r="L61" s="132"/>
      <c r="M61" s="132"/>
    </row>
    <row r="62" spans="1:13" ht="12.75" customHeight="1">
      <c r="A62" s="139" t="s">
        <v>304</v>
      </c>
      <c r="B62" s="137">
        <v>165587959</v>
      </c>
      <c r="C62" s="137">
        <v>62145239.869999997</v>
      </c>
      <c r="D62" s="134">
        <v>227733198.87</v>
      </c>
      <c r="E62" s="137">
        <v>223547187.27000001</v>
      </c>
      <c r="F62" s="137">
        <v>223433007.81</v>
      </c>
      <c r="G62" s="135">
        <v>4186011.599999994</v>
      </c>
      <c r="H62" s="132"/>
      <c r="I62" s="132"/>
      <c r="J62" s="132"/>
      <c r="K62" s="132"/>
      <c r="L62" s="132"/>
      <c r="M62" s="132"/>
    </row>
    <row r="63" spans="1:13" ht="12.75" customHeight="1">
      <c r="A63" s="169" t="s">
        <v>242</v>
      </c>
      <c r="B63" s="170"/>
      <c r="C63" s="170"/>
      <c r="D63" s="170"/>
      <c r="E63" s="170"/>
      <c r="F63" s="170"/>
      <c r="G63" s="171"/>
      <c r="H63" s="358"/>
      <c r="I63" s="358"/>
      <c r="J63" s="358"/>
      <c r="K63" s="358"/>
      <c r="L63" s="358"/>
      <c r="M63" s="358"/>
    </row>
    <row r="64" spans="1:13" ht="12.75" customHeight="1">
      <c r="A64" s="172" t="s">
        <v>243</v>
      </c>
      <c r="B64" s="173"/>
      <c r="C64" s="173"/>
      <c r="D64" s="173"/>
      <c r="E64" s="173"/>
      <c r="F64" s="173"/>
      <c r="G64" s="174"/>
      <c r="H64" s="358"/>
      <c r="I64" s="358"/>
      <c r="J64" s="358"/>
      <c r="K64" s="358"/>
      <c r="L64" s="358"/>
      <c r="M64" s="358"/>
    </row>
    <row r="65" spans="1:13" ht="12.75" customHeight="1">
      <c r="A65" s="172" t="s">
        <v>244</v>
      </c>
      <c r="B65" s="173"/>
      <c r="C65" s="173"/>
      <c r="D65" s="173"/>
      <c r="E65" s="173"/>
      <c r="F65" s="173"/>
      <c r="G65" s="174"/>
      <c r="H65" s="358"/>
      <c r="I65" s="358"/>
      <c r="J65" s="358"/>
      <c r="K65" s="358"/>
      <c r="L65" s="358"/>
      <c r="M65" s="358"/>
    </row>
    <row r="66" spans="1:13" ht="12.75" customHeight="1">
      <c r="A66" s="175" t="s">
        <v>2</v>
      </c>
      <c r="B66" s="176"/>
      <c r="C66" s="176"/>
      <c r="D66" s="176"/>
      <c r="E66" s="176"/>
      <c r="F66" s="176"/>
      <c r="G66" s="177"/>
      <c r="H66" s="358"/>
      <c r="I66" s="358"/>
      <c r="J66" s="358"/>
      <c r="K66" s="358"/>
      <c r="L66" s="358"/>
      <c r="M66" s="358"/>
    </row>
    <row r="67" spans="1:13" ht="12.75" customHeight="1">
      <c r="A67" s="178" t="s">
        <v>6</v>
      </c>
      <c r="B67" s="180" t="s">
        <v>7</v>
      </c>
      <c r="C67" s="180"/>
      <c r="D67" s="180"/>
      <c r="E67" s="180"/>
      <c r="F67" s="180"/>
      <c r="G67" s="180" t="s">
        <v>245</v>
      </c>
      <c r="H67" s="358"/>
      <c r="I67" s="358"/>
      <c r="J67" s="358"/>
      <c r="K67" s="358"/>
      <c r="L67" s="358"/>
      <c r="M67" s="358"/>
    </row>
    <row r="68" spans="1:13" ht="12.75" customHeight="1">
      <c r="A68" s="178"/>
      <c r="B68" s="309" t="s">
        <v>246</v>
      </c>
      <c r="C68" s="309" t="s">
        <v>10</v>
      </c>
      <c r="D68" s="309" t="s">
        <v>11</v>
      </c>
      <c r="E68" s="309" t="s">
        <v>12</v>
      </c>
      <c r="F68" s="309" t="s">
        <v>247</v>
      </c>
      <c r="G68" s="181"/>
      <c r="H68" s="358"/>
      <c r="I68" s="358"/>
      <c r="J68" s="358"/>
      <c r="K68" s="358"/>
      <c r="L68" s="358"/>
      <c r="M68" s="358"/>
    </row>
    <row r="69" spans="1:13" ht="12.75" customHeight="1">
      <c r="A69" s="179"/>
      <c r="B69" s="309">
        <v>1</v>
      </c>
      <c r="C69" s="309">
        <v>2</v>
      </c>
      <c r="D69" s="309" t="s">
        <v>248</v>
      </c>
      <c r="E69" s="309">
        <v>4</v>
      </c>
      <c r="F69" s="309">
        <v>5</v>
      </c>
      <c r="G69" s="309" t="s">
        <v>249</v>
      </c>
      <c r="H69" s="358"/>
      <c r="I69" s="358"/>
      <c r="J69" s="358"/>
      <c r="K69" s="358"/>
      <c r="L69" s="358"/>
      <c r="M69" s="358"/>
    </row>
    <row r="70" spans="1:13" ht="12.75" customHeight="1">
      <c r="A70" s="139" t="s">
        <v>305</v>
      </c>
      <c r="B70" s="137">
        <v>27257679</v>
      </c>
      <c r="C70" s="137">
        <v>12101532.689999999</v>
      </c>
      <c r="D70" s="134">
        <v>39359211.689999998</v>
      </c>
      <c r="E70" s="137">
        <v>39292756.719999999</v>
      </c>
      <c r="F70" s="137">
        <v>39283910.719999999</v>
      </c>
      <c r="G70" s="135">
        <v>66454.969999998808</v>
      </c>
      <c r="H70" s="132"/>
      <c r="I70" s="132"/>
      <c r="J70" s="132"/>
      <c r="K70" s="132"/>
      <c r="L70" s="132"/>
      <c r="M70" s="132"/>
    </row>
    <row r="71" spans="1:13" ht="12.75" customHeight="1">
      <c r="A71" s="139" t="s">
        <v>306</v>
      </c>
      <c r="B71" s="137">
        <v>20246298</v>
      </c>
      <c r="C71" s="137">
        <v>10412619.23</v>
      </c>
      <c r="D71" s="134">
        <v>30658917.23</v>
      </c>
      <c r="E71" s="137">
        <v>30607885.059999999</v>
      </c>
      <c r="F71" s="137">
        <v>30598036.370000001</v>
      </c>
      <c r="G71" s="135">
        <v>51032.170000001788</v>
      </c>
      <c r="H71" s="132"/>
      <c r="I71" s="132"/>
      <c r="J71" s="132"/>
      <c r="K71" s="132"/>
      <c r="L71" s="132"/>
      <c r="M71" s="132"/>
    </row>
    <row r="72" spans="1:13" ht="12.75" customHeight="1">
      <c r="A72" s="139" t="s">
        <v>307</v>
      </c>
      <c r="B72" s="137">
        <v>11973349</v>
      </c>
      <c r="C72" s="137">
        <v>4872987.03</v>
      </c>
      <c r="D72" s="134">
        <v>16846336.030000001</v>
      </c>
      <c r="E72" s="137">
        <v>16813561.030000001</v>
      </c>
      <c r="F72" s="137">
        <v>16813561.030000001</v>
      </c>
      <c r="G72" s="135">
        <v>32775</v>
      </c>
      <c r="H72" s="132"/>
      <c r="I72" s="132"/>
      <c r="J72" s="132"/>
      <c r="K72" s="132"/>
      <c r="L72" s="132"/>
      <c r="M72" s="132"/>
    </row>
    <row r="73" spans="1:13" ht="12.75" customHeight="1">
      <c r="A73" s="139" t="s">
        <v>308</v>
      </c>
      <c r="B73" s="137">
        <v>15787166</v>
      </c>
      <c r="C73" s="137">
        <v>456915.85</v>
      </c>
      <c r="D73" s="134">
        <v>16244081.85</v>
      </c>
      <c r="E73" s="137">
        <v>16212999.34</v>
      </c>
      <c r="F73" s="137">
        <v>16209218.34</v>
      </c>
      <c r="G73" s="135">
        <v>31082.509999999776</v>
      </c>
      <c r="H73" s="132"/>
      <c r="I73" s="132"/>
      <c r="J73" s="132"/>
      <c r="K73" s="132"/>
      <c r="L73" s="132"/>
      <c r="M73" s="132"/>
    </row>
    <row r="74" spans="1:13" ht="12.75" customHeight="1">
      <c r="A74" s="139" t="s">
        <v>309</v>
      </c>
      <c r="B74" s="137">
        <v>71155128</v>
      </c>
      <c r="C74" s="137">
        <v>28567298.010000002</v>
      </c>
      <c r="D74" s="134">
        <v>99722426.010000005</v>
      </c>
      <c r="E74" s="137">
        <v>99539674.140000001</v>
      </c>
      <c r="F74" s="137">
        <v>99520741.140000001</v>
      </c>
      <c r="G74" s="135">
        <v>182751.87000000477</v>
      </c>
      <c r="H74" s="132"/>
      <c r="I74" s="132"/>
      <c r="J74" s="132"/>
      <c r="K74" s="132"/>
      <c r="L74" s="132"/>
      <c r="M74" s="132"/>
    </row>
    <row r="75" spans="1:13" ht="12.75" customHeight="1">
      <c r="A75" s="139" t="s">
        <v>310</v>
      </c>
      <c r="B75" s="137">
        <v>317694062</v>
      </c>
      <c r="C75" s="137">
        <v>161678427.84</v>
      </c>
      <c r="D75" s="134">
        <v>479372489.84000003</v>
      </c>
      <c r="E75" s="137">
        <v>477218055.29000002</v>
      </c>
      <c r="F75" s="137">
        <v>477126183.99000001</v>
      </c>
      <c r="G75" s="135">
        <v>2154434.5500000119</v>
      </c>
      <c r="H75" s="132"/>
      <c r="I75" s="132"/>
      <c r="J75" s="132"/>
      <c r="K75" s="132"/>
      <c r="L75" s="132"/>
      <c r="M75" s="132"/>
    </row>
    <row r="76" spans="1:13" ht="12.75" customHeight="1">
      <c r="A76" s="139" t="s">
        <v>311</v>
      </c>
      <c r="B76" s="137">
        <v>56932449</v>
      </c>
      <c r="C76" s="137">
        <v>7743736.3600000003</v>
      </c>
      <c r="D76" s="134">
        <v>64676185.359999999</v>
      </c>
      <c r="E76" s="137">
        <v>64258877.960000001</v>
      </c>
      <c r="F76" s="137">
        <v>64228061.960000001</v>
      </c>
      <c r="G76" s="135">
        <v>417307.39999999851</v>
      </c>
      <c r="H76" s="132"/>
      <c r="I76" s="132"/>
      <c r="J76" s="132"/>
      <c r="K76" s="132"/>
      <c r="L76" s="132"/>
      <c r="M76" s="132"/>
    </row>
    <row r="77" spans="1:13" ht="12.75" customHeight="1">
      <c r="A77" s="139" t="s">
        <v>312</v>
      </c>
      <c r="B77" s="137">
        <v>27725700</v>
      </c>
      <c r="C77" s="137">
        <v>8534584.4399999995</v>
      </c>
      <c r="D77" s="134">
        <v>36260284.439999998</v>
      </c>
      <c r="E77" s="137">
        <v>36166039.719999999</v>
      </c>
      <c r="F77" s="137">
        <v>36166039.719999999</v>
      </c>
      <c r="G77" s="135">
        <v>94244.719999998808</v>
      </c>
      <c r="H77" s="132"/>
      <c r="I77" s="132"/>
      <c r="J77" s="132"/>
      <c r="K77" s="132"/>
      <c r="L77" s="132"/>
      <c r="M77" s="132"/>
    </row>
    <row r="78" spans="1:13" ht="12.75" customHeight="1">
      <c r="A78" s="139" t="s">
        <v>313</v>
      </c>
      <c r="B78" s="137">
        <v>72620197</v>
      </c>
      <c r="C78" s="137">
        <v>16576525.91</v>
      </c>
      <c r="D78" s="134">
        <v>89196722.909999996</v>
      </c>
      <c r="E78" s="137">
        <v>88990589.560000002</v>
      </c>
      <c r="F78" s="137">
        <v>88975802.560000002</v>
      </c>
      <c r="G78" s="135">
        <v>206133.34999999404</v>
      </c>
      <c r="H78" s="132"/>
      <c r="I78" s="132"/>
      <c r="J78" s="132"/>
      <c r="K78" s="132"/>
      <c r="L78" s="132"/>
      <c r="M78" s="132"/>
    </row>
    <row r="79" spans="1:13" ht="12.75" customHeight="1">
      <c r="A79" s="139" t="s">
        <v>314</v>
      </c>
      <c r="B79" s="137">
        <v>38872942</v>
      </c>
      <c r="C79" s="137">
        <v>-2361236.7999999998</v>
      </c>
      <c r="D79" s="134">
        <v>36511705.200000003</v>
      </c>
      <c r="E79" s="137">
        <v>36439256.270000003</v>
      </c>
      <c r="F79" s="137">
        <v>36427094.270000003</v>
      </c>
      <c r="G79" s="135">
        <v>72448.929999999702</v>
      </c>
      <c r="H79" s="132"/>
      <c r="I79" s="132"/>
      <c r="J79" s="132"/>
      <c r="K79" s="132"/>
      <c r="L79" s="132"/>
      <c r="M79" s="132"/>
    </row>
    <row r="80" spans="1:13" ht="12.75" customHeight="1">
      <c r="A80" s="139" t="s">
        <v>315</v>
      </c>
      <c r="B80" s="137">
        <v>21653434</v>
      </c>
      <c r="C80" s="137">
        <v>5510124.1699999999</v>
      </c>
      <c r="D80" s="134">
        <v>27163558.170000002</v>
      </c>
      <c r="E80" s="137">
        <v>27102870.23</v>
      </c>
      <c r="F80" s="137">
        <v>27097455.23</v>
      </c>
      <c r="G80" s="135">
        <v>60687.940000001341</v>
      </c>
      <c r="H80" s="132"/>
      <c r="I80" s="132"/>
      <c r="J80" s="132"/>
      <c r="K80" s="132"/>
      <c r="L80" s="132"/>
      <c r="M80" s="132"/>
    </row>
    <row r="81" spans="1:13" ht="12.75" customHeight="1">
      <c r="A81" s="139" t="s">
        <v>316</v>
      </c>
      <c r="B81" s="137">
        <v>108799720</v>
      </c>
      <c r="C81" s="137">
        <v>117964180.53</v>
      </c>
      <c r="D81" s="134">
        <v>226763900.53</v>
      </c>
      <c r="E81" s="137">
        <v>223954971.5</v>
      </c>
      <c r="F81" s="137">
        <v>223531954.75</v>
      </c>
      <c r="G81" s="135">
        <v>2808929.0300000012</v>
      </c>
      <c r="H81" s="132"/>
      <c r="I81" s="132"/>
      <c r="J81" s="132"/>
      <c r="K81" s="132"/>
      <c r="L81" s="132"/>
      <c r="M81" s="132"/>
    </row>
    <row r="82" spans="1:13" ht="12.75" customHeight="1">
      <c r="A82" s="139" t="s">
        <v>317</v>
      </c>
      <c r="B82" s="137">
        <v>118601573</v>
      </c>
      <c r="C82" s="137">
        <v>45927446.329999998</v>
      </c>
      <c r="D82" s="134">
        <v>164529019.32999998</v>
      </c>
      <c r="E82" s="137">
        <v>163951675.06999999</v>
      </c>
      <c r="F82" s="137">
        <v>163504776</v>
      </c>
      <c r="G82" s="135">
        <v>577344.25999999046</v>
      </c>
      <c r="H82" s="132"/>
      <c r="I82" s="132"/>
      <c r="J82" s="132"/>
      <c r="K82" s="132"/>
      <c r="L82" s="132"/>
      <c r="M82" s="132"/>
    </row>
    <row r="83" spans="1:13" ht="12.75" customHeight="1">
      <c r="A83" s="139" t="s">
        <v>318</v>
      </c>
      <c r="B83" s="137">
        <v>247485101</v>
      </c>
      <c r="C83" s="137">
        <v>112440216.26000001</v>
      </c>
      <c r="D83" s="134">
        <v>359925317.25999999</v>
      </c>
      <c r="E83" s="137">
        <v>351807123.13</v>
      </c>
      <c r="F83" s="137">
        <v>349889515.25</v>
      </c>
      <c r="G83" s="135">
        <v>8118194.1299999952</v>
      </c>
      <c r="H83" s="132"/>
      <c r="I83" s="132"/>
      <c r="J83" s="132"/>
      <c r="K83" s="132"/>
      <c r="L83" s="132"/>
      <c r="M83" s="132"/>
    </row>
    <row r="84" spans="1:13" ht="12.75" customHeight="1">
      <c r="A84" s="139" t="s">
        <v>319</v>
      </c>
      <c r="B84" s="137">
        <v>118377371</v>
      </c>
      <c r="C84" s="137">
        <v>41276347.57</v>
      </c>
      <c r="D84" s="134">
        <v>159653718.56999999</v>
      </c>
      <c r="E84" s="137">
        <v>158987593.83000001</v>
      </c>
      <c r="F84" s="137">
        <v>158435115.13999999</v>
      </c>
      <c r="G84" s="135">
        <v>666124.73999997973</v>
      </c>
      <c r="H84" s="132"/>
      <c r="I84" s="132"/>
      <c r="J84" s="132"/>
      <c r="K84" s="132"/>
      <c r="L84" s="132"/>
      <c r="M84" s="132"/>
    </row>
    <row r="85" spans="1:13" ht="12.75" customHeight="1">
      <c r="A85" s="139" t="s">
        <v>320</v>
      </c>
      <c r="B85" s="137">
        <v>148134062</v>
      </c>
      <c r="C85" s="137">
        <v>53872833.310000002</v>
      </c>
      <c r="D85" s="134">
        <v>202006895.31</v>
      </c>
      <c r="E85" s="137">
        <v>199722323.03</v>
      </c>
      <c r="F85" s="137">
        <v>199029945.55000001</v>
      </c>
      <c r="G85" s="135">
        <v>2284572.2800000012</v>
      </c>
      <c r="H85" s="132"/>
      <c r="I85" s="132"/>
      <c r="J85" s="132"/>
      <c r="K85" s="132"/>
      <c r="L85" s="132"/>
      <c r="M85" s="132"/>
    </row>
    <row r="86" spans="1:13" ht="12.75" customHeight="1">
      <c r="A86" s="139" t="s">
        <v>321</v>
      </c>
      <c r="B86" s="137">
        <v>310012759</v>
      </c>
      <c r="C86" s="137">
        <v>-7732862.2999999998</v>
      </c>
      <c r="D86" s="134">
        <v>302279896.69999999</v>
      </c>
      <c r="E86" s="137">
        <v>293635202.00999999</v>
      </c>
      <c r="F86" s="137">
        <v>291932467.37</v>
      </c>
      <c r="G86" s="135">
        <v>8644694.6899999976</v>
      </c>
      <c r="H86" s="132"/>
      <c r="I86" s="132"/>
      <c r="J86" s="132"/>
      <c r="K86" s="132"/>
      <c r="L86" s="132"/>
      <c r="M86" s="132"/>
    </row>
    <row r="87" spans="1:13" ht="12.75" customHeight="1">
      <c r="A87" s="139" t="s">
        <v>322</v>
      </c>
      <c r="B87" s="137">
        <v>735210932</v>
      </c>
      <c r="C87" s="137">
        <v>253217379.77000001</v>
      </c>
      <c r="D87" s="134">
        <v>988428311.76999998</v>
      </c>
      <c r="E87" s="137">
        <v>953825272.16999996</v>
      </c>
      <c r="F87" s="137">
        <v>940911510.75999999</v>
      </c>
      <c r="G87" s="135">
        <v>34603039.600000024</v>
      </c>
      <c r="H87" s="132"/>
      <c r="I87" s="132"/>
      <c r="J87" s="132"/>
      <c r="K87" s="132"/>
      <c r="L87" s="132"/>
      <c r="M87" s="132"/>
    </row>
    <row r="88" spans="1:13" ht="12.75" customHeight="1">
      <c r="A88" s="139" t="s">
        <v>323</v>
      </c>
      <c r="B88" s="137">
        <v>107879242.45</v>
      </c>
      <c r="C88" s="137">
        <v>51978696.090000004</v>
      </c>
      <c r="D88" s="134">
        <v>159857938.54000002</v>
      </c>
      <c r="E88" s="137">
        <v>157364018.78999999</v>
      </c>
      <c r="F88" s="137">
        <v>156937413.93000001</v>
      </c>
      <c r="G88" s="135">
        <v>2493919.7500000298</v>
      </c>
      <c r="H88" s="132"/>
      <c r="I88" s="132"/>
      <c r="J88" s="132"/>
      <c r="K88" s="132"/>
      <c r="L88" s="132"/>
      <c r="M88" s="132"/>
    </row>
    <row r="89" spans="1:13" ht="12.75" customHeight="1">
      <c r="A89" s="139" t="s">
        <v>324</v>
      </c>
      <c r="B89" s="137">
        <v>111166478</v>
      </c>
      <c r="C89" s="137">
        <v>52686136.780000001</v>
      </c>
      <c r="D89" s="134">
        <v>163852614.78</v>
      </c>
      <c r="E89" s="137">
        <v>162233084.77000001</v>
      </c>
      <c r="F89" s="137">
        <v>161695537.31</v>
      </c>
      <c r="G89" s="135">
        <v>1619530.0099999905</v>
      </c>
      <c r="H89" s="132"/>
      <c r="I89" s="132"/>
      <c r="J89" s="132"/>
      <c r="K89" s="132"/>
      <c r="L89" s="132"/>
      <c r="M89" s="132"/>
    </row>
    <row r="90" spans="1:13" ht="12.75" customHeight="1">
      <c r="A90" s="139" t="s">
        <v>325</v>
      </c>
      <c r="B90" s="137">
        <v>111123584</v>
      </c>
      <c r="C90" s="137">
        <v>40138069.25</v>
      </c>
      <c r="D90" s="134">
        <v>151261653.25</v>
      </c>
      <c r="E90" s="137">
        <v>147020218.68000001</v>
      </c>
      <c r="F90" s="137">
        <v>146957395.21000001</v>
      </c>
      <c r="G90" s="135">
        <v>4241434.5699999928</v>
      </c>
      <c r="H90" s="132"/>
      <c r="I90" s="132"/>
      <c r="J90" s="132"/>
      <c r="K90" s="132"/>
      <c r="L90" s="132"/>
      <c r="M90" s="132"/>
    </row>
    <row r="91" spans="1:13" ht="12.75" customHeight="1">
      <c r="A91" s="139" t="s">
        <v>326</v>
      </c>
      <c r="B91" s="137">
        <v>168724369</v>
      </c>
      <c r="C91" s="137">
        <v>79233285.530000001</v>
      </c>
      <c r="D91" s="134">
        <v>247957654.53</v>
      </c>
      <c r="E91" s="137">
        <v>243345933.08000001</v>
      </c>
      <c r="F91" s="137">
        <v>243124742.09</v>
      </c>
      <c r="G91" s="135">
        <v>4611721.4499999881</v>
      </c>
      <c r="H91" s="132"/>
      <c r="I91" s="132"/>
      <c r="J91" s="132"/>
      <c r="K91" s="132"/>
      <c r="L91" s="132"/>
      <c r="M91" s="132"/>
    </row>
    <row r="92" spans="1:13" ht="12.75" customHeight="1">
      <c r="A92" s="139" t="s">
        <v>327</v>
      </c>
      <c r="B92" s="137">
        <v>138518588</v>
      </c>
      <c r="C92" s="137">
        <v>5921162.7199999997</v>
      </c>
      <c r="D92" s="134">
        <v>144439750.72</v>
      </c>
      <c r="E92" s="137">
        <v>141856720.80000001</v>
      </c>
      <c r="F92" s="137">
        <v>141836247.77000001</v>
      </c>
      <c r="G92" s="135">
        <v>2583029.9199999869</v>
      </c>
      <c r="H92" s="132"/>
      <c r="I92" s="132"/>
      <c r="J92" s="132"/>
      <c r="K92" s="132"/>
      <c r="L92" s="132"/>
      <c r="M92" s="132"/>
    </row>
    <row r="93" spans="1:13" ht="12.75" customHeight="1">
      <c r="A93" s="139" t="s">
        <v>328</v>
      </c>
      <c r="B93" s="137">
        <v>108985879</v>
      </c>
      <c r="C93" s="137">
        <v>37032191.259999998</v>
      </c>
      <c r="D93" s="134">
        <v>146018070.25999999</v>
      </c>
      <c r="E93" s="137">
        <v>144858585.59</v>
      </c>
      <c r="F93" s="137">
        <v>144668057.25999999</v>
      </c>
      <c r="G93" s="135">
        <v>1159484.6699999869</v>
      </c>
      <c r="H93" s="132"/>
      <c r="I93" s="132"/>
      <c r="J93" s="132"/>
      <c r="K93" s="132"/>
      <c r="L93" s="132"/>
      <c r="M93" s="132"/>
    </row>
    <row r="94" spans="1:13" ht="12.75" customHeight="1">
      <c r="A94" s="139" t="s">
        <v>329</v>
      </c>
      <c r="B94" s="137">
        <v>74337678</v>
      </c>
      <c r="C94" s="137">
        <v>76145719.280000001</v>
      </c>
      <c r="D94" s="134">
        <v>150483397.28</v>
      </c>
      <c r="E94" s="137">
        <v>139689049.53999999</v>
      </c>
      <c r="F94" s="137">
        <v>139364464.44999999</v>
      </c>
      <c r="G94" s="135">
        <v>10794347.74000001</v>
      </c>
      <c r="H94" s="132"/>
      <c r="I94" s="132"/>
      <c r="J94" s="132"/>
      <c r="K94" s="132"/>
      <c r="L94" s="132"/>
      <c r="M94" s="132"/>
    </row>
    <row r="95" spans="1:13" ht="12.75" customHeight="1">
      <c r="A95" s="139" t="s">
        <v>330</v>
      </c>
      <c r="B95" s="137">
        <v>6171549</v>
      </c>
      <c r="C95" s="137">
        <v>-1667489.73</v>
      </c>
      <c r="D95" s="134">
        <v>4504059.2699999996</v>
      </c>
      <c r="E95" s="137">
        <v>4488657.2699999996</v>
      </c>
      <c r="F95" s="137">
        <v>4448424.63</v>
      </c>
      <c r="G95" s="135">
        <v>15402</v>
      </c>
      <c r="H95" s="132"/>
      <c r="I95" s="132"/>
      <c r="J95" s="132"/>
      <c r="K95" s="132"/>
      <c r="L95" s="132"/>
      <c r="M95" s="132"/>
    </row>
    <row r="96" spans="1:13" ht="12.75" customHeight="1">
      <c r="A96" s="139" t="s">
        <v>331</v>
      </c>
      <c r="B96" s="137">
        <v>51040207</v>
      </c>
      <c r="C96" s="137">
        <v>26525033.039999999</v>
      </c>
      <c r="D96" s="134">
        <v>77565240.039999992</v>
      </c>
      <c r="E96" s="137">
        <v>71925090.760000005</v>
      </c>
      <c r="F96" s="137">
        <v>70957690.700000003</v>
      </c>
      <c r="G96" s="135">
        <v>5640149.2799999863</v>
      </c>
      <c r="H96" s="132"/>
      <c r="I96" s="132"/>
      <c r="J96" s="132"/>
      <c r="K96" s="132"/>
      <c r="L96" s="132"/>
      <c r="M96" s="132"/>
    </row>
    <row r="97" spans="1:13" ht="12.75" customHeight="1">
      <c r="A97" s="139" t="s">
        <v>332</v>
      </c>
      <c r="B97" s="137">
        <v>26486012</v>
      </c>
      <c r="C97" s="137">
        <v>30996157.5</v>
      </c>
      <c r="D97" s="134">
        <v>57482169.5</v>
      </c>
      <c r="E97" s="137">
        <v>56319222.189999998</v>
      </c>
      <c r="F97" s="137">
        <v>56263938.450000003</v>
      </c>
      <c r="G97" s="135">
        <v>1162947.3100000024</v>
      </c>
      <c r="H97" s="132"/>
      <c r="I97" s="132"/>
      <c r="J97" s="132"/>
      <c r="K97" s="132"/>
      <c r="L97" s="132"/>
      <c r="M97" s="132"/>
    </row>
    <row r="98" spans="1:13" ht="12.75" customHeight="1">
      <c r="A98" s="139" t="s">
        <v>333</v>
      </c>
      <c r="B98" s="137">
        <v>22028985</v>
      </c>
      <c r="C98" s="137">
        <v>17575797.739999998</v>
      </c>
      <c r="D98" s="134">
        <v>39604782.739999995</v>
      </c>
      <c r="E98" s="137">
        <v>38763780.270000003</v>
      </c>
      <c r="F98" s="137">
        <v>38736750.270000003</v>
      </c>
      <c r="G98" s="135">
        <v>841002.46999999136</v>
      </c>
      <c r="H98" s="132"/>
      <c r="I98" s="132"/>
      <c r="J98" s="132"/>
      <c r="K98" s="132"/>
      <c r="L98" s="132"/>
      <c r="M98" s="132"/>
    </row>
    <row r="99" spans="1:13" ht="12.75" customHeight="1">
      <c r="A99" s="139" t="s">
        <v>334</v>
      </c>
      <c r="B99" s="137">
        <v>30166342</v>
      </c>
      <c r="C99" s="137">
        <v>19886496.039999999</v>
      </c>
      <c r="D99" s="134">
        <v>50052838.039999999</v>
      </c>
      <c r="E99" s="137">
        <v>49445337.32</v>
      </c>
      <c r="F99" s="137">
        <v>49404349.159999996</v>
      </c>
      <c r="G99" s="135">
        <v>607500.71999999881</v>
      </c>
      <c r="H99" s="132"/>
      <c r="I99" s="132"/>
      <c r="J99" s="132"/>
      <c r="K99" s="132"/>
      <c r="L99" s="132"/>
      <c r="M99" s="132"/>
    </row>
    <row r="100" spans="1:13" ht="12.75" customHeight="1">
      <c r="A100" s="139" t="s">
        <v>335</v>
      </c>
      <c r="B100" s="137">
        <v>30855621</v>
      </c>
      <c r="C100" s="137">
        <v>15712713.75</v>
      </c>
      <c r="D100" s="134">
        <v>46568334.75</v>
      </c>
      <c r="E100" s="137">
        <v>45903805.57</v>
      </c>
      <c r="F100" s="137">
        <v>45871428.090000004</v>
      </c>
      <c r="G100" s="135">
        <v>664529.1799999997</v>
      </c>
      <c r="H100" s="132"/>
      <c r="I100" s="132"/>
      <c r="J100" s="132"/>
      <c r="K100" s="132"/>
      <c r="L100" s="132"/>
      <c r="M100" s="132"/>
    </row>
    <row r="101" spans="1:13" ht="12.75" customHeight="1">
      <c r="A101" s="139" t="s">
        <v>336</v>
      </c>
      <c r="B101" s="137">
        <v>43449167</v>
      </c>
      <c r="C101" s="137">
        <v>-47028.56</v>
      </c>
      <c r="D101" s="134">
        <v>43402138.439999998</v>
      </c>
      <c r="E101" s="137">
        <v>42805626.609999999</v>
      </c>
      <c r="F101" s="137">
        <v>42777863.219999999</v>
      </c>
      <c r="G101" s="135">
        <v>596511.82999999821</v>
      </c>
      <c r="H101" s="132"/>
      <c r="I101" s="132"/>
      <c r="J101" s="132"/>
      <c r="K101" s="132"/>
      <c r="L101" s="132"/>
      <c r="M101" s="132"/>
    </row>
    <row r="102" spans="1:13" ht="12.75" customHeight="1">
      <c r="A102" s="139" t="s">
        <v>337</v>
      </c>
      <c r="B102" s="137">
        <v>72055230</v>
      </c>
      <c r="C102" s="137">
        <v>40807791.689999998</v>
      </c>
      <c r="D102" s="134">
        <v>112863021.69</v>
      </c>
      <c r="E102" s="137">
        <v>111826534.87</v>
      </c>
      <c r="F102" s="137">
        <v>111625794.31999999</v>
      </c>
      <c r="G102" s="135">
        <v>1036486.8199999928</v>
      </c>
      <c r="H102" s="132"/>
      <c r="I102" s="132"/>
      <c r="J102" s="132"/>
      <c r="K102" s="132"/>
      <c r="L102" s="132"/>
      <c r="M102" s="132"/>
    </row>
    <row r="103" spans="1:13" ht="12.75" customHeight="1">
      <c r="A103" s="139" t="s">
        <v>338</v>
      </c>
      <c r="B103" s="137">
        <v>121250241</v>
      </c>
      <c r="C103" s="137">
        <v>89167455.810000002</v>
      </c>
      <c r="D103" s="134">
        <v>210417696.81</v>
      </c>
      <c r="E103" s="137">
        <v>202235990.55000001</v>
      </c>
      <c r="F103" s="137">
        <v>201841546.58000001</v>
      </c>
      <c r="G103" s="135">
        <v>8181706.2599999905</v>
      </c>
      <c r="H103" s="132"/>
      <c r="I103" s="132"/>
      <c r="J103" s="132"/>
      <c r="K103" s="132"/>
      <c r="L103" s="132"/>
      <c r="M103" s="132"/>
    </row>
    <row r="104" spans="1:13" ht="12.75" customHeight="1">
      <c r="A104" s="139" t="s">
        <v>339</v>
      </c>
      <c r="B104" s="137">
        <v>133964497</v>
      </c>
      <c r="C104" s="137">
        <v>12259666.439999999</v>
      </c>
      <c r="D104" s="134">
        <v>146224163.44</v>
      </c>
      <c r="E104" s="137">
        <v>143107105.30000001</v>
      </c>
      <c r="F104" s="137">
        <v>142506543.31</v>
      </c>
      <c r="G104" s="135">
        <v>3117058.1399999857</v>
      </c>
      <c r="H104" s="132"/>
      <c r="I104" s="132"/>
      <c r="J104" s="132"/>
      <c r="K104" s="132"/>
      <c r="L104" s="132"/>
      <c r="M104" s="132"/>
    </row>
    <row r="105" spans="1:13" ht="12.75" customHeight="1">
      <c r="A105" s="139" t="s">
        <v>340</v>
      </c>
      <c r="B105" s="137">
        <v>24559121.57</v>
      </c>
      <c r="C105" s="137">
        <v>18669235.300000001</v>
      </c>
      <c r="D105" s="134">
        <v>43228356.870000005</v>
      </c>
      <c r="E105" s="137">
        <v>42876161.399999999</v>
      </c>
      <c r="F105" s="137">
        <v>42868238.399999999</v>
      </c>
      <c r="G105" s="135">
        <v>352195.47000000626</v>
      </c>
      <c r="H105" s="132"/>
      <c r="I105" s="132"/>
      <c r="J105" s="132"/>
      <c r="K105" s="132"/>
      <c r="L105" s="132"/>
      <c r="M105" s="132"/>
    </row>
    <row r="106" spans="1:13" ht="12.75" customHeight="1">
      <c r="A106" s="139" t="s">
        <v>341</v>
      </c>
      <c r="B106" s="137">
        <v>26668548</v>
      </c>
      <c r="C106" s="137">
        <v>16368242.65</v>
      </c>
      <c r="D106" s="134">
        <v>43036790.649999999</v>
      </c>
      <c r="E106" s="137">
        <v>42690872.079999998</v>
      </c>
      <c r="F106" s="137">
        <v>42455225.630000003</v>
      </c>
      <c r="G106" s="135">
        <v>345918.5700000003</v>
      </c>
      <c r="H106" s="132"/>
      <c r="I106" s="132"/>
      <c r="J106" s="132"/>
      <c r="K106" s="132"/>
      <c r="L106" s="132"/>
      <c r="M106" s="132"/>
    </row>
    <row r="107" spans="1:13" ht="12.75" customHeight="1">
      <c r="A107" s="139" t="s">
        <v>342</v>
      </c>
      <c r="B107" s="137">
        <v>21974733</v>
      </c>
      <c r="C107" s="137">
        <v>15523934.939999999</v>
      </c>
      <c r="D107" s="134">
        <v>37498667.939999998</v>
      </c>
      <c r="E107" s="137">
        <v>37198003.82</v>
      </c>
      <c r="F107" s="137">
        <v>37136101.060000002</v>
      </c>
      <c r="G107" s="135">
        <v>300664.11999999732</v>
      </c>
      <c r="H107" s="132"/>
      <c r="I107" s="132"/>
      <c r="J107" s="132"/>
      <c r="K107" s="132"/>
      <c r="L107" s="132"/>
      <c r="M107" s="132"/>
    </row>
    <row r="108" spans="1:13" ht="12.75" customHeight="1">
      <c r="A108" s="139" t="s">
        <v>343</v>
      </c>
      <c r="B108" s="137">
        <v>23711837</v>
      </c>
      <c r="C108" s="137">
        <v>20834729.390000001</v>
      </c>
      <c r="D108" s="134">
        <v>44546566.390000001</v>
      </c>
      <c r="E108" s="137">
        <v>44002003.020000003</v>
      </c>
      <c r="F108" s="137">
        <v>43934953.759999998</v>
      </c>
      <c r="G108" s="135">
        <v>544563.36999999732</v>
      </c>
      <c r="H108" s="132"/>
      <c r="I108" s="132"/>
      <c r="J108" s="132"/>
      <c r="K108" s="132"/>
      <c r="L108" s="132"/>
      <c r="M108" s="132"/>
    </row>
    <row r="109" spans="1:13" ht="12.75" customHeight="1">
      <c r="A109" s="139" t="s">
        <v>344</v>
      </c>
      <c r="B109" s="137">
        <v>23668997</v>
      </c>
      <c r="C109" s="137">
        <v>37866035.920000002</v>
      </c>
      <c r="D109" s="134">
        <v>61535032.920000002</v>
      </c>
      <c r="E109" s="137">
        <v>42665659.090000004</v>
      </c>
      <c r="F109" s="137">
        <v>42618174.149999999</v>
      </c>
      <c r="G109" s="135">
        <v>18869373.829999998</v>
      </c>
      <c r="H109" s="132"/>
      <c r="I109" s="132"/>
      <c r="J109" s="132"/>
      <c r="K109" s="132"/>
      <c r="L109" s="132"/>
      <c r="M109" s="132"/>
    </row>
    <row r="110" spans="1:13" ht="12.75" customHeight="1">
      <c r="A110" s="139" t="s">
        <v>345</v>
      </c>
      <c r="B110" s="137">
        <v>9729812</v>
      </c>
      <c r="C110" s="137">
        <v>10005160.73</v>
      </c>
      <c r="D110" s="134">
        <v>19734972.73</v>
      </c>
      <c r="E110" s="137">
        <v>19553847.829999998</v>
      </c>
      <c r="F110" s="137">
        <v>19530260.329999998</v>
      </c>
      <c r="G110" s="135">
        <v>181124.90000000224</v>
      </c>
      <c r="H110" s="132"/>
      <c r="I110" s="132"/>
      <c r="J110" s="132"/>
      <c r="K110" s="132"/>
      <c r="L110" s="132"/>
      <c r="M110" s="132"/>
    </row>
    <row r="111" spans="1:13" ht="12.75" customHeight="1">
      <c r="A111" s="139" t="s">
        <v>346</v>
      </c>
      <c r="B111" s="137">
        <v>32765913</v>
      </c>
      <c r="C111" s="137">
        <v>20679703.719999999</v>
      </c>
      <c r="D111" s="134">
        <v>53445616.719999999</v>
      </c>
      <c r="E111" s="137">
        <v>52693232.770000003</v>
      </c>
      <c r="F111" s="137">
        <v>52629377.479999997</v>
      </c>
      <c r="G111" s="135">
        <v>752383.94999999553</v>
      </c>
      <c r="H111" s="132"/>
      <c r="I111" s="132"/>
      <c r="J111" s="132"/>
      <c r="K111" s="132"/>
      <c r="L111" s="132"/>
      <c r="M111" s="132"/>
    </row>
    <row r="112" spans="1:13" ht="12.75" customHeight="1">
      <c r="A112" s="139" t="s">
        <v>347</v>
      </c>
      <c r="B112" s="137">
        <v>9995552</v>
      </c>
      <c r="C112" s="137">
        <v>7832034.2199999997</v>
      </c>
      <c r="D112" s="134">
        <v>17827586.219999999</v>
      </c>
      <c r="E112" s="137">
        <v>17774857.879999999</v>
      </c>
      <c r="F112" s="137">
        <v>17769249.879999999</v>
      </c>
      <c r="G112" s="135">
        <v>52728.339999999851</v>
      </c>
      <c r="H112" s="132"/>
      <c r="I112" s="132"/>
      <c r="J112" s="132"/>
      <c r="K112" s="132"/>
      <c r="L112" s="132"/>
      <c r="M112" s="132"/>
    </row>
    <row r="113" spans="1:13" ht="12.75" customHeight="1">
      <c r="A113" s="139" t="s">
        <v>348</v>
      </c>
      <c r="B113" s="137">
        <v>23157168</v>
      </c>
      <c r="C113" s="137">
        <v>21994988.460000001</v>
      </c>
      <c r="D113" s="134">
        <v>45152156.460000001</v>
      </c>
      <c r="E113" s="137">
        <v>44745355.859999999</v>
      </c>
      <c r="F113" s="137">
        <v>44739278.859999999</v>
      </c>
      <c r="G113" s="135">
        <v>406800.60000000149</v>
      </c>
      <c r="H113" s="132"/>
      <c r="I113" s="132"/>
      <c r="J113" s="132"/>
      <c r="K113" s="132"/>
      <c r="L113" s="132"/>
      <c r="M113" s="132"/>
    </row>
    <row r="114" spans="1:13" ht="12.75" customHeight="1">
      <c r="A114" s="139" t="s">
        <v>349</v>
      </c>
      <c r="B114" s="137">
        <v>25545750</v>
      </c>
      <c r="C114" s="137">
        <v>18199248.219999999</v>
      </c>
      <c r="D114" s="134">
        <v>43744998.219999999</v>
      </c>
      <c r="E114" s="137">
        <v>43426515.869999997</v>
      </c>
      <c r="F114" s="137">
        <v>43411073.869999997</v>
      </c>
      <c r="G114" s="135">
        <v>318482.35000000149</v>
      </c>
      <c r="H114" s="132"/>
      <c r="I114" s="132"/>
      <c r="J114" s="132"/>
      <c r="K114" s="132"/>
      <c r="L114" s="132"/>
      <c r="M114" s="132"/>
    </row>
    <row r="115" spans="1:13" ht="12.75" customHeight="1">
      <c r="A115" s="139" t="s">
        <v>350</v>
      </c>
      <c r="B115" s="137">
        <v>21327758</v>
      </c>
      <c r="C115" s="137">
        <v>18715818.989999998</v>
      </c>
      <c r="D115" s="134">
        <v>40043576.989999995</v>
      </c>
      <c r="E115" s="137">
        <v>39775944.560000002</v>
      </c>
      <c r="F115" s="137">
        <v>39763896.560000002</v>
      </c>
      <c r="G115" s="135">
        <v>267632.42999999225</v>
      </c>
      <c r="H115" s="132"/>
      <c r="I115" s="132"/>
      <c r="J115" s="132"/>
      <c r="K115" s="132"/>
      <c r="L115" s="132"/>
      <c r="M115" s="132"/>
    </row>
    <row r="116" spans="1:13" ht="12.75" customHeight="1">
      <c r="A116" s="139" t="s">
        <v>351</v>
      </c>
      <c r="B116" s="137">
        <v>17539992</v>
      </c>
      <c r="C116" s="137">
        <v>13081969.619999999</v>
      </c>
      <c r="D116" s="134">
        <v>30621961.619999997</v>
      </c>
      <c r="E116" s="137">
        <v>30310374.710000001</v>
      </c>
      <c r="F116" s="137">
        <v>30287042.84</v>
      </c>
      <c r="G116" s="135">
        <v>311586.90999999642</v>
      </c>
      <c r="H116" s="132"/>
      <c r="I116" s="132"/>
      <c r="J116" s="132"/>
      <c r="K116" s="132"/>
      <c r="L116" s="132"/>
      <c r="M116" s="132"/>
    </row>
    <row r="117" spans="1:13" ht="12.75" customHeight="1">
      <c r="A117" s="139" t="s">
        <v>352</v>
      </c>
      <c r="B117" s="137">
        <v>70144714</v>
      </c>
      <c r="C117" s="137">
        <v>17907444.539999999</v>
      </c>
      <c r="D117" s="134">
        <v>88052158.539999992</v>
      </c>
      <c r="E117" s="137">
        <v>87033797.719999999</v>
      </c>
      <c r="F117" s="137">
        <v>87023063.719999999</v>
      </c>
      <c r="G117" s="135">
        <v>1018360.8199999928</v>
      </c>
      <c r="H117" s="132"/>
      <c r="I117" s="132"/>
      <c r="J117" s="132"/>
      <c r="K117" s="132"/>
      <c r="L117" s="132"/>
      <c r="M117" s="132"/>
    </row>
    <row r="118" spans="1:13" ht="12.75" customHeight="1">
      <c r="A118" s="139" t="s">
        <v>353</v>
      </c>
      <c r="B118" s="137">
        <v>81931811</v>
      </c>
      <c r="C118" s="137">
        <v>125122522.76000001</v>
      </c>
      <c r="D118" s="134">
        <v>207054333.75999999</v>
      </c>
      <c r="E118" s="137">
        <v>203320989.13999999</v>
      </c>
      <c r="F118" s="137">
        <v>203186528.25</v>
      </c>
      <c r="G118" s="135">
        <v>3733344.6200000048</v>
      </c>
      <c r="H118" s="132"/>
      <c r="I118" s="132"/>
      <c r="J118" s="132"/>
      <c r="K118" s="132"/>
      <c r="L118" s="132"/>
      <c r="M118" s="132"/>
    </row>
    <row r="119" spans="1:13" ht="12.75" customHeight="1">
      <c r="A119" s="139" t="s">
        <v>354</v>
      </c>
      <c r="B119" s="137">
        <v>105086764</v>
      </c>
      <c r="C119" s="137">
        <v>115573468.14</v>
      </c>
      <c r="D119" s="134">
        <v>220660232.13999999</v>
      </c>
      <c r="E119" s="137">
        <v>219200397.91999999</v>
      </c>
      <c r="F119" s="137">
        <v>218750139.63</v>
      </c>
      <c r="G119" s="135">
        <v>1459834.2199999988</v>
      </c>
      <c r="H119" s="132"/>
      <c r="I119" s="132"/>
      <c r="J119" s="132"/>
      <c r="K119" s="132"/>
      <c r="L119" s="132"/>
      <c r="M119" s="132"/>
    </row>
    <row r="120" spans="1:13" ht="12.75" customHeight="1">
      <c r="A120" s="139" t="s">
        <v>355</v>
      </c>
      <c r="B120" s="137">
        <v>97384580</v>
      </c>
      <c r="C120" s="137">
        <v>78383702.959999993</v>
      </c>
      <c r="D120" s="134">
        <v>175768282.95999998</v>
      </c>
      <c r="E120" s="137">
        <v>174468456.37</v>
      </c>
      <c r="F120" s="137">
        <v>174229580.16999999</v>
      </c>
      <c r="G120" s="135">
        <v>1299826.5899999738</v>
      </c>
      <c r="H120" s="132"/>
      <c r="I120" s="132"/>
      <c r="J120" s="132"/>
      <c r="K120" s="132"/>
      <c r="L120" s="132"/>
      <c r="M120" s="132"/>
    </row>
    <row r="121" spans="1:13" ht="12.75" customHeight="1">
      <c r="A121" s="139" t="s">
        <v>356</v>
      </c>
      <c r="B121" s="137">
        <v>42343676.829999998</v>
      </c>
      <c r="C121" s="137">
        <v>30806270.25</v>
      </c>
      <c r="D121" s="134">
        <v>73149947.079999998</v>
      </c>
      <c r="E121" s="137">
        <v>72546542.230000004</v>
      </c>
      <c r="F121" s="137">
        <v>72305603.099999994</v>
      </c>
      <c r="G121" s="135">
        <v>603404.84999999404</v>
      </c>
      <c r="H121" s="132"/>
      <c r="I121" s="132"/>
      <c r="J121" s="132"/>
      <c r="K121" s="132"/>
      <c r="L121" s="132"/>
      <c r="M121" s="132"/>
    </row>
    <row r="122" spans="1:13" ht="12.75" customHeight="1">
      <c r="A122" s="139" t="s">
        <v>357</v>
      </c>
      <c r="B122" s="137">
        <v>38895295</v>
      </c>
      <c r="C122" s="137">
        <v>-1857215.76</v>
      </c>
      <c r="D122" s="134">
        <v>37038079.240000002</v>
      </c>
      <c r="E122" s="137">
        <v>36014654.149999999</v>
      </c>
      <c r="F122" s="137">
        <v>35884529.710000001</v>
      </c>
      <c r="G122" s="135">
        <v>1023425.0900000036</v>
      </c>
      <c r="H122" s="132"/>
      <c r="I122" s="132"/>
      <c r="J122" s="132"/>
      <c r="K122" s="132"/>
      <c r="L122" s="132"/>
      <c r="M122" s="132"/>
    </row>
    <row r="123" spans="1:13" ht="12.75" customHeight="1">
      <c r="A123" s="139" t="s">
        <v>358</v>
      </c>
      <c r="B123" s="137">
        <v>230525901</v>
      </c>
      <c r="C123" s="137">
        <v>212065300.38999999</v>
      </c>
      <c r="D123" s="134">
        <v>442591201.38999999</v>
      </c>
      <c r="E123" s="137">
        <v>405062647.27999997</v>
      </c>
      <c r="F123" s="137">
        <v>404862448.61000001</v>
      </c>
      <c r="G123" s="135">
        <v>37528554.110000014</v>
      </c>
      <c r="H123" s="132"/>
      <c r="I123" s="132"/>
      <c r="J123" s="132"/>
      <c r="K123" s="132"/>
      <c r="L123" s="132"/>
      <c r="M123" s="132"/>
    </row>
    <row r="124" spans="1:13" ht="12.75" customHeight="1">
      <c r="A124" s="139" t="s">
        <v>359</v>
      </c>
      <c r="B124" s="137">
        <v>96902083</v>
      </c>
      <c r="C124" s="137">
        <v>13305965.23</v>
      </c>
      <c r="D124" s="134">
        <v>110208048.23</v>
      </c>
      <c r="E124" s="137">
        <v>109618050.52</v>
      </c>
      <c r="F124" s="137">
        <v>109199794.83</v>
      </c>
      <c r="G124" s="135">
        <v>589997.71000000834</v>
      </c>
      <c r="H124" s="132"/>
      <c r="I124" s="132"/>
      <c r="J124" s="132"/>
      <c r="K124" s="132"/>
      <c r="L124" s="132"/>
      <c r="M124" s="132"/>
    </row>
    <row r="125" spans="1:13" ht="12.75" customHeight="1">
      <c r="A125" s="307"/>
      <c r="B125" s="305"/>
      <c r="C125" s="305"/>
      <c r="D125" s="306"/>
      <c r="E125" s="305"/>
      <c r="F125" s="305"/>
      <c r="G125" s="308"/>
      <c r="H125" s="358"/>
      <c r="I125" s="358"/>
      <c r="J125" s="358"/>
      <c r="K125" s="358"/>
      <c r="L125" s="358"/>
      <c r="M125" s="358"/>
    </row>
    <row r="126" spans="1:13" ht="12.75" customHeight="1">
      <c r="A126" s="169" t="s">
        <v>242</v>
      </c>
      <c r="B126" s="170"/>
      <c r="C126" s="170"/>
      <c r="D126" s="170"/>
      <c r="E126" s="170"/>
      <c r="F126" s="170"/>
      <c r="G126" s="171"/>
      <c r="H126" s="358"/>
      <c r="I126" s="358"/>
      <c r="J126" s="358"/>
      <c r="K126" s="358"/>
      <c r="L126" s="358"/>
      <c r="M126" s="358"/>
    </row>
    <row r="127" spans="1:13" ht="12.75" customHeight="1">
      <c r="A127" s="172" t="s">
        <v>243</v>
      </c>
      <c r="B127" s="173"/>
      <c r="C127" s="173"/>
      <c r="D127" s="173"/>
      <c r="E127" s="173"/>
      <c r="F127" s="173"/>
      <c r="G127" s="174"/>
      <c r="H127" s="358"/>
      <c r="I127" s="358"/>
      <c r="J127" s="358"/>
      <c r="K127" s="358"/>
      <c r="L127" s="358"/>
      <c r="M127" s="358"/>
    </row>
    <row r="128" spans="1:13" ht="12.75" customHeight="1">
      <c r="A128" s="172" t="s">
        <v>244</v>
      </c>
      <c r="B128" s="173"/>
      <c r="C128" s="173"/>
      <c r="D128" s="173"/>
      <c r="E128" s="173"/>
      <c r="F128" s="173"/>
      <c r="G128" s="174"/>
      <c r="H128" s="358"/>
      <c r="I128" s="358"/>
      <c r="J128" s="358"/>
      <c r="K128" s="358"/>
      <c r="L128" s="358"/>
      <c r="M128" s="358"/>
    </row>
    <row r="129" spans="1:13" ht="12.75" customHeight="1">
      <c r="A129" s="175" t="s">
        <v>2</v>
      </c>
      <c r="B129" s="176"/>
      <c r="C129" s="176"/>
      <c r="D129" s="176"/>
      <c r="E129" s="176"/>
      <c r="F129" s="176"/>
      <c r="G129" s="177"/>
      <c r="H129" s="358"/>
      <c r="I129" s="358"/>
      <c r="J129" s="358"/>
      <c r="K129" s="358"/>
      <c r="L129" s="358"/>
      <c r="M129" s="358"/>
    </row>
    <row r="130" spans="1:13" ht="12.75" customHeight="1">
      <c r="A130" s="178" t="s">
        <v>6</v>
      </c>
      <c r="B130" s="180" t="s">
        <v>7</v>
      </c>
      <c r="C130" s="180"/>
      <c r="D130" s="180"/>
      <c r="E130" s="180"/>
      <c r="F130" s="180"/>
      <c r="G130" s="180" t="s">
        <v>245</v>
      </c>
      <c r="H130" s="358"/>
      <c r="I130" s="358"/>
      <c r="J130" s="358"/>
      <c r="K130" s="358"/>
      <c r="L130" s="358"/>
      <c r="M130" s="358"/>
    </row>
    <row r="131" spans="1:13" ht="12.75" customHeight="1">
      <c r="A131" s="178"/>
      <c r="B131" s="309" t="s">
        <v>246</v>
      </c>
      <c r="C131" s="309" t="s">
        <v>10</v>
      </c>
      <c r="D131" s="309" t="s">
        <v>11</v>
      </c>
      <c r="E131" s="309" t="s">
        <v>12</v>
      </c>
      <c r="F131" s="309" t="s">
        <v>247</v>
      </c>
      <c r="G131" s="181"/>
      <c r="H131" s="358"/>
      <c r="I131" s="358"/>
      <c r="J131" s="358"/>
      <c r="K131" s="358"/>
      <c r="L131" s="358"/>
      <c r="M131" s="358"/>
    </row>
    <row r="132" spans="1:13" ht="12.75" customHeight="1">
      <c r="A132" s="179"/>
      <c r="B132" s="309">
        <v>1</v>
      </c>
      <c r="C132" s="309">
        <v>2</v>
      </c>
      <c r="D132" s="309" t="s">
        <v>248</v>
      </c>
      <c r="E132" s="309">
        <v>4</v>
      </c>
      <c r="F132" s="309">
        <v>5</v>
      </c>
      <c r="G132" s="309" t="s">
        <v>249</v>
      </c>
      <c r="H132" s="358"/>
      <c r="I132" s="358"/>
      <c r="J132" s="358"/>
      <c r="K132" s="358"/>
      <c r="L132" s="358"/>
      <c r="M132" s="358"/>
    </row>
    <row r="133" spans="1:13" ht="12.75" customHeight="1">
      <c r="A133" s="139" t="s">
        <v>360</v>
      </c>
      <c r="B133" s="137">
        <v>151089233</v>
      </c>
      <c r="C133" s="137">
        <v>15989358.810000001</v>
      </c>
      <c r="D133" s="134">
        <v>167078591.81</v>
      </c>
      <c r="E133" s="137">
        <v>165470091.78</v>
      </c>
      <c r="F133" s="137">
        <v>165376564.19999999</v>
      </c>
      <c r="G133" s="135">
        <v>1608500.0300000012</v>
      </c>
      <c r="H133" s="132"/>
      <c r="I133" s="132"/>
      <c r="J133" s="132"/>
      <c r="K133" s="132"/>
      <c r="L133" s="132"/>
      <c r="M133" s="132"/>
    </row>
    <row r="134" spans="1:13" ht="12.75" customHeight="1">
      <c r="A134" s="139" t="s">
        <v>361</v>
      </c>
      <c r="B134" s="137">
        <v>458967</v>
      </c>
      <c r="C134" s="137">
        <v>-255947.24</v>
      </c>
      <c r="D134" s="134">
        <v>203019.76</v>
      </c>
      <c r="E134" s="137">
        <v>203019.76</v>
      </c>
      <c r="F134" s="137">
        <v>203019.76</v>
      </c>
      <c r="G134" s="135">
        <v>0</v>
      </c>
      <c r="H134" s="132"/>
      <c r="I134" s="132"/>
      <c r="J134" s="132"/>
      <c r="K134" s="132"/>
      <c r="L134" s="132"/>
      <c r="M134" s="132"/>
    </row>
    <row r="135" spans="1:13" ht="12.75" customHeight="1">
      <c r="A135" s="139" t="s">
        <v>362</v>
      </c>
      <c r="B135" s="137">
        <v>20093135</v>
      </c>
      <c r="C135" s="137">
        <v>-452604.01</v>
      </c>
      <c r="D135" s="134">
        <v>19640530.989999998</v>
      </c>
      <c r="E135" s="137">
        <v>19606870.989999998</v>
      </c>
      <c r="F135" s="137">
        <v>19606870.989999998</v>
      </c>
      <c r="G135" s="135">
        <v>33660</v>
      </c>
      <c r="H135" s="132"/>
      <c r="I135" s="132"/>
      <c r="J135" s="132"/>
      <c r="K135" s="132"/>
      <c r="L135" s="132"/>
      <c r="M135" s="132"/>
    </row>
    <row r="136" spans="1:13" ht="12.75" customHeight="1">
      <c r="A136" s="139" t="s">
        <v>363</v>
      </c>
      <c r="B136" s="137">
        <v>86378663</v>
      </c>
      <c r="C136" s="137">
        <v>-29252077.09</v>
      </c>
      <c r="D136" s="134">
        <v>57126585.909999996</v>
      </c>
      <c r="E136" s="137">
        <v>56737984.880000003</v>
      </c>
      <c r="F136" s="137">
        <v>56736032.880000003</v>
      </c>
      <c r="G136" s="135">
        <v>388601.02999999374</v>
      </c>
      <c r="H136" s="132"/>
      <c r="I136" s="132"/>
      <c r="J136" s="132"/>
      <c r="K136" s="132"/>
      <c r="L136" s="132"/>
      <c r="M136" s="132"/>
    </row>
    <row r="137" spans="1:13" ht="12.75" customHeight="1">
      <c r="A137" s="139" t="s">
        <v>364</v>
      </c>
      <c r="B137" s="137">
        <v>13549041</v>
      </c>
      <c r="C137" s="137">
        <v>7705666.5499999998</v>
      </c>
      <c r="D137" s="134">
        <v>21254707.550000001</v>
      </c>
      <c r="E137" s="137">
        <v>21176165.370000001</v>
      </c>
      <c r="F137" s="137">
        <v>21072453.030000001</v>
      </c>
      <c r="G137" s="135">
        <v>78542.179999999702</v>
      </c>
      <c r="H137" s="132"/>
      <c r="I137" s="132"/>
      <c r="J137" s="132"/>
      <c r="K137" s="132"/>
      <c r="L137" s="132"/>
      <c r="M137" s="132"/>
    </row>
    <row r="138" spans="1:13" ht="12.75" customHeight="1">
      <c r="A138" s="139" t="s">
        <v>365</v>
      </c>
      <c r="B138" s="137">
        <v>0</v>
      </c>
      <c r="C138" s="137">
        <v>5543835.0499999998</v>
      </c>
      <c r="D138" s="134">
        <v>5543835.0499999998</v>
      </c>
      <c r="E138" s="137">
        <v>3992535.07</v>
      </c>
      <c r="F138" s="137">
        <v>3992535.07</v>
      </c>
      <c r="G138" s="138">
        <v>1551299.98</v>
      </c>
      <c r="H138" s="132"/>
      <c r="I138" s="132"/>
      <c r="J138" s="132"/>
      <c r="K138" s="132"/>
      <c r="L138" s="132"/>
      <c r="M138" s="132"/>
    </row>
    <row r="139" spans="1:13" ht="24">
      <c r="A139" s="140" t="s">
        <v>366</v>
      </c>
      <c r="B139" s="141">
        <v>8993649295.4500008</v>
      </c>
      <c r="C139" s="141">
        <v>5672404332.5800009</v>
      </c>
      <c r="D139" s="142">
        <v>14666053628.030003</v>
      </c>
      <c r="E139" s="141">
        <v>14202150158.480007</v>
      </c>
      <c r="F139" s="141">
        <v>14114238936.479998</v>
      </c>
      <c r="G139" s="141">
        <v>463903469.54999542</v>
      </c>
      <c r="H139" s="132"/>
      <c r="I139" s="132"/>
      <c r="J139" s="132"/>
      <c r="K139" s="132"/>
      <c r="L139" s="132"/>
      <c r="M139" s="132"/>
    </row>
    <row r="140" spans="1:13">
      <c r="A140" s="127" t="s">
        <v>238</v>
      </c>
      <c r="B140" s="143"/>
      <c r="C140" s="143"/>
      <c r="D140" s="143"/>
      <c r="E140" s="143"/>
      <c r="F140" s="143"/>
      <c r="G140" s="143"/>
      <c r="H140" s="127"/>
      <c r="I140" s="127"/>
      <c r="J140" s="127"/>
      <c r="K140" s="127"/>
      <c r="L140" s="127"/>
      <c r="M140" s="127"/>
    </row>
    <row r="142" spans="1:13">
      <c r="A142" s="166" t="s">
        <v>242</v>
      </c>
      <c r="B142" s="167"/>
      <c r="C142" s="167"/>
      <c r="D142" s="167"/>
      <c r="E142" s="167"/>
      <c r="F142" s="167"/>
      <c r="G142" s="168"/>
      <c r="H142" s="125"/>
    </row>
    <row r="143" spans="1:13">
      <c r="A143" s="116" t="s">
        <v>243</v>
      </c>
      <c r="B143" s="111"/>
      <c r="C143" s="111"/>
      <c r="D143" s="111"/>
      <c r="E143" s="111"/>
      <c r="F143" s="111"/>
      <c r="G143" s="115"/>
      <c r="H143" s="125"/>
    </row>
    <row r="144" spans="1:13">
      <c r="A144" s="116" t="s">
        <v>367</v>
      </c>
      <c r="B144" s="111"/>
      <c r="C144" s="111"/>
      <c r="D144" s="111"/>
      <c r="E144" s="111"/>
      <c r="F144" s="111"/>
      <c r="G144" s="115"/>
      <c r="H144" s="125"/>
    </row>
    <row r="145" spans="1:8">
      <c r="A145" s="116" t="s">
        <v>2</v>
      </c>
      <c r="B145" s="111"/>
      <c r="C145" s="111"/>
      <c r="D145" s="111"/>
      <c r="E145" s="111"/>
      <c r="F145" s="111"/>
      <c r="G145" s="115"/>
      <c r="H145" s="125"/>
    </row>
    <row r="146" spans="1:8">
      <c r="A146" s="114" t="s">
        <v>6</v>
      </c>
      <c r="B146" s="113" t="s">
        <v>368</v>
      </c>
      <c r="C146" s="113"/>
      <c r="D146" s="113"/>
      <c r="E146" s="113"/>
      <c r="F146" s="113"/>
      <c r="G146" s="113" t="s">
        <v>245</v>
      </c>
      <c r="H146" s="125"/>
    </row>
    <row r="147" spans="1:8" ht="48">
      <c r="A147" s="114"/>
      <c r="B147" s="144" t="s">
        <v>246</v>
      </c>
      <c r="C147" s="144" t="s">
        <v>10</v>
      </c>
      <c r="D147" s="144" t="s">
        <v>11</v>
      </c>
      <c r="E147" s="144" t="s">
        <v>12</v>
      </c>
      <c r="F147" s="144" t="s">
        <v>247</v>
      </c>
      <c r="G147" s="113"/>
      <c r="H147" s="125"/>
    </row>
    <row r="148" spans="1:8">
      <c r="A148" s="114"/>
      <c r="B148" s="144">
        <v>1</v>
      </c>
      <c r="C148" s="144">
        <v>2</v>
      </c>
      <c r="D148" s="144" t="s">
        <v>248</v>
      </c>
      <c r="E148" s="144">
        <v>4</v>
      </c>
      <c r="F148" s="144">
        <v>5</v>
      </c>
      <c r="G148" s="144" t="s">
        <v>249</v>
      </c>
      <c r="H148" s="125"/>
    </row>
    <row r="149" spans="1:8">
      <c r="A149" s="145" t="s">
        <v>369</v>
      </c>
      <c r="B149" s="146" t="s">
        <v>370</v>
      </c>
      <c r="C149" s="147">
        <v>0</v>
      </c>
      <c r="D149" s="147">
        <v>0</v>
      </c>
      <c r="E149" s="147">
        <v>0</v>
      </c>
      <c r="F149" s="147">
        <v>0</v>
      </c>
      <c r="G149" s="148">
        <v>0</v>
      </c>
      <c r="H149" s="125"/>
    </row>
    <row r="150" spans="1:8">
      <c r="A150" s="149" t="s">
        <v>371</v>
      </c>
      <c r="B150" s="150" t="s">
        <v>370</v>
      </c>
      <c r="C150" s="151">
        <v>0</v>
      </c>
      <c r="D150" s="151">
        <v>0</v>
      </c>
      <c r="E150" s="151">
        <v>0</v>
      </c>
      <c r="F150" s="151">
        <v>0</v>
      </c>
      <c r="G150" s="152">
        <v>0</v>
      </c>
      <c r="H150" s="125"/>
    </row>
    <row r="151" spans="1:8">
      <c r="A151" s="149" t="s">
        <v>372</v>
      </c>
      <c r="B151" s="150" t="s">
        <v>370</v>
      </c>
      <c r="C151" s="151">
        <v>0</v>
      </c>
      <c r="D151" s="151">
        <v>0</v>
      </c>
      <c r="E151" s="151">
        <v>0</v>
      </c>
      <c r="F151" s="151">
        <v>0</v>
      </c>
      <c r="G151" s="152">
        <v>0</v>
      </c>
      <c r="H151" s="125"/>
    </row>
    <row r="152" spans="1:8">
      <c r="A152" s="149" t="s">
        <v>373</v>
      </c>
      <c r="B152" s="150" t="s">
        <v>370</v>
      </c>
      <c r="C152" s="151">
        <v>0</v>
      </c>
      <c r="D152" s="151">
        <v>0</v>
      </c>
      <c r="E152" s="151">
        <v>0</v>
      </c>
      <c r="F152" s="151">
        <v>0</v>
      </c>
      <c r="G152" s="152">
        <v>0</v>
      </c>
    </row>
    <row r="153" spans="1:8">
      <c r="A153" s="153" t="s">
        <v>366</v>
      </c>
      <c r="B153" s="154" t="s">
        <v>370</v>
      </c>
      <c r="C153" s="155">
        <v>0</v>
      </c>
      <c r="D153" s="155">
        <v>0</v>
      </c>
      <c r="E153" s="155">
        <v>0</v>
      </c>
      <c r="F153" s="155">
        <v>0</v>
      </c>
      <c r="G153" s="155">
        <v>0</v>
      </c>
    </row>
    <row r="154" spans="1:8">
      <c r="A154" s="124" t="s">
        <v>238</v>
      </c>
      <c r="B154" s="124"/>
      <c r="C154" s="124"/>
      <c r="D154" s="124"/>
      <c r="E154" s="124"/>
      <c r="F154" s="124"/>
      <c r="G154" s="124"/>
    </row>
    <row r="155" spans="1:8">
      <c r="A155" s="156"/>
      <c r="B155" s="157"/>
      <c r="C155" s="157"/>
      <c r="D155" s="157"/>
      <c r="E155" s="157"/>
      <c r="F155" s="157"/>
      <c r="G155" s="157"/>
    </row>
    <row r="156" spans="1:8">
      <c r="A156" s="123" t="s">
        <v>242</v>
      </c>
      <c r="B156" s="122"/>
      <c r="C156" s="122"/>
      <c r="D156" s="122"/>
      <c r="E156" s="122"/>
      <c r="F156" s="122"/>
      <c r="G156" s="121"/>
    </row>
    <row r="157" spans="1:8">
      <c r="A157" s="120" t="s">
        <v>243</v>
      </c>
      <c r="B157" s="119"/>
      <c r="C157" s="119"/>
      <c r="D157" s="119"/>
      <c r="E157" s="119"/>
      <c r="F157" s="119"/>
      <c r="G157" s="118"/>
    </row>
    <row r="158" spans="1:8">
      <c r="A158" s="120" t="s">
        <v>367</v>
      </c>
      <c r="B158" s="119"/>
      <c r="C158" s="119"/>
      <c r="D158" s="119"/>
      <c r="E158" s="119"/>
      <c r="F158" s="119"/>
      <c r="G158" s="118"/>
    </row>
    <row r="159" spans="1:8">
      <c r="A159" s="120" t="s">
        <v>2</v>
      </c>
      <c r="B159" s="119"/>
      <c r="C159" s="119"/>
      <c r="D159" s="119"/>
      <c r="E159" s="119"/>
      <c r="F159" s="119"/>
      <c r="G159" s="118"/>
    </row>
    <row r="160" spans="1:8">
      <c r="A160" s="117" t="s">
        <v>6</v>
      </c>
      <c r="B160" s="112" t="s">
        <v>368</v>
      </c>
      <c r="C160" s="112"/>
      <c r="D160" s="112"/>
      <c r="E160" s="112"/>
      <c r="F160" s="112"/>
      <c r="G160" s="112" t="s">
        <v>245</v>
      </c>
    </row>
    <row r="161" spans="1:7" ht="51">
      <c r="A161" s="117"/>
      <c r="B161" s="158" t="s">
        <v>246</v>
      </c>
      <c r="C161" s="158" t="s">
        <v>10</v>
      </c>
      <c r="D161" s="158" t="s">
        <v>11</v>
      </c>
      <c r="E161" s="158" t="s">
        <v>12</v>
      </c>
      <c r="F161" s="158" t="s">
        <v>247</v>
      </c>
      <c r="G161" s="112"/>
    </row>
    <row r="162" spans="1:7">
      <c r="A162" s="117"/>
      <c r="B162" s="158">
        <v>1</v>
      </c>
      <c r="C162" s="158">
        <v>2</v>
      </c>
      <c r="D162" s="158" t="s">
        <v>248</v>
      </c>
      <c r="E162" s="158">
        <v>4</v>
      </c>
      <c r="F162" s="158">
        <v>5</v>
      </c>
      <c r="G162" s="158" t="s">
        <v>249</v>
      </c>
    </row>
    <row r="163" spans="1:7" ht="12" customHeight="1">
      <c r="A163" s="159" t="s">
        <v>374</v>
      </c>
      <c r="B163" s="160">
        <v>8993649295.4500008</v>
      </c>
      <c r="C163" s="160">
        <v>5672404332.5799999</v>
      </c>
      <c r="D163" s="160">
        <v>14666053628.030001</v>
      </c>
      <c r="E163" s="160">
        <v>14202150158.48</v>
      </c>
      <c r="F163" s="160">
        <v>14114238936.48</v>
      </c>
      <c r="G163" s="160">
        <v>463903469.55000114</v>
      </c>
    </row>
    <row r="164" spans="1:7">
      <c r="A164" s="159" t="s">
        <v>375</v>
      </c>
      <c r="B164" s="160">
        <v>0</v>
      </c>
      <c r="C164" s="160">
        <v>0</v>
      </c>
      <c r="D164" s="160">
        <v>0</v>
      </c>
      <c r="E164" s="160">
        <v>0</v>
      </c>
      <c r="F164" s="160">
        <v>0</v>
      </c>
      <c r="G164" s="160">
        <v>0</v>
      </c>
    </row>
    <row r="165" spans="1:7" ht="26.25" customHeight="1">
      <c r="A165" s="161" t="s">
        <v>376</v>
      </c>
      <c r="B165" s="160">
        <v>0</v>
      </c>
      <c r="C165" s="160">
        <v>0</v>
      </c>
      <c r="D165" s="160">
        <v>0</v>
      </c>
      <c r="E165" s="160">
        <v>0</v>
      </c>
      <c r="F165" s="160">
        <v>0</v>
      </c>
      <c r="G165" s="160">
        <v>0</v>
      </c>
    </row>
    <row r="166" spans="1:7" ht="26.25" customHeight="1">
      <c r="A166" s="161" t="s">
        <v>377</v>
      </c>
      <c r="B166" s="160">
        <v>0</v>
      </c>
      <c r="C166" s="160">
        <v>0</v>
      </c>
      <c r="D166" s="160">
        <v>0</v>
      </c>
      <c r="E166" s="160">
        <v>0</v>
      </c>
      <c r="F166" s="160">
        <v>0</v>
      </c>
      <c r="G166" s="160">
        <v>0</v>
      </c>
    </row>
    <row r="167" spans="1:7" ht="26.25" customHeight="1">
      <c r="A167" s="161" t="s">
        <v>378</v>
      </c>
      <c r="B167" s="160">
        <v>0</v>
      </c>
      <c r="C167" s="160">
        <v>0</v>
      </c>
      <c r="D167" s="160">
        <v>0</v>
      </c>
      <c r="E167" s="160">
        <v>0</v>
      </c>
      <c r="F167" s="160">
        <v>0</v>
      </c>
      <c r="G167" s="160">
        <v>0</v>
      </c>
    </row>
    <row r="168" spans="1:7" ht="26.25" customHeight="1">
      <c r="A168" s="161" t="s">
        <v>379</v>
      </c>
      <c r="B168" s="160">
        <v>0</v>
      </c>
      <c r="C168" s="160">
        <v>0</v>
      </c>
      <c r="D168" s="160">
        <v>0</v>
      </c>
      <c r="E168" s="160">
        <v>0</v>
      </c>
      <c r="F168" s="160">
        <v>0</v>
      </c>
      <c r="G168" s="160">
        <v>0</v>
      </c>
    </row>
    <row r="169" spans="1:7" ht="14.25" customHeight="1">
      <c r="A169" s="161" t="s">
        <v>380</v>
      </c>
      <c r="B169" s="160">
        <v>0</v>
      </c>
      <c r="C169" s="160">
        <v>0</v>
      </c>
      <c r="D169" s="160">
        <v>0</v>
      </c>
      <c r="E169" s="160">
        <v>0</v>
      </c>
      <c r="F169" s="160">
        <v>0</v>
      </c>
      <c r="G169" s="160">
        <v>0</v>
      </c>
    </row>
    <row r="170" spans="1:7" ht="12" customHeight="1">
      <c r="A170" s="162" t="s">
        <v>366</v>
      </c>
      <c r="B170" s="163">
        <v>8993649295.4500008</v>
      </c>
      <c r="C170" s="163">
        <v>5672404332.5799999</v>
      </c>
      <c r="D170" s="163">
        <v>14666053628.030001</v>
      </c>
      <c r="E170" s="163">
        <v>14202150158.48</v>
      </c>
      <c r="F170" s="163">
        <v>14114238936.48</v>
      </c>
      <c r="G170" s="163">
        <v>463903469.55000114</v>
      </c>
    </row>
    <row r="171" spans="1:7">
      <c r="A171" s="164" t="s">
        <v>238</v>
      </c>
      <c r="B171" s="165"/>
      <c r="C171" s="165"/>
      <c r="D171" s="165"/>
      <c r="E171" s="165"/>
      <c r="F171" s="165"/>
      <c r="G171" s="165"/>
    </row>
  </sheetData>
  <mergeCells count="36">
    <mergeCell ref="A127:G127"/>
    <mergeCell ref="A128:G128"/>
    <mergeCell ref="A129:G129"/>
    <mergeCell ref="A130:A132"/>
    <mergeCell ref="B130:F130"/>
    <mergeCell ref="G130:G131"/>
    <mergeCell ref="A142:G142"/>
    <mergeCell ref="A1:G1"/>
    <mergeCell ref="A2:G2"/>
    <mergeCell ref="A3:G3"/>
    <mergeCell ref="A4:G4"/>
    <mergeCell ref="A5:A7"/>
    <mergeCell ref="B5:F5"/>
    <mergeCell ref="G5:G6"/>
    <mergeCell ref="A63:G63"/>
    <mergeCell ref="A64:G64"/>
    <mergeCell ref="A65:G65"/>
    <mergeCell ref="A66:G66"/>
    <mergeCell ref="A67:A69"/>
    <mergeCell ref="B67:F67"/>
    <mergeCell ref="G67:G68"/>
    <mergeCell ref="A126:G126"/>
    <mergeCell ref="A160:A162"/>
    <mergeCell ref="B160:F160"/>
    <mergeCell ref="G160:G161"/>
    <mergeCell ref="A143:G143"/>
    <mergeCell ref="A144:G144"/>
    <mergeCell ref="A145:G145"/>
    <mergeCell ref="A146:A148"/>
    <mergeCell ref="B146:F146"/>
    <mergeCell ref="G146:G147"/>
    <mergeCell ref="A154:G154"/>
    <mergeCell ref="A156:G156"/>
    <mergeCell ref="A157:G157"/>
    <mergeCell ref="A158:G158"/>
    <mergeCell ref="A159:G159"/>
  </mergeCells>
  <printOptions horizontalCentered="1"/>
  <pageMargins left="0.70866141732283472" right="0.70866141732283472" top="0.74803149606299213" bottom="0.74803149606299213" header="0.31496062992125984" footer="0.31496062992125984"/>
  <pageSetup scale="65" firstPageNumber="5" fitToHeight="3" orientation="landscape" useFirstPageNumber="1" r:id="rId1"/>
  <headerFooter>
    <oddFooter>Página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2"/>
  <sheetViews>
    <sheetView workbookViewId="0">
      <selection activeCell="F89" sqref="F89"/>
    </sheetView>
  </sheetViews>
  <sheetFormatPr baseColWidth="10" defaultRowHeight="15"/>
  <cols>
    <col min="2" max="2" width="37.140625" bestFit="1" customWidth="1"/>
    <col min="3" max="4" width="13" bestFit="1" customWidth="1"/>
    <col min="5" max="7" width="13.85546875" bestFit="1" customWidth="1"/>
    <col min="8" max="8" width="11.7109375" bestFit="1" customWidth="1"/>
  </cols>
  <sheetData>
    <row r="1" spans="1:8" ht="45.75" customHeight="1">
      <c r="A1" s="192" t="s">
        <v>381</v>
      </c>
      <c r="B1" s="193"/>
      <c r="C1" s="193"/>
      <c r="D1" s="193"/>
      <c r="E1" s="193"/>
      <c r="F1" s="193"/>
      <c r="G1" s="193"/>
      <c r="H1" s="189"/>
    </row>
    <row r="2" spans="1:8" ht="12" customHeight="1">
      <c r="A2" s="186" t="s">
        <v>6</v>
      </c>
      <c r="B2" s="190"/>
      <c r="C2" s="192" t="s">
        <v>368</v>
      </c>
      <c r="D2" s="193"/>
      <c r="E2" s="193"/>
      <c r="F2" s="193"/>
      <c r="G2" s="189"/>
      <c r="H2" s="188" t="s">
        <v>245</v>
      </c>
    </row>
    <row r="3" spans="1:8" ht="28.5" customHeight="1">
      <c r="A3" s="191"/>
      <c r="B3" s="185"/>
      <c r="C3" s="198" t="s">
        <v>246</v>
      </c>
      <c r="D3" s="198" t="s">
        <v>10</v>
      </c>
      <c r="E3" s="198" t="s">
        <v>11</v>
      </c>
      <c r="F3" s="198" t="s">
        <v>12</v>
      </c>
      <c r="G3" s="198" t="s">
        <v>247</v>
      </c>
      <c r="H3" s="187"/>
    </row>
    <row r="4" spans="1:8" ht="12" customHeight="1">
      <c r="A4" s="184"/>
      <c r="B4" s="194"/>
      <c r="C4" s="199">
        <v>1</v>
      </c>
      <c r="D4" s="199">
        <v>2</v>
      </c>
      <c r="E4" s="199" t="s">
        <v>248</v>
      </c>
      <c r="F4" s="199">
        <v>4</v>
      </c>
      <c r="G4" s="199">
        <v>5</v>
      </c>
      <c r="H4" s="199" t="s">
        <v>249</v>
      </c>
    </row>
    <row r="5" spans="1:8" ht="12.75" customHeight="1">
      <c r="A5" s="197"/>
      <c r="B5" s="200" t="s">
        <v>382</v>
      </c>
      <c r="C5" s="205">
        <v>8966778497.3799992</v>
      </c>
      <c r="D5" s="205">
        <v>5015955667.4200001</v>
      </c>
      <c r="E5" s="205">
        <v>13982734164.799999</v>
      </c>
      <c r="F5" s="205">
        <v>13667143781.889999</v>
      </c>
      <c r="G5" s="205">
        <v>13585858157.18</v>
      </c>
      <c r="H5" s="205">
        <v>315590382.90999985</v>
      </c>
    </row>
    <row r="6" spans="1:8" ht="12.75" customHeight="1">
      <c r="A6" s="197"/>
      <c r="B6" s="200" t="s">
        <v>383</v>
      </c>
      <c r="C6" s="205">
        <v>26870798.07</v>
      </c>
      <c r="D6" s="205">
        <v>656448665.15999997</v>
      </c>
      <c r="E6" s="205">
        <v>683319463.23000002</v>
      </c>
      <c r="F6" s="205">
        <v>535006376.58999997</v>
      </c>
      <c r="G6" s="205">
        <v>528380779.30000001</v>
      </c>
      <c r="H6" s="205">
        <v>148313086.64000005</v>
      </c>
    </row>
    <row r="7" spans="1:8" ht="12.75" customHeight="1">
      <c r="A7" s="197"/>
      <c r="B7" s="200" t="s">
        <v>384</v>
      </c>
      <c r="C7" s="205">
        <v>0</v>
      </c>
      <c r="D7" s="205">
        <v>0</v>
      </c>
      <c r="E7" s="205">
        <v>0</v>
      </c>
      <c r="F7" s="205">
        <v>0</v>
      </c>
      <c r="G7" s="205">
        <v>0</v>
      </c>
      <c r="H7" s="205">
        <v>0</v>
      </c>
    </row>
    <row r="8" spans="1:8" ht="12.75" customHeight="1">
      <c r="A8" s="197"/>
      <c r="B8" s="200" t="s">
        <v>120</v>
      </c>
      <c r="C8" s="205">
        <v>0</v>
      </c>
      <c r="D8" s="205">
        <v>0</v>
      </c>
      <c r="E8" s="205">
        <v>0</v>
      </c>
      <c r="F8" s="205">
        <v>0</v>
      </c>
      <c r="G8" s="205">
        <v>0</v>
      </c>
      <c r="H8" s="205">
        <v>0</v>
      </c>
    </row>
    <row r="9" spans="1:8" ht="12.75" customHeight="1">
      <c r="A9" s="197"/>
      <c r="B9" s="203" t="s">
        <v>140</v>
      </c>
      <c r="C9" s="206">
        <v>0</v>
      </c>
      <c r="D9" s="206">
        <v>0</v>
      </c>
      <c r="E9" s="206">
        <v>0</v>
      </c>
      <c r="F9" s="206">
        <v>0</v>
      </c>
      <c r="G9" s="206">
        <v>0</v>
      </c>
      <c r="H9" s="206">
        <v>0</v>
      </c>
    </row>
    <row r="10" spans="1:8" ht="12.75" customHeight="1">
      <c r="A10" s="201"/>
      <c r="B10" s="202" t="s">
        <v>366</v>
      </c>
      <c r="C10" s="204">
        <v>8993649295.4499989</v>
      </c>
      <c r="D10" s="204">
        <v>5672404332.5799999</v>
      </c>
      <c r="E10" s="204">
        <v>14666053628.029999</v>
      </c>
      <c r="F10" s="204">
        <v>14202150158.48</v>
      </c>
      <c r="G10" s="204">
        <v>14114238936.48</v>
      </c>
      <c r="H10" s="204">
        <v>463903469.54999989</v>
      </c>
    </row>
    <row r="12" spans="1:8">
      <c r="A12" s="196" t="s">
        <v>385</v>
      </c>
      <c r="B12" s="195"/>
      <c r="C12" s="195"/>
      <c r="D12" s="195"/>
      <c r="E12" s="195"/>
      <c r="F12" s="195"/>
      <c r="G12" s="195"/>
      <c r="H12" s="195"/>
    </row>
  </sheetData>
  <mergeCells count="4">
    <mergeCell ref="A1:H1"/>
    <mergeCell ref="C2:G2"/>
    <mergeCell ref="H2:H3"/>
    <mergeCell ref="A2:B4"/>
  </mergeCells>
  <pageMargins left="0.70866141732283472" right="0.70866141732283472" top="0.74803149606299213" bottom="0.74803149606299213" header="0.31496062992125984" footer="0.31496062992125984"/>
  <pageSetup scale="95" firstPageNumber="8" orientation="landscape" useFirstPageNumber="1" r:id="rId1"/>
  <headerFooter>
    <oddFooter>Página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79"/>
  <sheetViews>
    <sheetView workbookViewId="0">
      <selection activeCell="F89" sqref="F89"/>
    </sheetView>
  </sheetViews>
  <sheetFormatPr baseColWidth="10" defaultRowHeight="15"/>
  <cols>
    <col min="1" max="1" width="3.42578125" customWidth="1"/>
    <col min="2" max="2" width="52.7109375" customWidth="1"/>
    <col min="3" max="4" width="13" bestFit="1" customWidth="1"/>
    <col min="5" max="7" width="13.85546875" bestFit="1" customWidth="1"/>
    <col min="8" max="8" width="11.7109375" bestFit="1" customWidth="1"/>
  </cols>
  <sheetData>
    <row r="1" spans="1:8" ht="48" customHeight="1">
      <c r="A1" s="192" t="s">
        <v>386</v>
      </c>
      <c r="B1" s="193"/>
      <c r="C1" s="193"/>
      <c r="D1" s="193"/>
      <c r="E1" s="193"/>
      <c r="F1" s="193"/>
      <c r="G1" s="193"/>
      <c r="H1" s="189"/>
    </row>
    <row r="2" spans="1:8" ht="11.25" customHeight="1">
      <c r="A2" s="186" t="s">
        <v>6</v>
      </c>
      <c r="B2" s="190"/>
      <c r="C2" s="192" t="s">
        <v>368</v>
      </c>
      <c r="D2" s="193"/>
      <c r="E2" s="193"/>
      <c r="F2" s="193"/>
      <c r="G2" s="189"/>
      <c r="H2" s="188" t="s">
        <v>245</v>
      </c>
    </row>
    <row r="3" spans="1:8" ht="26.25" customHeight="1">
      <c r="A3" s="191"/>
      <c r="B3" s="185"/>
      <c r="C3" s="217" t="s">
        <v>246</v>
      </c>
      <c r="D3" s="217" t="s">
        <v>10</v>
      </c>
      <c r="E3" s="217" t="s">
        <v>11</v>
      </c>
      <c r="F3" s="217" t="s">
        <v>12</v>
      </c>
      <c r="G3" s="217" t="s">
        <v>247</v>
      </c>
      <c r="H3" s="187"/>
    </row>
    <row r="4" spans="1:8" ht="10.5" customHeight="1">
      <c r="A4" s="184"/>
      <c r="B4" s="194"/>
      <c r="C4" s="218">
        <v>1</v>
      </c>
      <c r="D4" s="218">
        <v>2</v>
      </c>
      <c r="E4" s="218" t="s">
        <v>248</v>
      </c>
      <c r="F4" s="218">
        <v>4</v>
      </c>
      <c r="G4" s="218">
        <v>5</v>
      </c>
      <c r="H4" s="218" t="s">
        <v>249</v>
      </c>
    </row>
    <row r="5" spans="1:8" ht="11.25" customHeight="1">
      <c r="A5" s="223" t="s">
        <v>387</v>
      </c>
      <c r="B5" s="215"/>
      <c r="C5" s="226">
        <v>6240542915.8599997</v>
      </c>
      <c r="D5" s="226">
        <v>1862174852.4299998</v>
      </c>
      <c r="E5" s="226">
        <v>8102717768.289999</v>
      </c>
      <c r="F5" s="226">
        <v>8058847861.0200005</v>
      </c>
      <c r="G5" s="226">
        <v>8058847861.0200005</v>
      </c>
      <c r="H5" s="226">
        <v>43869907.26999855</v>
      </c>
    </row>
    <row r="6" spans="1:8" ht="11.25" customHeight="1">
      <c r="A6" s="222">
        <v>1100</v>
      </c>
      <c r="B6" s="219" t="s">
        <v>388</v>
      </c>
      <c r="C6" s="221">
        <v>1828174817</v>
      </c>
      <c r="D6" s="221">
        <v>136671373.53999999</v>
      </c>
      <c r="E6" s="221">
        <v>1964846190.54</v>
      </c>
      <c r="F6" s="221">
        <v>1964636174.76</v>
      </c>
      <c r="G6" s="221">
        <v>1964636174.76</v>
      </c>
      <c r="H6" s="221">
        <v>210015.77999997139</v>
      </c>
    </row>
    <row r="7" spans="1:8" ht="11.25" customHeight="1">
      <c r="A7" s="222">
        <v>1200</v>
      </c>
      <c r="B7" s="219" t="s">
        <v>389</v>
      </c>
      <c r="C7" s="221">
        <v>1079708367</v>
      </c>
      <c r="D7" s="221">
        <v>910643977.02999997</v>
      </c>
      <c r="E7" s="221">
        <v>1990352344.03</v>
      </c>
      <c r="F7" s="221">
        <v>1985722329.8900001</v>
      </c>
      <c r="G7" s="221">
        <v>1985722329.8900001</v>
      </c>
      <c r="H7" s="221">
        <v>4630014.1399998665</v>
      </c>
    </row>
    <row r="8" spans="1:8" ht="11.25" customHeight="1">
      <c r="A8" s="222">
        <v>1300</v>
      </c>
      <c r="B8" s="219" t="s">
        <v>390</v>
      </c>
      <c r="C8" s="221">
        <v>2134966815.8599999</v>
      </c>
      <c r="D8" s="221">
        <v>454681227.01999998</v>
      </c>
      <c r="E8" s="221">
        <v>2589648042.8800001</v>
      </c>
      <c r="F8" s="221">
        <v>2587615754.7800002</v>
      </c>
      <c r="G8" s="221">
        <v>2587615754.7800002</v>
      </c>
      <c r="H8" s="221">
        <v>2032288.0999999046</v>
      </c>
    </row>
    <row r="9" spans="1:8" ht="11.25" customHeight="1">
      <c r="A9" s="222">
        <v>1400</v>
      </c>
      <c r="B9" s="219" t="s">
        <v>391</v>
      </c>
      <c r="C9" s="221">
        <v>371575187</v>
      </c>
      <c r="D9" s="221">
        <v>187098736.97999999</v>
      </c>
      <c r="E9" s="221">
        <v>558673923.98000002</v>
      </c>
      <c r="F9" s="221">
        <v>555835249.87</v>
      </c>
      <c r="G9" s="221">
        <v>555835249.87</v>
      </c>
      <c r="H9" s="221">
        <v>2838674.1100000143</v>
      </c>
    </row>
    <row r="10" spans="1:8" ht="11.25" customHeight="1">
      <c r="A10" s="222">
        <v>1500</v>
      </c>
      <c r="B10" s="219" t="s">
        <v>392</v>
      </c>
      <c r="C10" s="221">
        <v>450038744</v>
      </c>
      <c r="D10" s="221">
        <v>398460597.06999999</v>
      </c>
      <c r="E10" s="221">
        <v>848499341.06999993</v>
      </c>
      <c r="F10" s="221">
        <v>814340425.92999995</v>
      </c>
      <c r="G10" s="221">
        <v>814340425.92999995</v>
      </c>
      <c r="H10" s="221">
        <v>34158915.139999986</v>
      </c>
    </row>
    <row r="11" spans="1:8" ht="11.25" customHeight="1">
      <c r="A11" s="222">
        <v>1600</v>
      </c>
      <c r="B11" s="219" t="s">
        <v>393</v>
      </c>
      <c r="C11" s="221">
        <v>270118895</v>
      </c>
      <c r="D11" s="221">
        <v>-270118895</v>
      </c>
      <c r="E11" s="221">
        <v>0</v>
      </c>
      <c r="F11" s="221">
        <v>0</v>
      </c>
      <c r="G11" s="221">
        <v>0</v>
      </c>
      <c r="H11" s="221">
        <v>0</v>
      </c>
    </row>
    <row r="12" spans="1:8" ht="11.25" customHeight="1">
      <c r="A12" s="222">
        <v>1700</v>
      </c>
      <c r="B12" s="219" t="s">
        <v>394</v>
      </c>
      <c r="C12" s="221">
        <v>105960090</v>
      </c>
      <c r="D12" s="221">
        <v>44737835.789999999</v>
      </c>
      <c r="E12" s="221">
        <v>150697925.78999999</v>
      </c>
      <c r="F12" s="221">
        <v>150697925.78999999</v>
      </c>
      <c r="G12" s="221">
        <v>150697925.78999999</v>
      </c>
      <c r="H12" s="221">
        <v>0</v>
      </c>
    </row>
    <row r="13" spans="1:8" ht="11.25" customHeight="1">
      <c r="A13" s="223" t="s">
        <v>395</v>
      </c>
      <c r="B13" s="215"/>
      <c r="C13" s="227">
        <v>1369928272.0599999</v>
      </c>
      <c r="D13" s="227">
        <v>1413280178.7700002</v>
      </c>
      <c r="E13" s="227">
        <v>2783208450.8299999</v>
      </c>
      <c r="F13" s="227">
        <v>2623362913.1199999</v>
      </c>
      <c r="G13" s="227">
        <v>2585849819.5200005</v>
      </c>
      <c r="H13" s="227">
        <v>159845537.71000004</v>
      </c>
    </row>
    <row r="14" spans="1:8" ht="11.25" customHeight="1">
      <c r="A14" s="222">
        <v>2100</v>
      </c>
      <c r="B14" s="219" t="s">
        <v>396</v>
      </c>
      <c r="C14" s="221">
        <v>33743192.009999998</v>
      </c>
      <c r="D14" s="221">
        <v>-5491416.6600000001</v>
      </c>
      <c r="E14" s="221">
        <v>28251775.349999998</v>
      </c>
      <c r="F14" s="221">
        <v>27081687.350000001</v>
      </c>
      <c r="G14" s="221">
        <v>27074902.98</v>
      </c>
      <c r="H14" s="221">
        <v>1170087.9999999963</v>
      </c>
    </row>
    <row r="15" spans="1:8" ht="11.25" customHeight="1">
      <c r="A15" s="222">
        <v>2200</v>
      </c>
      <c r="B15" s="219" t="s">
        <v>397</v>
      </c>
      <c r="C15" s="221">
        <v>99794757.019999996</v>
      </c>
      <c r="D15" s="221">
        <v>-16514856</v>
      </c>
      <c r="E15" s="221">
        <v>83279901.019999996</v>
      </c>
      <c r="F15" s="221">
        <v>83262275.969999999</v>
      </c>
      <c r="G15" s="221">
        <v>78881892.120000005</v>
      </c>
      <c r="H15" s="221">
        <v>17625.04999999702</v>
      </c>
    </row>
    <row r="16" spans="1:8" ht="11.25" customHeight="1">
      <c r="A16" s="222">
        <v>2300</v>
      </c>
      <c r="B16" s="219" t="s">
        <v>398</v>
      </c>
      <c r="C16" s="221">
        <v>20000</v>
      </c>
      <c r="D16" s="221">
        <v>-20000</v>
      </c>
      <c r="E16" s="221">
        <v>0</v>
      </c>
      <c r="F16" s="221">
        <v>0</v>
      </c>
      <c r="G16" s="221">
        <v>0</v>
      </c>
      <c r="H16" s="221">
        <v>0</v>
      </c>
    </row>
    <row r="17" spans="1:8" ht="11.25" customHeight="1">
      <c r="A17" s="222">
        <v>2400</v>
      </c>
      <c r="B17" s="219" t="s">
        <v>399</v>
      </c>
      <c r="C17" s="221">
        <v>11801839</v>
      </c>
      <c r="D17" s="221">
        <v>-697720.14</v>
      </c>
      <c r="E17" s="221">
        <v>11104118.859999999</v>
      </c>
      <c r="F17" s="221">
        <v>11088972.93</v>
      </c>
      <c r="G17" s="221">
        <v>11088804.93</v>
      </c>
      <c r="H17" s="221">
        <v>15145.929999999702</v>
      </c>
    </row>
    <row r="18" spans="1:8" ht="11.25" customHeight="1">
      <c r="A18" s="222">
        <v>2500</v>
      </c>
      <c r="B18" s="219" t="s">
        <v>400</v>
      </c>
      <c r="C18" s="221">
        <v>1094834342.1700001</v>
      </c>
      <c r="D18" s="221">
        <v>1309499652.45</v>
      </c>
      <c r="E18" s="221">
        <v>2404333994.6199999</v>
      </c>
      <c r="F18" s="221">
        <v>2261687966.9000001</v>
      </c>
      <c r="G18" s="221">
        <v>2232259911.0500002</v>
      </c>
      <c r="H18" s="221">
        <v>142646027.71999979</v>
      </c>
    </row>
    <row r="19" spans="1:8" ht="11.25" customHeight="1">
      <c r="A19" s="222">
        <v>2600</v>
      </c>
      <c r="B19" s="219" t="s">
        <v>401</v>
      </c>
      <c r="C19" s="221">
        <v>67085082</v>
      </c>
      <c r="D19" s="221">
        <v>-9239619.5500000007</v>
      </c>
      <c r="E19" s="221">
        <v>57845462.450000003</v>
      </c>
      <c r="F19" s="221">
        <v>57315287.869999997</v>
      </c>
      <c r="G19" s="221">
        <v>57315287.869999997</v>
      </c>
      <c r="H19" s="221">
        <v>530174.58000000566</v>
      </c>
    </row>
    <row r="20" spans="1:8" ht="11.25" customHeight="1">
      <c r="A20" s="222">
        <v>2700</v>
      </c>
      <c r="B20" s="219" t="s">
        <v>402</v>
      </c>
      <c r="C20" s="221">
        <v>32457677.02</v>
      </c>
      <c r="D20" s="221">
        <v>123268264.98</v>
      </c>
      <c r="E20" s="221">
        <v>155725942</v>
      </c>
      <c r="F20" s="221">
        <v>142549967.47</v>
      </c>
      <c r="G20" s="221">
        <v>138852665.94</v>
      </c>
      <c r="H20" s="221">
        <v>13175974.530000001</v>
      </c>
    </row>
    <row r="21" spans="1:8" ht="11.25" customHeight="1">
      <c r="A21" s="222">
        <v>2800</v>
      </c>
      <c r="B21" s="219" t="s">
        <v>403</v>
      </c>
      <c r="C21" s="221">
        <v>0</v>
      </c>
      <c r="D21" s="221">
        <v>0</v>
      </c>
      <c r="E21" s="221">
        <v>0</v>
      </c>
      <c r="F21" s="221">
        <v>0</v>
      </c>
      <c r="G21" s="221">
        <v>0</v>
      </c>
      <c r="H21" s="221">
        <v>0</v>
      </c>
    </row>
    <row r="22" spans="1:8" ht="11.25" customHeight="1">
      <c r="A22" s="222">
        <v>2900</v>
      </c>
      <c r="B22" s="219" t="s">
        <v>404</v>
      </c>
      <c r="C22" s="221">
        <v>30191382.84</v>
      </c>
      <c r="D22" s="221">
        <v>12475873.689999999</v>
      </c>
      <c r="E22" s="221">
        <v>42667256.530000001</v>
      </c>
      <c r="F22" s="221">
        <v>40376754.630000003</v>
      </c>
      <c r="G22" s="221">
        <v>40376354.630000003</v>
      </c>
      <c r="H22" s="221">
        <v>2290501.8999999985</v>
      </c>
    </row>
    <row r="23" spans="1:8" ht="11.25" customHeight="1">
      <c r="A23" s="223" t="s">
        <v>405</v>
      </c>
      <c r="B23" s="215"/>
      <c r="C23" s="227">
        <v>1239442011.9100001</v>
      </c>
      <c r="D23" s="227">
        <v>1851447485.7700002</v>
      </c>
      <c r="E23" s="227">
        <v>3090889497.6800003</v>
      </c>
      <c r="F23" s="227">
        <v>2979025559.75</v>
      </c>
      <c r="G23" s="227">
        <v>2935253028.6399999</v>
      </c>
      <c r="H23" s="227">
        <v>111863937.93000031</v>
      </c>
    </row>
    <row r="24" spans="1:8" ht="11.25" customHeight="1">
      <c r="A24" s="222">
        <v>3100</v>
      </c>
      <c r="B24" s="219" t="s">
        <v>406</v>
      </c>
      <c r="C24" s="221">
        <v>110530040.5</v>
      </c>
      <c r="D24" s="221">
        <v>27493001.949999999</v>
      </c>
      <c r="E24" s="221">
        <v>138023042.44999999</v>
      </c>
      <c r="F24" s="221">
        <v>138006323.90000001</v>
      </c>
      <c r="G24" s="221">
        <v>138006323.90000001</v>
      </c>
      <c r="H24" s="221">
        <v>16718.549999982119</v>
      </c>
    </row>
    <row r="25" spans="1:8" ht="11.25" customHeight="1">
      <c r="A25" s="222">
        <v>3200</v>
      </c>
      <c r="B25" s="219" t="s">
        <v>407</v>
      </c>
      <c r="C25" s="221">
        <v>30287144</v>
      </c>
      <c r="D25" s="221">
        <v>-11690613.550000001</v>
      </c>
      <c r="E25" s="221">
        <v>18596530.449999999</v>
      </c>
      <c r="F25" s="221">
        <v>16672094.710000001</v>
      </c>
      <c r="G25" s="221">
        <v>15280094.710000001</v>
      </c>
      <c r="H25" s="221">
        <v>1924435.7399999984</v>
      </c>
    </row>
    <row r="26" spans="1:8" ht="11.25" customHeight="1">
      <c r="A26" s="222">
        <v>3300</v>
      </c>
      <c r="B26" s="219" t="s">
        <v>408</v>
      </c>
      <c r="C26" s="221">
        <v>411646151.38</v>
      </c>
      <c r="D26" s="221">
        <v>663087486.07000005</v>
      </c>
      <c r="E26" s="221">
        <v>1074733637.45</v>
      </c>
      <c r="F26" s="221">
        <v>984486028.97000003</v>
      </c>
      <c r="G26" s="221">
        <v>975055264.34000003</v>
      </c>
      <c r="H26" s="221">
        <v>90247608.480000019</v>
      </c>
    </row>
    <row r="27" spans="1:8" ht="11.25" customHeight="1">
      <c r="A27" s="222">
        <v>3400</v>
      </c>
      <c r="B27" s="219" t="s">
        <v>409</v>
      </c>
      <c r="C27" s="221">
        <v>204179952</v>
      </c>
      <c r="D27" s="221">
        <v>237527032.78</v>
      </c>
      <c r="E27" s="221">
        <v>441706984.77999997</v>
      </c>
      <c r="F27" s="221">
        <v>441676199.23000002</v>
      </c>
      <c r="G27" s="221">
        <v>441676199.23000002</v>
      </c>
      <c r="H27" s="221">
        <v>30785.549999952316</v>
      </c>
    </row>
    <row r="28" spans="1:8" ht="11.25" customHeight="1">
      <c r="A28" s="222">
        <v>3500</v>
      </c>
      <c r="B28" s="219" t="s">
        <v>410</v>
      </c>
      <c r="C28" s="221">
        <v>260132584.90000001</v>
      </c>
      <c r="D28" s="221">
        <v>919384725.47000003</v>
      </c>
      <c r="E28" s="221">
        <v>1179517310.3700001</v>
      </c>
      <c r="F28" s="221">
        <v>1162111297.46</v>
      </c>
      <c r="G28" s="221">
        <v>1129161658.98</v>
      </c>
      <c r="H28" s="221">
        <v>17406012.910000086</v>
      </c>
    </row>
    <row r="29" spans="1:8" ht="11.25" customHeight="1">
      <c r="A29" s="222">
        <v>3600</v>
      </c>
      <c r="B29" s="219" t="s">
        <v>411</v>
      </c>
      <c r="C29" s="221">
        <v>25865019</v>
      </c>
      <c r="D29" s="221">
        <v>42712030.759999998</v>
      </c>
      <c r="E29" s="221">
        <v>68577049.75999999</v>
      </c>
      <c r="F29" s="221">
        <v>67852958.799999997</v>
      </c>
      <c r="G29" s="221">
        <v>67852958.799999997</v>
      </c>
      <c r="H29" s="221">
        <v>724090.95999999344</v>
      </c>
    </row>
    <row r="30" spans="1:8" ht="11.25" customHeight="1">
      <c r="A30" s="222">
        <v>3700</v>
      </c>
      <c r="B30" s="219" t="s">
        <v>412</v>
      </c>
      <c r="C30" s="221">
        <v>7574909.5700000003</v>
      </c>
      <c r="D30" s="221">
        <v>-3188371.12</v>
      </c>
      <c r="E30" s="221">
        <v>4386538.45</v>
      </c>
      <c r="F30" s="221">
        <v>3309418.83</v>
      </c>
      <c r="G30" s="221">
        <v>3309290.83</v>
      </c>
      <c r="H30" s="221">
        <v>1077119.6200000001</v>
      </c>
    </row>
    <row r="31" spans="1:8" ht="11.25" customHeight="1">
      <c r="A31" s="222">
        <v>3800</v>
      </c>
      <c r="B31" s="219" t="s">
        <v>413</v>
      </c>
      <c r="C31" s="221">
        <v>18412963.52</v>
      </c>
      <c r="D31" s="221">
        <v>-11045279.470000001</v>
      </c>
      <c r="E31" s="221">
        <v>7367684.0499999989</v>
      </c>
      <c r="F31" s="221">
        <v>6933775.6699999999</v>
      </c>
      <c r="G31" s="221">
        <v>6933775.6699999999</v>
      </c>
      <c r="H31" s="221">
        <v>433908.37999999896</v>
      </c>
    </row>
    <row r="32" spans="1:8" ht="11.25" customHeight="1">
      <c r="A32" s="222">
        <v>3900</v>
      </c>
      <c r="B32" s="219" t="s">
        <v>414</v>
      </c>
      <c r="C32" s="221">
        <v>170813247.03999999</v>
      </c>
      <c r="D32" s="221">
        <v>-12832527.119999999</v>
      </c>
      <c r="E32" s="221">
        <v>157980719.91999999</v>
      </c>
      <c r="F32" s="221">
        <v>157977462.18000001</v>
      </c>
      <c r="G32" s="221">
        <v>157977462.18000001</v>
      </c>
      <c r="H32" s="221">
        <v>3257.7399999797344</v>
      </c>
    </row>
    <row r="33" spans="1:8" ht="11.25" customHeight="1">
      <c r="A33" s="223" t="s">
        <v>415</v>
      </c>
      <c r="B33" s="215"/>
      <c r="C33" s="227">
        <v>1031000</v>
      </c>
      <c r="D33" s="227">
        <v>4887448</v>
      </c>
      <c r="E33" s="227">
        <v>5918448</v>
      </c>
      <c r="F33" s="227">
        <v>5907448</v>
      </c>
      <c r="G33" s="227">
        <v>5907448</v>
      </c>
      <c r="H33" s="227">
        <v>11000</v>
      </c>
    </row>
    <row r="34" spans="1:8" ht="11.25" customHeight="1">
      <c r="A34" s="222">
        <v>4100</v>
      </c>
      <c r="B34" s="219" t="s">
        <v>416</v>
      </c>
      <c r="C34" s="221">
        <v>0</v>
      </c>
      <c r="D34" s="221">
        <v>0</v>
      </c>
      <c r="E34" s="221">
        <v>0</v>
      </c>
      <c r="F34" s="221">
        <v>0</v>
      </c>
      <c r="G34" s="221">
        <v>0</v>
      </c>
      <c r="H34" s="221">
        <v>0</v>
      </c>
    </row>
    <row r="35" spans="1:8" ht="11.25" customHeight="1">
      <c r="A35" s="222">
        <v>4200</v>
      </c>
      <c r="B35" s="219" t="s">
        <v>417</v>
      </c>
      <c r="C35" s="221">
        <v>0</v>
      </c>
      <c r="D35" s="221">
        <v>0</v>
      </c>
      <c r="E35" s="221">
        <v>0</v>
      </c>
      <c r="F35" s="221">
        <v>0</v>
      </c>
      <c r="G35" s="221">
        <v>0</v>
      </c>
      <c r="H35" s="221">
        <v>0</v>
      </c>
    </row>
    <row r="36" spans="1:8" ht="11.25" customHeight="1">
      <c r="A36" s="222">
        <v>4300</v>
      </c>
      <c r="B36" s="219" t="s">
        <v>418</v>
      </c>
      <c r="C36" s="221">
        <v>995000</v>
      </c>
      <c r="D36" s="221">
        <v>4897000</v>
      </c>
      <c r="E36" s="221">
        <v>5892000</v>
      </c>
      <c r="F36" s="221">
        <v>5881000</v>
      </c>
      <c r="G36" s="221">
        <v>5881000</v>
      </c>
      <c r="H36" s="221">
        <v>11000</v>
      </c>
    </row>
    <row r="37" spans="1:8" ht="11.25" customHeight="1">
      <c r="A37" s="222">
        <v>4400</v>
      </c>
      <c r="B37" s="219" t="s">
        <v>419</v>
      </c>
      <c r="C37" s="221">
        <v>36000</v>
      </c>
      <c r="D37" s="221">
        <v>-9552</v>
      </c>
      <c r="E37" s="221">
        <v>26448</v>
      </c>
      <c r="F37" s="221">
        <v>26448</v>
      </c>
      <c r="G37" s="221">
        <v>26448</v>
      </c>
      <c r="H37" s="221">
        <v>0</v>
      </c>
    </row>
    <row r="38" spans="1:8" ht="11.25" customHeight="1">
      <c r="A38" s="222">
        <v>4500</v>
      </c>
      <c r="B38" s="219" t="s">
        <v>120</v>
      </c>
      <c r="C38" s="221">
        <v>0</v>
      </c>
      <c r="D38" s="221">
        <v>0</v>
      </c>
      <c r="E38" s="221">
        <v>0</v>
      </c>
      <c r="F38" s="221">
        <v>0</v>
      </c>
      <c r="G38" s="221">
        <v>0</v>
      </c>
      <c r="H38" s="221">
        <v>0</v>
      </c>
    </row>
    <row r="39" spans="1:8" ht="11.25" customHeight="1">
      <c r="A39" s="222">
        <v>4600</v>
      </c>
      <c r="B39" s="219" t="s">
        <v>420</v>
      </c>
      <c r="C39" s="221">
        <v>0</v>
      </c>
      <c r="D39" s="221">
        <v>0</v>
      </c>
      <c r="E39" s="221">
        <v>0</v>
      </c>
      <c r="F39" s="221">
        <v>0</v>
      </c>
      <c r="G39" s="221">
        <v>0</v>
      </c>
      <c r="H39" s="221">
        <v>0</v>
      </c>
    </row>
    <row r="40" spans="1:8" ht="11.25" customHeight="1">
      <c r="A40" s="222">
        <v>4700</v>
      </c>
      <c r="B40" s="219" t="s">
        <v>421</v>
      </c>
      <c r="C40" s="221">
        <v>0</v>
      </c>
      <c r="D40" s="221">
        <v>0</v>
      </c>
      <c r="E40" s="221">
        <v>0</v>
      </c>
      <c r="F40" s="221">
        <v>0</v>
      </c>
      <c r="G40" s="221">
        <v>0</v>
      </c>
      <c r="H40" s="221">
        <v>0</v>
      </c>
    </row>
    <row r="41" spans="1:8" ht="11.25" customHeight="1">
      <c r="A41" s="222">
        <v>4800</v>
      </c>
      <c r="B41" s="219" t="s">
        <v>422</v>
      </c>
      <c r="C41" s="221">
        <v>0</v>
      </c>
      <c r="D41" s="221">
        <v>0</v>
      </c>
      <c r="E41" s="221">
        <v>0</v>
      </c>
      <c r="F41" s="221">
        <v>0</v>
      </c>
      <c r="G41" s="221">
        <v>0</v>
      </c>
      <c r="H41" s="221">
        <v>0</v>
      </c>
    </row>
    <row r="42" spans="1:8" ht="11.25" customHeight="1">
      <c r="A42" s="222">
        <v>4900</v>
      </c>
      <c r="B42" s="219" t="s">
        <v>423</v>
      </c>
      <c r="C42" s="221">
        <v>0</v>
      </c>
      <c r="D42" s="221">
        <v>0</v>
      </c>
      <c r="E42" s="221">
        <v>0</v>
      </c>
      <c r="F42" s="221">
        <v>0</v>
      </c>
      <c r="G42" s="221">
        <v>0</v>
      </c>
      <c r="H42" s="221">
        <v>0</v>
      </c>
    </row>
    <row r="43" spans="1:8" ht="11.25" customHeight="1">
      <c r="A43" s="223" t="s">
        <v>424</v>
      </c>
      <c r="B43" s="215"/>
      <c r="C43" s="227">
        <v>26870798.07</v>
      </c>
      <c r="D43" s="227">
        <v>496370518.03000003</v>
      </c>
      <c r="E43" s="227">
        <v>523241316.10000002</v>
      </c>
      <c r="F43" s="227">
        <v>453106142.32999998</v>
      </c>
      <c r="G43" s="227">
        <v>450698865.02000004</v>
      </c>
      <c r="H43" s="227">
        <v>70135173.770000041</v>
      </c>
    </row>
    <row r="44" spans="1:8" ht="11.25" customHeight="1">
      <c r="A44" s="222">
        <v>5100</v>
      </c>
      <c r="B44" s="219" t="s">
        <v>425</v>
      </c>
      <c r="C44" s="221">
        <v>3028284.07</v>
      </c>
      <c r="D44" s="221">
        <v>43282193.469999999</v>
      </c>
      <c r="E44" s="221">
        <v>46310477.539999999</v>
      </c>
      <c r="F44" s="221">
        <v>35684077.82</v>
      </c>
      <c r="G44" s="221">
        <v>35207263.869999997</v>
      </c>
      <c r="H44" s="221">
        <v>10626399.719999999</v>
      </c>
    </row>
    <row r="45" spans="1:8" ht="11.25" customHeight="1">
      <c r="A45" s="222">
        <v>5200</v>
      </c>
      <c r="B45" s="219" t="s">
        <v>426</v>
      </c>
      <c r="C45" s="221">
        <v>217000</v>
      </c>
      <c r="D45" s="221">
        <v>4303185.33</v>
      </c>
      <c r="E45" s="221">
        <v>4520185.33</v>
      </c>
      <c r="F45" s="221">
        <v>3729364.1</v>
      </c>
      <c r="G45" s="221">
        <v>3562936.1</v>
      </c>
      <c r="H45" s="221">
        <v>790821.23</v>
      </c>
    </row>
    <row r="46" spans="1:8" ht="11.25" customHeight="1">
      <c r="A46" s="222">
        <v>5300</v>
      </c>
      <c r="B46" s="219" t="s">
        <v>427</v>
      </c>
      <c r="C46" s="221">
        <v>23360914</v>
      </c>
      <c r="D46" s="221">
        <v>414914205.43000001</v>
      </c>
      <c r="E46" s="221">
        <v>438275119.43000001</v>
      </c>
      <c r="F46" s="221">
        <v>398904225.58999997</v>
      </c>
      <c r="G46" s="221">
        <v>397140190.23000002</v>
      </c>
      <c r="H46" s="221">
        <v>39370893.840000033</v>
      </c>
    </row>
    <row r="47" spans="1:8" ht="11.25" customHeight="1">
      <c r="A47" s="222">
        <v>5400</v>
      </c>
      <c r="B47" s="219" t="s">
        <v>428</v>
      </c>
      <c r="C47" s="221">
        <v>0</v>
      </c>
      <c r="D47" s="221">
        <v>26958884.890000001</v>
      </c>
      <c r="E47" s="221">
        <v>26958884.890000001</v>
      </c>
      <c r="F47" s="221">
        <v>9354669.7699999996</v>
      </c>
      <c r="G47" s="221">
        <v>9354669.7699999996</v>
      </c>
      <c r="H47" s="221">
        <v>17604215.120000001</v>
      </c>
    </row>
    <row r="48" spans="1:8" ht="11.25" customHeight="1">
      <c r="A48" s="222">
        <v>5500</v>
      </c>
      <c r="B48" s="219" t="s">
        <v>429</v>
      </c>
      <c r="C48" s="221">
        <v>0</v>
      </c>
      <c r="D48" s="221">
        <v>0</v>
      </c>
      <c r="E48" s="221">
        <v>0</v>
      </c>
      <c r="F48" s="221">
        <v>0</v>
      </c>
      <c r="G48" s="221">
        <v>0</v>
      </c>
      <c r="H48" s="221">
        <v>0</v>
      </c>
    </row>
    <row r="49" spans="1:8" ht="11.25" customHeight="1">
      <c r="A49" s="222">
        <v>5600</v>
      </c>
      <c r="B49" s="219" t="s">
        <v>430</v>
      </c>
      <c r="C49" s="221">
        <v>264600</v>
      </c>
      <c r="D49" s="221">
        <v>6896123.9100000001</v>
      </c>
      <c r="E49" s="221">
        <v>7160723.9100000001</v>
      </c>
      <c r="F49" s="221">
        <v>5433805.0499999998</v>
      </c>
      <c r="G49" s="221">
        <v>5433805.0499999998</v>
      </c>
      <c r="H49" s="221">
        <v>1726918.8600000003</v>
      </c>
    </row>
    <row r="50" spans="1:8" ht="11.25" customHeight="1">
      <c r="A50" s="222">
        <v>5700</v>
      </c>
      <c r="B50" s="219" t="s">
        <v>431</v>
      </c>
      <c r="C50" s="221">
        <v>0</v>
      </c>
      <c r="D50" s="221">
        <v>0</v>
      </c>
      <c r="E50" s="221">
        <v>0</v>
      </c>
      <c r="F50" s="221">
        <v>0</v>
      </c>
      <c r="G50" s="221">
        <v>0</v>
      </c>
      <c r="H50" s="221">
        <v>0</v>
      </c>
    </row>
    <row r="51" spans="1:8" ht="11.25" customHeight="1">
      <c r="A51" s="222">
        <v>5800</v>
      </c>
      <c r="B51" s="219" t="s">
        <v>432</v>
      </c>
      <c r="C51" s="221">
        <v>0</v>
      </c>
      <c r="D51" s="221">
        <v>0</v>
      </c>
      <c r="E51" s="221">
        <v>0</v>
      </c>
      <c r="F51" s="221">
        <v>0</v>
      </c>
      <c r="G51" s="221">
        <v>0</v>
      </c>
      <c r="H51" s="221">
        <v>0</v>
      </c>
    </row>
    <row r="52" spans="1:8" ht="11.25" customHeight="1">
      <c r="A52" s="222">
        <v>5900</v>
      </c>
      <c r="B52" s="219" t="s">
        <v>433</v>
      </c>
      <c r="C52" s="221">
        <v>0</v>
      </c>
      <c r="D52" s="221">
        <v>15925</v>
      </c>
      <c r="E52" s="221">
        <v>15925</v>
      </c>
      <c r="F52" s="221">
        <v>0</v>
      </c>
      <c r="G52" s="221">
        <v>0</v>
      </c>
      <c r="H52" s="221">
        <v>15925</v>
      </c>
    </row>
    <row r="53" spans="1:8" ht="11.25" customHeight="1">
      <c r="A53" s="223" t="s">
        <v>434</v>
      </c>
      <c r="B53" s="215"/>
      <c r="C53" s="227">
        <v>0</v>
      </c>
      <c r="D53" s="227">
        <v>160078147.13</v>
      </c>
      <c r="E53" s="227">
        <v>160078147.13</v>
      </c>
      <c r="F53" s="227">
        <v>81900234.260000005</v>
      </c>
      <c r="G53" s="227">
        <v>77681914.280000001</v>
      </c>
      <c r="H53" s="227">
        <v>78177912.86999999</v>
      </c>
    </row>
    <row r="54" spans="1:8" ht="11.25" customHeight="1">
      <c r="A54" s="222">
        <v>6100</v>
      </c>
      <c r="B54" s="219" t="s">
        <v>435</v>
      </c>
      <c r="C54" s="221">
        <v>0</v>
      </c>
      <c r="D54" s="221">
        <v>0</v>
      </c>
      <c r="E54" s="221">
        <v>0</v>
      </c>
      <c r="F54" s="221">
        <v>0</v>
      </c>
      <c r="G54" s="221">
        <v>0</v>
      </c>
      <c r="H54" s="221">
        <v>0</v>
      </c>
    </row>
    <row r="55" spans="1:8" ht="11.25" customHeight="1">
      <c r="A55" s="222">
        <v>6200</v>
      </c>
      <c r="B55" s="219" t="s">
        <v>436</v>
      </c>
      <c r="C55" s="221">
        <v>0</v>
      </c>
      <c r="D55" s="221">
        <v>160078147.13</v>
      </c>
      <c r="E55" s="221">
        <v>160078147.13</v>
      </c>
      <c r="F55" s="221">
        <v>81900234.260000005</v>
      </c>
      <c r="G55" s="221">
        <v>77681914.280000001</v>
      </c>
      <c r="H55" s="221">
        <v>78177912.86999999</v>
      </c>
    </row>
    <row r="56" spans="1:8" ht="11.25" customHeight="1">
      <c r="A56" s="222">
        <v>6300</v>
      </c>
      <c r="B56" s="219" t="s">
        <v>437</v>
      </c>
      <c r="C56" s="221">
        <v>0</v>
      </c>
      <c r="D56" s="221">
        <v>0</v>
      </c>
      <c r="E56" s="221">
        <v>0</v>
      </c>
      <c r="F56" s="221">
        <v>0</v>
      </c>
      <c r="G56" s="221">
        <v>0</v>
      </c>
      <c r="H56" s="221">
        <v>0</v>
      </c>
    </row>
    <row r="57" spans="1:8" ht="11.25" customHeight="1">
      <c r="A57" s="223" t="s">
        <v>438</v>
      </c>
      <c r="B57" s="215"/>
      <c r="C57" s="227">
        <v>115834297.55</v>
      </c>
      <c r="D57" s="227">
        <v>-115834297.55</v>
      </c>
      <c r="E57" s="227">
        <v>0</v>
      </c>
      <c r="F57" s="227">
        <v>0</v>
      </c>
      <c r="G57" s="227">
        <v>0</v>
      </c>
      <c r="H57" s="227">
        <v>0</v>
      </c>
    </row>
    <row r="58" spans="1:8" ht="11.25" customHeight="1">
      <c r="A58" s="222">
        <v>7100</v>
      </c>
      <c r="B58" s="219" t="s">
        <v>439</v>
      </c>
      <c r="C58" s="221">
        <v>0</v>
      </c>
      <c r="D58" s="221">
        <v>0</v>
      </c>
      <c r="E58" s="221">
        <v>0</v>
      </c>
      <c r="F58" s="221">
        <v>0</v>
      </c>
      <c r="G58" s="221">
        <v>0</v>
      </c>
      <c r="H58" s="221">
        <v>0</v>
      </c>
    </row>
    <row r="59" spans="1:8" ht="11.25" customHeight="1">
      <c r="A59" s="222">
        <v>7200</v>
      </c>
      <c r="B59" s="219" t="s">
        <v>440</v>
      </c>
      <c r="C59" s="221">
        <v>0</v>
      </c>
      <c r="D59" s="221">
        <v>0</v>
      </c>
      <c r="E59" s="221">
        <v>0</v>
      </c>
      <c r="F59" s="221">
        <v>0</v>
      </c>
      <c r="G59" s="221">
        <v>0</v>
      </c>
      <c r="H59" s="221">
        <v>0</v>
      </c>
    </row>
    <row r="60" spans="1:8" ht="11.25" customHeight="1">
      <c r="A60" s="222">
        <v>7300</v>
      </c>
      <c r="B60" s="219" t="s">
        <v>441</v>
      </c>
      <c r="C60" s="221">
        <v>0</v>
      </c>
      <c r="D60" s="221">
        <v>0</v>
      </c>
      <c r="E60" s="221">
        <v>0</v>
      </c>
      <c r="F60" s="221">
        <v>0</v>
      </c>
      <c r="G60" s="221">
        <v>0</v>
      </c>
      <c r="H60" s="221">
        <v>0</v>
      </c>
    </row>
    <row r="61" spans="1:8" ht="11.25" customHeight="1">
      <c r="A61" s="222">
        <v>7400</v>
      </c>
      <c r="B61" s="219" t="s">
        <v>442</v>
      </c>
      <c r="C61" s="221">
        <v>0</v>
      </c>
      <c r="D61" s="221">
        <v>0</v>
      </c>
      <c r="E61" s="221">
        <v>0</v>
      </c>
      <c r="F61" s="221">
        <v>0</v>
      </c>
      <c r="G61" s="221">
        <v>0</v>
      </c>
      <c r="H61" s="221">
        <v>0</v>
      </c>
    </row>
    <row r="62" spans="1:8" ht="11.25" customHeight="1">
      <c r="A62" s="222">
        <v>7500</v>
      </c>
      <c r="B62" s="219" t="s">
        <v>443</v>
      </c>
      <c r="C62" s="221">
        <v>0</v>
      </c>
      <c r="D62" s="221">
        <v>0</v>
      </c>
      <c r="E62" s="221">
        <v>0</v>
      </c>
      <c r="F62" s="221">
        <v>0</v>
      </c>
      <c r="G62" s="221">
        <v>0</v>
      </c>
      <c r="H62" s="221">
        <v>0</v>
      </c>
    </row>
    <row r="63" spans="1:8" ht="11.25" customHeight="1">
      <c r="A63" s="222">
        <v>7600</v>
      </c>
      <c r="B63" s="219" t="s">
        <v>444</v>
      </c>
      <c r="C63" s="221">
        <v>0</v>
      </c>
      <c r="D63" s="221">
        <v>0</v>
      </c>
      <c r="E63" s="221">
        <v>0</v>
      </c>
      <c r="F63" s="221">
        <v>0</v>
      </c>
      <c r="G63" s="221">
        <v>0</v>
      </c>
      <c r="H63" s="221">
        <v>0</v>
      </c>
    </row>
    <row r="64" spans="1:8" ht="11.25" customHeight="1">
      <c r="A64" s="222">
        <v>7900</v>
      </c>
      <c r="B64" s="219" t="s">
        <v>445</v>
      </c>
      <c r="C64" s="221">
        <v>115834297.55</v>
      </c>
      <c r="D64" s="221">
        <v>-115834297.55</v>
      </c>
      <c r="E64" s="221">
        <v>0</v>
      </c>
      <c r="F64" s="221">
        <v>0</v>
      </c>
      <c r="G64" s="221">
        <v>0</v>
      </c>
      <c r="H64" s="221">
        <v>0</v>
      </c>
    </row>
    <row r="65" spans="1:8" ht="11.25" customHeight="1">
      <c r="A65" s="223" t="s">
        <v>446</v>
      </c>
      <c r="B65" s="215"/>
      <c r="C65" s="227">
        <v>0</v>
      </c>
      <c r="D65" s="227">
        <v>0</v>
      </c>
      <c r="E65" s="227">
        <v>0</v>
      </c>
      <c r="F65" s="227">
        <v>0</v>
      </c>
      <c r="G65" s="227">
        <v>0</v>
      </c>
      <c r="H65" s="227">
        <v>0</v>
      </c>
    </row>
    <row r="66" spans="1:8" ht="11.25" customHeight="1">
      <c r="A66" s="222">
        <v>8100</v>
      </c>
      <c r="B66" s="219" t="s">
        <v>140</v>
      </c>
      <c r="C66" s="221">
        <v>0</v>
      </c>
      <c r="D66" s="221">
        <v>0</v>
      </c>
      <c r="E66" s="221">
        <v>0</v>
      </c>
      <c r="F66" s="221">
        <v>0</v>
      </c>
      <c r="G66" s="221">
        <v>0</v>
      </c>
      <c r="H66" s="221">
        <v>0</v>
      </c>
    </row>
    <row r="67" spans="1:8" ht="11.25" customHeight="1">
      <c r="A67" s="222">
        <v>8300</v>
      </c>
      <c r="B67" s="219" t="s">
        <v>447</v>
      </c>
      <c r="C67" s="221">
        <v>0</v>
      </c>
      <c r="D67" s="221">
        <v>0</v>
      </c>
      <c r="E67" s="221">
        <v>0</v>
      </c>
      <c r="F67" s="221">
        <v>0</v>
      </c>
      <c r="G67" s="221">
        <v>0</v>
      </c>
      <c r="H67" s="221">
        <v>0</v>
      </c>
    </row>
    <row r="68" spans="1:8" ht="11.25" customHeight="1">
      <c r="A68" s="222">
        <v>8500</v>
      </c>
      <c r="B68" s="219" t="s">
        <v>448</v>
      </c>
      <c r="C68" s="221">
        <v>0</v>
      </c>
      <c r="D68" s="221">
        <v>0</v>
      </c>
      <c r="E68" s="221">
        <v>0</v>
      </c>
      <c r="F68" s="221">
        <v>0</v>
      </c>
      <c r="G68" s="221">
        <v>0</v>
      </c>
      <c r="H68" s="221">
        <v>0</v>
      </c>
    </row>
    <row r="69" spans="1:8" ht="11.25" customHeight="1">
      <c r="A69" s="223" t="s">
        <v>449</v>
      </c>
      <c r="B69" s="215"/>
      <c r="C69" s="227">
        <v>0</v>
      </c>
      <c r="D69" s="227">
        <v>0</v>
      </c>
      <c r="E69" s="227">
        <v>0</v>
      </c>
      <c r="F69" s="227">
        <v>0</v>
      </c>
      <c r="G69" s="227">
        <v>0</v>
      </c>
      <c r="H69" s="227">
        <v>0</v>
      </c>
    </row>
    <row r="70" spans="1:8" ht="11.25" customHeight="1">
      <c r="A70" s="222">
        <v>9100</v>
      </c>
      <c r="B70" s="219" t="s">
        <v>450</v>
      </c>
      <c r="C70" s="221">
        <v>0</v>
      </c>
      <c r="D70" s="221">
        <v>0</v>
      </c>
      <c r="E70" s="221">
        <v>0</v>
      </c>
      <c r="F70" s="221">
        <v>0</v>
      </c>
      <c r="G70" s="221">
        <v>0</v>
      </c>
      <c r="H70" s="221">
        <v>0</v>
      </c>
    </row>
    <row r="71" spans="1:8" ht="11.25" customHeight="1">
      <c r="A71" s="222">
        <v>9200</v>
      </c>
      <c r="B71" s="219" t="s">
        <v>451</v>
      </c>
      <c r="C71" s="221">
        <v>0</v>
      </c>
      <c r="D71" s="221">
        <v>0</v>
      </c>
      <c r="E71" s="221">
        <v>0</v>
      </c>
      <c r="F71" s="221">
        <v>0</v>
      </c>
      <c r="G71" s="221">
        <v>0</v>
      </c>
      <c r="H71" s="221">
        <v>0</v>
      </c>
    </row>
    <row r="72" spans="1:8" ht="11.25" customHeight="1">
      <c r="A72" s="222">
        <v>9300</v>
      </c>
      <c r="B72" s="219" t="s">
        <v>452</v>
      </c>
      <c r="C72" s="221">
        <v>0</v>
      </c>
      <c r="D72" s="221">
        <v>0</v>
      </c>
      <c r="E72" s="221">
        <v>0</v>
      </c>
      <c r="F72" s="221">
        <v>0</v>
      </c>
      <c r="G72" s="221">
        <v>0</v>
      </c>
      <c r="H72" s="221">
        <v>0</v>
      </c>
    </row>
    <row r="73" spans="1:8" ht="11.25" customHeight="1">
      <c r="A73" s="222">
        <v>9400</v>
      </c>
      <c r="B73" s="219" t="s">
        <v>453</v>
      </c>
      <c r="C73" s="221">
        <v>0</v>
      </c>
      <c r="D73" s="221">
        <v>0</v>
      </c>
      <c r="E73" s="221">
        <v>0</v>
      </c>
      <c r="F73" s="221">
        <v>0</v>
      </c>
      <c r="G73" s="221">
        <v>0</v>
      </c>
      <c r="H73" s="221">
        <v>0</v>
      </c>
    </row>
    <row r="74" spans="1:8" ht="11.25" customHeight="1">
      <c r="A74" s="222">
        <v>9500</v>
      </c>
      <c r="B74" s="219" t="s">
        <v>454</v>
      </c>
      <c r="C74" s="221">
        <v>0</v>
      </c>
      <c r="D74" s="221">
        <v>0</v>
      </c>
      <c r="E74" s="221">
        <v>0</v>
      </c>
      <c r="F74" s="221">
        <v>0</v>
      </c>
      <c r="G74" s="221">
        <v>0</v>
      </c>
      <c r="H74" s="221">
        <v>0</v>
      </c>
    </row>
    <row r="75" spans="1:8" ht="11.25" customHeight="1">
      <c r="A75" s="222">
        <v>9600</v>
      </c>
      <c r="B75" s="219" t="s">
        <v>455</v>
      </c>
      <c r="C75" s="221">
        <v>0</v>
      </c>
      <c r="D75" s="221">
        <v>0</v>
      </c>
      <c r="E75" s="221">
        <v>0</v>
      </c>
      <c r="F75" s="221">
        <v>0</v>
      </c>
      <c r="G75" s="221">
        <v>0</v>
      </c>
      <c r="H75" s="221">
        <v>0</v>
      </c>
    </row>
    <row r="76" spans="1:8" ht="11.25" customHeight="1">
      <c r="A76" s="225">
        <v>9900</v>
      </c>
      <c r="B76" s="220" t="s">
        <v>456</v>
      </c>
      <c r="C76" s="228">
        <v>0</v>
      </c>
      <c r="D76" s="228">
        <v>0</v>
      </c>
      <c r="E76" s="228">
        <v>0</v>
      </c>
      <c r="F76" s="228">
        <v>0</v>
      </c>
      <c r="G76" s="228">
        <v>0</v>
      </c>
      <c r="H76" s="228">
        <v>0</v>
      </c>
    </row>
    <row r="77" spans="1:8" ht="11.25" customHeight="1">
      <c r="A77" s="216"/>
      <c r="B77" s="224" t="s">
        <v>366</v>
      </c>
      <c r="C77" s="229">
        <v>8993649295.4499989</v>
      </c>
      <c r="D77" s="229">
        <v>5672404332.5799999</v>
      </c>
      <c r="E77" s="229">
        <v>14666053628.029999</v>
      </c>
      <c r="F77" s="229">
        <v>14202150158.48</v>
      </c>
      <c r="G77" s="229">
        <v>14114238936.480001</v>
      </c>
      <c r="H77" s="229">
        <v>463903469.54999894</v>
      </c>
    </row>
    <row r="79" spans="1:8">
      <c r="A79" s="214" t="s">
        <v>385</v>
      </c>
      <c r="B79" s="213"/>
      <c r="C79" s="213"/>
      <c r="D79" s="213"/>
      <c r="E79" s="213"/>
      <c r="F79" s="213"/>
      <c r="G79" s="213"/>
      <c r="H79" s="213"/>
    </row>
  </sheetData>
  <mergeCells count="4">
    <mergeCell ref="A1:H1"/>
    <mergeCell ref="C2:G2"/>
    <mergeCell ref="H2:H3"/>
    <mergeCell ref="A2:B4"/>
  </mergeCells>
  <pageMargins left="0.70866141732283472" right="0.70866141732283472" top="0.74803149606299213" bottom="0.74803149606299213" header="0.31496062992125984" footer="0.31496062992125984"/>
  <pageSetup scale="90" firstPageNumber="9" fitToHeight="2" orientation="landscape" useFirstPageNumber="1" r:id="rId1"/>
  <headerFooter>
    <oddFooter>Página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40"/>
  <sheetViews>
    <sheetView workbookViewId="0">
      <selection activeCell="F89" sqref="F89"/>
    </sheetView>
  </sheetViews>
  <sheetFormatPr baseColWidth="10" defaultRowHeight="15"/>
  <cols>
    <col min="1" max="1" width="3.5703125" customWidth="1"/>
    <col min="2" max="2" width="45.28515625" customWidth="1"/>
    <col min="3" max="8" width="14.140625" customWidth="1"/>
  </cols>
  <sheetData>
    <row r="1" spans="1:8" ht="45.75" customHeight="1">
      <c r="A1" s="192" t="s">
        <v>457</v>
      </c>
      <c r="B1" s="193"/>
      <c r="C1" s="193"/>
      <c r="D1" s="193"/>
      <c r="E1" s="193"/>
      <c r="F1" s="193"/>
      <c r="G1" s="193"/>
      <c r="H1" s="189"/>
    </row>
    <row r="2" spans="1:8" ht="12" customHeight="1">
      <c r="A2" s="186" t="s">
        <v>6</v>
      </c>
      <c r="B2" s="190"/>
      <c r="C2" s="192" t="s">
        <v>368</v>
      </c>
      <c r="D2" s="193"/>
      <c r="E2" s="193"/>
      <c r="F2" s="193"/>
      <c r="G2" s="189"/>
      <c r="H2" s="188" t="s">
        <v>245</v>
      </c>
    </row>
    <row r="3" spans="1:8" ht="27" customHeight="1">
      <c r="A3" s="191"/>
      <c r="B3" s="185"/>
      <c r="C3" s="230" t="s">
        <v>246</v>
      </c>
      <c r="D3" s="230" t="s">
        <v>10</v>
      </c>
      <c r="E3" s="230" t="s">
        <v>11</v>
      </c>
      <c r="F3" s="230" t="s">
        <v>12</v>
      </c>
      <c r="G3" s="230" t="s">
        <v>247</v>
      </c>
      <c r="H3" s="187"/>
    </row>
    <row r="4" spans="1:8" ht="12" customHeight="1">
      <c r="A4" s="184"/>
      <c r="B4" s="194"/>
      <c r="C4" s="231">
        <v>1</v>
      </c>
      <c r="D4" s="231">
        <v>2</v>
      </c>
      <c r="E4" s="231" t="s">
        <v>248</v>
      </c>
      <c r="F4" s="231">
        <v>4</v>
      </c>
      <c r="G4" s="231">
        <v>5</v>
      </c>
      <c r="H4" s="231" t="s">
        <v>249</v>
      </c>
    </row>
    <row r="5" spans="1:8" ht="11.25" customHeight="1">
      <c r="A5" s="236" t="s">
        <v>458</v>
      </c>
      <c r="B5" s="235"/>
      <c r="C5" s="241">
        <v>0</v>
      </c>
      <c r="D5" s="241">
        <v>0</v>
      </c>
      <c r="E5" s="241">
        <v>0</v>
      </c>
      <c r="F5" s="241">
        <v>0</v>
      </c>
      <c r="G5" s="241">
        <v>0</v>
      </c>
      <c r="H5" s="241">
        <v>0</v>
      </c>
    </row>
    <row r="6" spans="1:8" ht="11.25" customHeight="1">
      <c r="A6" s="234"/>
      <c r="B6" s="237" t="s">
        <v>459</v>
      </c>
      <c r="C6" s="232">
        <v>0</v>
      </c>
      <c r="D6" s="232">
        <v>0</v>
      </c>
      <c r="E6" s="232">
        <v>0</v>
      </c>
      <c r="F6" s="232">
        <v>0</v>
      </c>
      <c r="G6" s="232">
        <v>0</v>
      </c>
      <c r="H6" s="232">
        <v>0</v>
      </c>
    </row>
    <row r="7" spans="1:8" ht="11.25" customHeight="1">
      <c r="A7" s="234"/>
      <c r="B7" s="237" t="s">
        <v>460</v>
      </c>
      <c r="C7" s="232">
        <v>0</v>
      </c>
      <c r="D7" s="232">
        <v>0</v>
      </c>
      <c r="E7" s="232">
        <v>0</v>
      </c>
      <c r="F7" s="232">
        <v>0</v>
      </c>
      <c r="G7" s="232">
        <v>0</v>
      </c>
      <c r="H7" s="232">
        <v>0</v>
      </c>
    </row>
    <row r="8" spans="1:8" ht="11.25" customHeight="1">
      <c r="A8" s="234"/>
      <c r="B8" s="237" t="s">
        <v>461</v>
      </c>
      <c r="C8" s="232">
        <v>0</v>
      </c>
      <c r="D8" s="232">
        <v>0</v>
      </c>
      <c r="E8" s="232">
        <v>0</v>
      </c>
      <c r="F8" s="232">
        <v>0</v>
      </c>
      <c r="G8" s="232">
        <v>0</v>
      </c>
      <c r="H8" s="232">
        <v>0</v>
      </c>
    </row>
    <row r="9" spans="1:8" ht="11.25" customHeight="1">
      <c r="A9" s="234"/>
      <c r="B9" s="237" t="s">
        <v>462</v>
      </c>
      <c r="C9" s="232">
        <v>0</v>
      </c>
      <c r="D9" s="232">
        <v>0</v>
      </c>
      <c r="E9" s="232">
        <v>0</v>
      </c>
      <c r="F9" s="232">
        <v>0</v>
      </c>
      <c r="G9" s="232">
        <v>0</v>
      </c>
      <c r="H9" s="232">
        <v>0</v>
      </c>
    </row>
    <row r="10" spans="1:8" ht="11.25" customHeight="1">
      <c r="A10" s="234"/>
      <c r="B10" s="237" t="s">
        <v>463</v>
      </c>
      <c r="C10" s="232">
        <v>0</v>
      </c>
      <c r="D10" s="232">
        <v>0</v>
      </c>
      <c r="E10" s="232">
        <v>0</v>
      </c>
      <c r="F10" s="232">
        <v>0</v>
      </c>
      <c r="G10" s="232">
        <v>0</v>
      </c>
      <c r="H10" s="232">
        <v>0</v>
      </c>
    </row>
    <row r="11" spans="1:8" ht="11.25" customHeight="1">
      <c r="A11" s="234"/>
      <c r="B11" s="237" t="s">
        <v>464</v>
      </c>
      <c r="C11" s="232">
        <v>0</v>
      </c>
      <c r="D11" s="232">
        <v>0</v>
      </c>
      <c r="E11" s="232">
        <v>0</v>
      </c>
      <c r="F11" s="232">
        <v>0</v>
      </c>
      <c r="G11" s="232">
        <v>0</v>
      </c>
      <c r="H11" s="232">
        <v>0</v>
      </c>
    </row>
    <row r="12" spans="1:8" ht="11.25" customHeight="1">
      <c r="A12" s="234"/>
      <c r="B12" s="237" t="s">
        <v>465</v>
      </c>
      <c r="C12" s="232">
        <v>0</v>
      </c>
      <c r="D12" s="232">
        <v>0</v>
      </c>
      <c r="E12" s="232">
        <v>0</v>
      </c>
      <c r="F12" s="232">
        <v>0</v>
      </c>
      <c r="G12" s="232">
        <v>0</v>
      </c>
      <c r="H12" s="232">
        <v>0</v>
      </c>
    </row>
    <row r="13" spans="1:8" ht="11.25" customHeight="1">
      <c r="A13" s="234"/>
      <c r="B13" s="237" t="s">
        <v>414</v>
      </c>
      <c r="C13" s="232">
        <v>0</v>
      </c>
      <c r="D13" s="232">
        <v>0</v>
      </c>
      <c r="E13" s="232">
        <v>0</v>
      </c>
      <c r="F13" s="232">
        <v>0</v>
      </c>
      <c r="G13" s="232">
        <v>0</v>
      </c>
      <c r="H13" s="232">
        <v>0</v>
      </c>
    </row>
    <row r="14" spans="1:8" ht="11.25" customHeight="1">
      <c r="A14" s="236" t="s">
        <v>466</v>
      </c>
      <c r="B14" s="238"/>
      <c r="C14" s="241">
        <v>8993649295.4500008</v>
      </c>
      <c r="D14" s="241">
        <v>5672404332.5799999</v>
      </c>
      <c r="E14" s="241">
        <v>14666053628.030001</v>
      </c>
      <c r="F14" s="241">
        <v>14202150158.48</v>
      </c>
      <c r="G14" s="241">
        <v>14114238936.48</v>
      </c>
      <c r="H14" s="241">
        <v>463903469.55000114</v>
      </c>
    </row>
    <row r="15" spans="1:8" ht="11.25" customHeight="1">
      <c r="A15" s="234"/>
      <c r="B15" s="237" t="s">
        <v>467</v>
      </c>
      <c r="C15" s="232">
        <v>0</v>
      </c>
      <c r="D15" s="232">
        <v>0</v>
      </c>
      <c r="E15" s="232">
        <v>0</v>
      </c>
      <c r="F15" s="232">
        <v>0</v>
      </c>
      <c r="G15" s="232">
        <v>0</v>
      </c>
      <c r="H15" s="232">
        <v>0</v>
      </c>
    </row>
    <row r="16" spans="1:8" ht="11.25" customHeight="1">
      <c r="A16" s="234"/>
      <c r="B16" s="237" t="s">
        <v>468</v>
      </c>
      <c r="C16" s="232">
        <v>0</v>
      </c>
      <c r="D16" s="232">
        <v>0</v>
      </c>
      <c r="E16" s="232">
        <v>0</v>
      </c>
      <c r="F16" s="232">
        <v>0</v>
      </c>
      <c r="G16" s="232">
        <v>0</v>
      </c>
      <c r="H16" s="232">
        <v>0</v>
      </c>
    </row>
    <row r="17" spans="1:8" ht="11.25" customHeight="1">
      <c r="A17" s="234"/>
      <c r="B17" s="237" t="s">
        <v>469</v>
      </c>
      <c r="C17" s="232">
        <v>8993649295.4500008</v>
      </c>
      <c r="D17" s="232">
        <v>5672404332.5799999</v>
      </c>
      <c r="E17" s="232">
        <v>14666053628.030001</v>
      </c>
      <c r="F17" s="232">
        <v>14202150158.48</v>
      </c>
      <c r="G17" s="232">
        <v>14114238936.48</v>
      </c>
      <c r="H17" s="232">
        <v>463903469.55000114</v>
      </c>
    </row>
    <row r="18" spans="1:8" ht="11.25" customHeight="1">
      <c r="A18" s="234"/>
      <c r="B18" s="237" t="s">
        <v>470</v>
      </c>
      <c r="C18" s="232">
        <v>0</v>
      </c>
      <c r="D18" s="232">
        <v>0</v>
      </c>
      <c r="E18" s="232">
        <v>0</v>
      </c>
      <c r="F18" s="232">
        <v>0</v>
      </c>
      <c r="G18" s="232">
        <v>0</v>
      </c>
      <c r="H18" s="232">
        <v>0</v>
      </c>
    </row>
    <row r="19" spans="1:8" ht="11.25" customHeight="1">
      <c r="A19" s="234"/>
      <c r="B19" s="237" t="s">
        <v>471</v>
      </c>
      <c r="C19" s="232">
        <v>0</v>
      </c>
      <c r="D19" s="232">
        <v>0</v>
      </c>
      <c r="E19" s="232">
        <v>0</v>
      </c>
      <c r="F19" s="232">
        <v>0</v>
      </c>
      <c r="G19" s="232">
        <v>0</v>
      </c>
      <c r="H19" s="232">
        <v>0</v>
      </c>
    </row>
    <row r="20" spans="1:8" ht="11.25" customHeight="1">
      <c r="A20" s="234"/>
      <c r="B20" s="237" t="s">
        <v>472</v>
      </c>
      <c r="C20" s="232">
        <v>0</v>
      </c>
      <c r="D20" s="232">
        <v>0</v>
      </c>
      <c r="E20" s="232">
        <v>0</v>
      </c>
      <c r="F20" s="232">
        <v>0</v>
      </c>
      <c r="G20" s="232">
        <v>0</v>
      </c>
      <c r="H20" s="232">
        <v>0</v>
      </c>
    </row>
    <row r="21" spans="1:8" ht="11.25" customHeight="1">
      <c r="A21" s="234"/>
      <c r="B21" s="237" t="s">
        <v>473</v>
      </c>
      <c r="C21" s="232">
        <v>0</v>
      </c>
      <c r="D21" s="232">
        <v>0</v>
      </c>
      <c r="E21" s="232">
        <v>0</v>
      </c>
      <c r="F21" s="232">
        <v>0</v>
      </c>
      <c r="G21" s="232">
        <v>0</v>
      </c>
      <c r="H21" s="232">
        <v>0</v>
      </c>
    </row>
    <row r="22" spans="1:8" ht="11.25" customHeight="1">
      <c r="A22" s="236" t="s">
        <v>474</v>
      </c>
      <c r="B22" s="238"/>
      <c r="C22" s="241">
        <v>0</v>
      </c>
      <c r="D22" s="241">
        <v>0</v>
      </c>
      <c r="E22" s="241">
        <v>0</v>
      </c>
      <c r="F22" s="241">
        <v>0</v>
      </c>
      <c r="G22" s="241">
        <v>0</v>
      </c>
      <c r="H22" s="241">
        <v>0</v>
      </c>
    </row>
    <row r="23" spans="1:8" ht="11.25" customHeight="1">
      <c r="A23" s="234"/>
      <c r="B23" s="237" t="s">
        <v>475</v>
      </c>
      <c r="C23" s="232">
        <v>0</v>
      </c>
      <c r="D23" s="232">
        <v>0</v>
      </c>
      <c r="E23" s="232">
        <v>0</v>
      </c>
      <c r="F23" s="232">
        <v>0</v>
      </c>
      <c r="G23" s="232">
        <v>0</v>
      </c>
      <c r="H23" s="232">
        <v>0</v>
      </c>
    </row>
    <row r="24" spans="1:8" ht="11.25" customHeight="1">
      <c r="A24" s="234"/>
      <c r="B24" s="237" t="s">
        <v>476</v>
      </c>
      <c r="C24" s="232">
        <v>0</v>
      </c>
      <c r="D24" s="232">
        <v>0</v>
      </c>
      <c r="E24" s="232">
        <v>0</v>
      </c>
      <c r="F24" s="232">
        <v>0</v>
      </c>
      <c r="G24" s="232">
        <v>0</v>
      </c>
      <c r="H24" s="232">
        <v>0</v>
      </c>
    </row>
    <row r="25" spans="1:8" ht="11.25" customHeight="1">
      <c r="A25" s="234"/>
      <c r="B25" s="237" t="s">
        <v>477</v>
      </c>
      <c r="C25" s="232">
        <v>0</v>
      </c>
      <c r="D25" s="232">
        <v>0</v>
      </c>
      <c r="E25" s="232">
        <v>0</v>
      </c>
      <c r="F25" s="232">
        <v>0</v>
      </c>
      <c r="G25" s="232">
        <v>0</v>
      </c>
      <c r="H25" s="232">
        <v>0</v>
      </c>
    </row>
    <row r="26" spans="1:8" ht="11.25" customHeight="1">
      <c r="A26" s="234"/>
      <c r="B26" s="237" t="s">
        <v>478</v>
      </c>
      <c r="C26" s="232">
        <v>0</v>
      </c>
      <c r="D26" s="232">
        <v>0</v>
      </c>
      <c r="E26" s="232">
        <v>0</v>
      </c>
      <c r="F26" s="232">
        <v>0</v>
      </c>
      <c r="G26" s="232">
        <v>0</v>
      </c>
      <c r="H26" s="232">
        <v>0</v>
      </c>
    </row>
    <row r="27" spans="1:8" ht="11.25" customHeight="1">
      <c r="A27" s="234"/>
      <c r="B27" s="237" t="s">
        <v>479</v>
      </c>
      <c r="C27" s="232">
        <v>0</v>
      </c>
      <c r="D27" s="232">
        <v>0</v>
      </c>
      <c r="E27" s="232">
        <v>0</v>
      </c>
      <c r="F27" s="232">
        <v>0</v>
      </c>
      <c r="G27" s="232">
        <v>0</v>
      </c>
      <c r="H27" s="232">
        <v>0</v>
      </c>
    </row>
    <row r="28" spans="1:8" ht="11.25" customHeight="1">
      <c r="A28" s="234"/>
      <c r="B28" s="237" t="s">
        <v>480</v>
      </c>
      <c r="C28" s="232">
        <v>0</v>
      </c>
      <c r="D28" s="232">
        <v>0</v>
      </c>
      <c r="E28" s="232">
        <v>0</v>
      </c>
      <c r="F28" s="232">
        <v>0</v>
      </c>
      <c r="G28" s="232">
        <v>0</v>
      </c>
      <c r="H28" s="232">
        <v>0</v>
      </c>
    </row>
    <row r="29" spans="1:8" ht="11.25" customHeight="1">
      <c r="A29" s="234"/>
      <c r="B29" s="237" t="s">
        <v>481</v>
      </c>
      <c r="C29" s="232">
        <v>0</v>
      </c>
      <c r="D29" s="232">
        <v>0</v>
      </c>
      <c r="E29" s="232">
        <v>0</v>
      </c>
      <c r="F29" s="232">
        <v>0</v>
      </c>
      <c r="G29" s="232">
        <v>0</v>
      </c>
      <c r="H29" s="232">
        <v>0</v>
      </c>
    </row>
    <row r="30" spans="1:8" ht="11.25" customHeight="1">
      <c r="A30" s="234"/>
      <c r="B30" s="237" t="s">
        <v>482</v>
      </c>
      <c r="C30" s="232">
        <v>0</v>
      </c>
      <c r="D30" s="232">
        <v>0</v>
      </c>
      <c r="E30" s="232">
        <v>0</v>
      </c>
      <c r="F30" s="232">
        <v>0</v>
      </c>
      <c r="G30" s="232">
        <v>0</v>
      </c>
      <c r="H30" s="232">
        <v>0</v>
      </c>
    </row>
    <row r="31" spans="1:8" ht="11.25" customHeight="1">
      <c r="A31" s="234"/>
      <c r="B31" s="237" t="s">
        <v>483</v>
      </c>
      <c r="C31" s="232">
        <v>0</v>
      </c>
      <c r="D31" s="232">
        <v>0</v>
      </c>
      <c r="E31" s="232">
        <v>0</v>
      </c>
      <c r="F31" s="232">
        <v>0</v>
      </c>
      <c r="G31" s="232">
        <v>0</v>
      </c>
      <c r="H31" s="232">
        <v>0</v>
      </c>
    </row>
    <row r="32" spans="1:8" ht="11.25" customHeight="1">
      <c r="A32" s="236" t="s">
        <v>484</v>
      </c>
      <c r="B32" s="238"/>
      <c r="C32" s="241">
        <v>0</v>
      </c>
      <c r="D32" s="241">
        <v>0</v>
      </c>
      <c r="E32" s="241">
        <v>0</v>
      </c>
      <c r="F32" s="241">
        <v>0</v>
      </c>
      <c r="G32" s="241">
        <v>0</v>
      </c>
      <c r="H32" s="241">
        <v>0</v>
      </c>
    </row>
    <row r="33" spans="1:8" ht="22.5" customHeight="1">
      <c r="A33" s="234"/>
      <c r="B33" s="237" t="s">
        <v>485</v>
      </c>
      <c r="C33" s="232">
        <v>0</v>
      </c>
      <c r="D33" s="232">
        <v>0</v>
      </c>
      <c r="E33" s="232">
        <v>0</v>
      </c>
      <c r="F33" s="232">
        <v>0</v>
      </c>
      <c r="G33" s="232">
        <v>0</v>
      </c>
      <c r="H33" s="232">
        <v>0</v>
      </c>
    </row>
    <row r="34" spans="1:8" ht="22.5" customHeight="1">
      <c r="A34" s="234"/>
      <c r="B34" s="237" t="s">
        <v>486</v>
      </c>
      <c r="C34" s="232">
        <v>0</v>
      </c>
      <c r="D34" s="232">
        <v>0</v>
      </c>
      <c r="E34" s="232">
        <v>0</v>
      </c>
      <c r="F34" s="232">
        <v>0</v>
      </c>
      <c r="G34" s="232">
        <v>0</v>
      </c>
      <c r="H34" s="232">
        <v>0</v>
      </c>
    </row>
    <row r="35" spans="1:8" ht="11.25" customHeight="1">
      <c r="A35" s="234"/>
      <c r="B35" s="237" t="s">
        <v>487</v>
      </c>
      <c r="C35" s="232">
        <v>0</v>
      </c>
      <c r="D35" s="232">
        <v>0</v>
      </c>
      <c r="E35" s="232">
        <v>0</v>
      </c>
      <c r="F35" s="232">
        <v>0</v>
      </c>
      <c r="G35" s="232">
        <v>0</v>
      </c>
      <c r="H35" s="232">
        <v>0</v>
      </c>
    </row>
    <row r="36" spans="1:8" ht="11.25" customHeight="1">
      <c r="A36" s="234"/>
      <c r="B36" s="237" t="s">
        <v>488</v>
      </c>
      <c r="C36" s="232">
        <v>0</v>
      </c>
      <c r="D36" s="232">
        <v>0</v>
      </c>
      <c r="E36" s="232">
        <v>0</v>
      </c>
      <c r="F36" s="232">
        <v>0</v>
      </c>
      <c r="G36" s="232">
        <v>0</v>
      </c>
      <c r="H36" s="232">
        <v>0</v>
      </c>
    </row>
    <row r="37" spans="1:8" ht="11.25" customHeight="1">
      <c r="A37" s="239"/>
      <c r="B37" s="240" t="s">
        <v>366</v>
      </c>
      <c r="C37" s="242">
        <v>8993649295.4500008</v>
      </c>
      <c r="D37" s="242">
        <v>5672404332.5799999</v>
      </c>
      <c r="E37" s="242">
        <v>14666053628.030001</v>
      </c>
      <c r="F37" s="242">
        <v>14202150158.48</v>
      </c>
      <c r="G37" s="242">
        <v>14114238936.48</v>
      </c>
      <c r="H37" s="242">
        <v>463903469.55000114</v>
      </c>
    </row>
    <row r="38" spans="1:8" ht="11.25" customHeight="1">
      <c r="A38" s="233"/>
      <c r="B38" s="233"/>
      <c r="C38" s="233"/>
      <c r="D38" s="233"/>
      <c r="E38" s="233"/>
      <c r="F38" s="233"/>
      <c r="G38" s="233"/>
      <c r="H38" s="233"/>
    </row>
    <row r="39" spans="1:8">
      <c r="A39" s="233" t="s">
        <v>385</v>
      </c>
      <c r="B39" s="233"/>
      <c r="C39" s="233"/>
      <c r="D39" s="233"/>
      <c r="E39" s="233"/>
      <c r="F39" s="233"/>
      <c r="G39" s="233"/>
      <c r="H39" s="233"/>
    </row>
    <row r="40" spans="1:8">
      <c r="A40" s="233"/>
      <c r="B40" s="233"/>
      <c r="C40" s="233"/>
      <c r="D40" s="233"/>
      <c r="E40" s="233"/>
      <c r="F40" s="233"/>
      <c r="G40" s="233"/>
      <c r="H40" s="233"/>
    </row>
  </sheetData>
  <mergeCells count="4">
    <mergeCell ref="A1:H1"/>
    <mergeCell ref="A2:B4"/>
    <mergeCell ref="C2:G2"/>
    <mergeCell ref="H2:H3"/>
  </mergeCells>
  <pageMargins left="0.70866141732283472" right="0.70866141732283472" top="0.74803149606299213" bottom="0.74803149606299213" header="0.31496062992125984" footer="0.31496062992125984"/>
  <pageSetup scale="91" firstPageNumber="11" orientation="landscape" useFirstPageNumber="1" r:id="rId1"/>
  <headerFooter>
    <oddFooter>&amp;CPágina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9"/>
  <sheetViews>
    <sheetView workbookViewId="0">
      <selection activeCell="F89" sqref="F89"/>
    </sheetView>
  </sheetViews>
  <sheetFormatPr baseColWidth="10" defaultRowHeight="15"/>
  <cols>
    <col min="1" max="2" width="3.42578125" customWidth="1"/>
    <col min="3" max="3" width="54.42578125" customWidth="1"/>
    <col min="4" max="4" width="12.28515625" customWidth="1"/>
    <col min="5" max="5" width="14.140625" customWidth="1"/>
    <col min="6" max="9" width="12.28515625" customWidth="1"/>
  </cols>
  <sheetData>
    <row r="1" spans="1:9" ht="38.25" customHeight="1">
      <c r="A1" s="264" t="s">
        <v>489</v>
      </c>
      <c r="B1" s="263"/>
      <c r="C1" s="263"/>
      <c r="D1" s="263"/>
      <c r="E1" s="263"/>
      <c r="F1" s="263"/>
      <c r="G1" s="263"/>
      <c r="H1" s="263"/>
      <c r="I1" s="262"/>
    </row>
    <row r="2" spans="1:9" ht="12" customHeight="1">
      <c r="A2" s="261" t="s">
        <v>6</v>
      </c>
      <c r="B2" s="260"/>
      <c r="C2" s="259"/>
      <c r="D2" s="263" t="s">
        <v>368</v>
      </c>
      <c r="E2" s="263"/>
      <c r="F2" s="263"/>
      <c r="G2" s="263"/>
      <c r="H2" s="263"/>
      <c r="I2" s="252" t="s">
        <v>245</v>
      </c>
    </row>
    <row r="3" spans="1:9" ht="27" customHeight="1">
      <c r="A3" s="258"/>
      <c r="B3" s="257"/>
      <c r="C3" s="256"/>
      <c r="D3" s="270" t="s">
        <v>246</v>
      </c>
      <c r="E3" s="268" t="s">
        <v>10</v>
      </c>
      <c r="F3" s="268" t="s">
        <v>11</v>
      </c>
      <c r="G3" s="268" t="s">
        <v>12</v>
      </c>
      <c r="H3" s="271" t="s">
        <v>247</v>
      </c>
      <c r="I3" s="183"/>
    </row>
    <row r="4" spans="1:9" ht="11.25" customHeight="1">
      <c r="A4" s="255"/>
      <c r="B4" s="254"/>
      <c r="C4" s="253"/>
      <c r="D4" s="269">
        <v>1</v>
      </c>
      <c r="E4" s="269">
        <v>2</v>
      </c>
      <c r="F4" s="269" t="s">
        <v>248</v>
      </c>
      <c r="G4" s="269">
        <v>4</v>
      </c>
      <c r="H4" s="269">
        <v>5</v>
      </c>
      <c r="I4" s="269" t="s">
        <v>249</v>
      </c>
    </row>
    <row r="5" spans="1:9" ht="11.25" customHeight="1">
      <c r="A5" s="272" t="s">
        <v>490</v>
      </c>
      <c r="B5" s="273"/>
      <c r="C5" s="291"/>
      <c r="D5" s="290"/>
      <c r="E5" s="290"/>
      <c r="F5" s="290"/>
      <c r="G5" s="290"/>
      <c r="H5" s="290"/>
      <c r="I5" s="290"/>
    </row>
    <row r="6" spans="1:9" ht="11.25" customHeight="1">
      <c r="A6" s="285">
        <v>0</v>
      </c>
      <c r="B6" s="274" t="s">
        <v>491</v>
      </c>
      <c r="C6" s="288"/>
      <c r="D6" s="289">
        <v>0</v>
      </c>
      <c r="E6" s="289">
        <v>0</v>
      </c>
      <c r="F6" s="287">
        <v>0</v>
      </c>
      <c r="G6" s="289">
        <v>0</v>
      </c>
      <c r="H6" s="289">
        <v>0</v>
      </c>
      <c r="I6" s="287">
        <v>0</v>
      </c>
    </row>
    <row r="7" spans="1:9" ht="11.25" customHeight="1">
      <c r="A7" s="285" t="s">
        <v>492</v>
      </c>
      <c r="B7" s="286"/>
      <c r="C7" s="284" t="s">
        <v>493</v>
      </c>
      <c r="D7" s="283">
        <v>0</v>
      </c>
      <c r="E7" s="283">
        <v>0</v>
      </c>
      <c r="F7" s="283">
        <v>0</v>
      </c>
      <c r="G7" s="283">
        <v>0</v>
      </c>
      <c r="H7" s="283">
        <v>0</v>
      </c>
      <c r="I7" s="283">
        <v>0</v>
      </c>
    </row>
    <row r="8" spans="1:9" ht="11.25" customHeight="1">
      <c r="A8" s="285" t="s">
        <v>494</v>
      </c>
      <c r="B8" s="286"/>
      <c r="C8" s="284" t="s">
        <v>495</v>
      </c>
      <c r="D8" s="283">
        <v>0</v>
      </c>
      <c r="E8" s="283">
        <v>0</v>
      </c>
      <c r="F8" s="283">
        <v>0</v>
      </c>
      <c r="G8" s="283">
        <v>0</v>
      </c>
      <c r="H8" s="283">
        <v>0</v>
      </c>
      <c r="I8" s="283">
        <v>0</v>
      </c>
    </row>
    <row r="9" spans="1:9" ht="11.25" customHeight="1">
      <c r="A9" s="285">
        <v>0</v>
      </c>
      <c r="B9" s="274" t="s">
        <v>496</v>
      </c>
      <c r="C9" s="288"/>
      <c r="D9" s="287">
        <v>8872000912.1800003</v>
      </c>
      <c r="E9" s="287">
        <v>5611152697.2799997</v>
      </c>
      <c r="F9" s="287">
        <v>14483153609.460001</v>
      </c>
      <c r="G9" s="287">
        <v>14020912307.730001</v>
      </c>
      <c r="H9" s="287">
        <v>13933585669.360001</v>
      </c>
      <c r="I9" s="287">
        <v>462241301.73000062</v>
      </c>
    </row>
    <row r="10" spans="1:9" ht="11.25" customHeight="1">
      <c r="A10" s="285" t="s">
        <v>497</v>
      </c>
      <c r="B10" s="286"/>
      <c r="C10" s="284" t="s">
        <v>498</v>
      </c>
      <c r="D10" s="283">
        <v>8515013501.46</v>
      </c>
      <c r="E10" s="283">
        <v>5708531411.9200001</v>
      </c>
      <c r="F10" s="283">
        <v>14223544913.380001</v>
      </c>
      <c r="G10" s="283">
        <v>13781259387.440001</v>
      </c>
      <c r="H10" s="283">
        <v>13698098751.59</v>
      </c>
      <c r="I10" s="283">
        <v>442285525.94000053</v>
      </c>
    </row>
    <row r="11" spans="1:9" ht="11.25" customHeight="1">
      <c r="A11" s="285" t="s">
        <v>499</v>
      </c>
      <c r="B11" s="286"/>
      <c r="C11" s="284" t="s">
        <v>500</v>
      </c>
      <c r="D11" s="283">
        <v>0</v>
      </c>
      <c r="E11" s="283">
        <v>0</v>
      </c>
      <c r="F11" s="283">
        <v>0</v>
      </c>
      <c r="G11" s="283">
        <v>0</v>
      </c>
      <c r="H11" s="283">
        <v>0</v>
      </c>
      <c r="I11" s="283">
        <v>0</v>
      </c>
    </row>
    <row r="12" spans="1:9" ht="11.25" customHeight="1">
      <c r="A12" s="285" t="s">
        <v>501</v>
      </c>
      <c r="B12" s="286"/>
      <c r="C12" s="284" t="s">
        <v>502</v>
      </c>
      <c r="D12" s="283">
        <v>356987410.72000003</v>
      </c>
      <c r="E12" s="283">
        <v>-97378714.640000001</v>
      </c>
      <c r="F12" s="283">
        <v>259608696.08000004</v>
      </c>
      <c r="G12" s="283">
        <v>239652920.28999999</v>
      </c>
      <c r="H12" s="283">
        <v>235486917.77000001</v>
      </c>
      <c r="I12" s="283">
        <v>19955775.790000051</v>
      </c>
    </row>
    <row r="13" spans="1:9" ht="11.25" customHeight="1">
      <c r="A13" s="285" t="s">
        <v>503</v>
      </c>
      <c r="B13" s="286"/>
      <c r="C13" s="284" t="s">
        <v>504</v>
      </c>
      <c r="D13" s="283">
        <v>0</v>
      </c>
      <c r="E13" s="283">
        <v>0</v>
      </c>
      <c r="F13" s="283">
        <v>0</v>
      </c>
      <c r="G13" s="283">
        <v>0</v>
      </c>
      <c r="H13" s="283">
        <v>0</v>
      </c>
      <c r="I13" s="283">
        <v>0</v>
      </c>
    </row>
    <row r="14" spans="1:9" ht="11.25" customHeight="1">
      <c r="A14" s="285" t="s">
        <v>505</v>
      </c>
      <c r="B14" s="286"/>
      <c r="C14" s="284" t="s">
        <v>506</v>
      </c>
      <c r="D14" s="283">
        <v>0</v>
      </c>
      <c r="E14" s="283">
        <v>0</v>
      </c>
      <c r="F14" s="283">
        <v>0</v>
      </c>
      <c r="G14" s="283">
        <v>0</v>
      </c>
      <c r="H14" s="283">
        <v>0</v>
      </c>
      <c r="I14" s="283">
        <v>0</v>
      </c>
    </row>
    <row r="15" spans="1:9" ht="11.25" customHeight="1">
      <c r="A15" s="285" t="s">
        <v>507</v>
      </c>
      <c r="B15" s="286"/>
      <c r="C15" s="284" t="s">
        <v>508</v>
      </c>
      <c r="D15" s="283">
        <v>0</v>
      </c>
      <c r="E15" s="283">
        <v>0</v>
      </c>
      <c r="F15" s="283">
        <v>0</v>
      </c>
      <c r="G15" s="283">
        <v>0</v>
      </c>
      <c r="H15" s="283">
        <v>0</v>
      </c>
      <c r="I15" s="283">
        <v>0</v>
      </c>
    </row>
    <row r="16" spans="1:9" ht="11.25" customHeight="1">
      <c r="A16" s="285" t="s">
        <v>509</v>
      </c>
      <c r="B16" s="286"/>
      <c r="C16" s="284" t="s">
        <v>510</v>
      </c>
      <c r="D16" s="283">
        <v>0</v>
      </c>
      <c r="E16" s="283">
        <v>0</v>
      </c>
      <c r="F16" s="283">
        <v>0</v>
      </c>
      <c r="G16" s="283">
        <v>0</v>
      </c>
      <c r="H16" s="283">
        <v>0</v>
      </c>
      <c r="I16" s="283">
        <v>0</v>
      </c>
    </row>
    <row r="17" spans="1:9" ht="11.25" customHeight="1">
      <c r="A17" s="285" t="s">
        <v>511</v>
      </c>
      <c r="B17" s="286"/>
      <c r="C17" s="284" t="s">
        <v>512</v>
      </c>
      <c r="D17" s="283">
        <v>0</v>
      </c>
      <c r="E17" s="283">
        <v>0</v>
      </c>
      <c r="F17" s="283">
        <v>0</v>
      </c>
      <c r="G17" s="283">
        <v>0</v>
      </c>
      <c r="H17" s="283">
        <v>0</v>
      </c>
      <c r="I17" s="283">
        <v>0</v>
      </c>
    </row>
    <row r="18" spans="1:9" ht="11.25" customHeight="1">
      <c r="A18" s="285">
        <v>0</v>
      </c>
      <c r="B18" s="274" t="s">
        <v>513</v>
      </c>
      <c r="C18" s="288"/>
      <c r="D18" s="287">
        <v>121648383.27</v>
      </c>
      <c r="E18" s="287">
        <v>61251635.299999997</v>
      </c>
      <c r="F18" s="287">
        <v>182900018.56999999</v>
      </c>
      <c r="G18" s="287">
        <v>181237850.75</v>
      </c>
      <c r="H18" s="287">
        <v>180653267.12</v>
      </c>
      <c r="I18" s="287">
        <v>1662167.8199999928</v>
      </c>
    </row>
    <row r="19" spans="1:9" ht="11.25" customHeight="1">
      <c r="A19" s="285" t="s">
        <v>514</v>
      </c>
      <c r="B19" s="286"/>
      <c r="C19" s="284" t="s">
        <v>515</v>
      </c>
      <c r="D19" s="283">
        <v>121648383.27</v>
      </c>
      <c r="E19" s="283">
        <v>61251635.299999997</v>
      </c>
      <c r="F19" s="283">
        <v>182900018.56999999</v>
      </c>
      <c r="G19" s="283">
        <v>181237850.75</v>
      </c>
      <c r="H19" s="283">
        <v>180653267.12</v>
      </c>
      <c r="I19" s="283">
        <v>1662167.8199999928</v>
      </c>
    </row>
    <row r="20" spans="1:9" ht="11.25" customHeight="1">
      <c r="A20" s="285" t="s">
        <v>516</v>
      </c>
      <c r="B20" s="286"/>
      <c r="C20" s="284" t="s">
        <v>517</v>
      </c>
      <c r="D20" s="283">
        <v>0</v>
      </c>
      <c r="E20" s="283">
        <v>0</v>
      </c>
      <c r="F20" s="283">
        <v>0</v>
      </c>
      <c r="G20" s="283">
        <v>0</v>
      </c>
      <c r="H20" s="283">
        <v>0</v>
      </c>
      <c r="I20" s="283">
        <v>0</v>
      </c>
    </row>
    <row r="21" spans="1:9" ht="11.25" customHeight="1">
      <c r="A21" s="285" t="s">
        <v>518</v>
      </c>
      <c r="B21" s="286"/>
      <c r="C21" s="284" t="s">
        <v>519</v>
      </c>
      <c r="D21" s="283">
        <v>0</v>
      </c>
      <c r="E21" s="283">
        <v>0</v>
      </c>
      <c r="F21" s="283">
        <v>0</v>
      </c>
      <c r="G21" s="283">
        <v>0</v>
      </c>
      <c r="H21" s="283">
        <v>0</v>
      </c>
      <c r="I21" s="283">
        <v>0</v>
      </c>
    </row>
    <row r="22" spans="1:9" ht="11.25" customHeight="1">
      <c r="A22" s="285">
        <v>0</v>
      </c>
      <c r="B22" s="274" t="s">
        <v>520</v>
      </c>
      <c r="C22" s="288"/>
      <c r="D22" s="287">
        <v>0</v>
      </c>
      <c r="E22" s="287">
        <v>0</v>
      </c>
      <c r="F22" s="287">
        <v>0</v>
      </c>
      <c r="G22" s="287">
        <v>0</v>
      </c>
      <c r="H22" s="287">
        <v>0</v>
      </c>
      <c r="I22" s="287">
        <v>0</v>
      </c>
    </row>
    <row r="23" spans="1:9" ht="11.25" customHeight="1">
      <c r="A23" s="285" t="s">
        <v>521</v>
      </c>
      <c r="B23" s="286"/>
      <c r="C23" s="284" t="s">
        <v>522</v>
      </c>
      <c r="D23" s="283">
        <v>0</v>
      </c>
      <c r="E23" s="283">
        <v>0</v>
      </c>
      <c r="F23" s="283">
        <v>0</v>
      </c>
      <c r="G23" s="283">
        <v>0</v>
      </c>
      <c r="H23" s="283">
        <v>0</v>
      </c>
      <c r="I23" s="283">
        <v>0</v>
      </c>
    </row>
    <row r="24" spans="1:9" ht="11.25" customHeight="1">
      <c r="A24" s="285" t="s">
        <v>523</v>
      </c>
      <c r="B24" s="286"/>
      <c r="C24" s="284" t="s">
        <v>524</v>
      </c>
      <c r="D24" s="283">
        <v>0</v>
      </c>
      <c r="E24" s="283">
        <v>0</v>
      </c>
      <c r="F24" s="283">
        <v>0</v>
      </c>
      <c r="G24" s="283">
        <v>0</v>
      </c>
      <c r="H24" s="283">
        <v>0</v>
      </c>
      <c r="I24" s="283">
        <v>0</v>
      </c>
    </row>
    <row r="25" spans="1:9" ht="11.25" customHeight="1">
      <c r="A25" s="285">
        <v>0</v>
      </c>
      <c r="B25" s="274" t="s">
        <v>525</v>
      </c>
      <c r="C25" s="288"/>
      <c r="D25" s="287">
        <v>0</v>
      </c>
      <c r="E25" s="287">
        <v>0</v>
      </c>
      <c r="F25" s="287">
        <v>0</v>
      </c>
      <c r="G25" s="287">
        <v>0</v>
      </c>
      <c r="H25" s="287">
        <v>0</v>
      </c>
      <c r="I25" s="287">
        <v>0</v>
      </c>
    </row>
    <row r="26" spans="1:9" ht="11.25" customHeight="1">
      <c r="A26" s="285" t="s">
        <v>526</v>
      </c>
      <c r="B26" s="286"/>
      <c r="C26" s="284" t="s">
        <v>527</v>
      </c>
      <c r="D26" s="283">
        <v>0</v>
      </c>
      <c r="E26" s="283">
        <v>0</v>
      </c>
      <c r="F26" s="283">
        <v>0</v>
      </c>
      <c r="G26" s="283">
        <v>0</v>
      </c>
      <c r="H26" s="283">
        <v>0</v>
      </c>
      <c r="I26" s="283">
        <v>0</v>
      </c>
    </row>
    <row r="27" spans="1:9" ht="11.25" customHeight="1">
      <c r="A27" s="285" t="s">
        <v>528</v>
      </c>
      <c r="B27" s="286"/>
      <c r="C27" s="284" t="s">
        <v>529</v>
      </c>
      <c r="D27" s="283">
        <v>0</v>
      </c>
      <c r="E27" s="283">
        <v>0</v>
      </c>
      <c r="F27" s="283">
        <v>0</v>
      </c>
      <c r="G27" s="283">
        <v>0</v>
      </c>
      <c r="H27" s="283">
        <v>0</v>
      </c>
      <c r="I27" s="283">
        <v>0</v>
      </c>
    </row>
    <row r="28" spans="1:9" ht="11.25" customHeight="1">
      <c r="A28" s="285" t="s">
        <v>530</v>
      </c>
      <c r="B28" s="286"/>
      <c r="C28" s="284" t="s">
        <v>531</v>
      </c>
      <c r="D28" s="283">
        <v>0</v>
      </c>
      <c r="E28" s="283">
        <v>0</v>
      </c>
      <c r="F28" s="283">
        <v>0</v>
      </c>
      <c r="G28" s="283">
        <v>0</v>
      </c>
      <c r="H28" s="283">
        <v>0</v>
      </c>
      <c r="I28" s="283">
        <v>0</v>
      </c>
    </row>
    <row r="29" spans="1:9" ht="11.25" customHeight="1">
      <c r="A29" s="285" t="s">
        <v>532</v>
      </c>
      <c r="B29" s="286"/>
      <c r="C29" s="284" t="s">
        <v>533</v>
      </c>
      <c r="D29" s="283">
        <v>0</v>
      </c>
      <c r="E29" s="283">
        <v>0</v>
      </c>
      <c r="F29" s="283">
        <v>0</v>
      </c>
      <c r="G29" s="283">
        <v>0</v>
      </c>
      <c r="H29" s="283">
        <v>0</v>
      </c>
      <c r="I29" s="283">
        <v>0</v>
      </c>
    </row>
    <row r="30" spans="1:9" ht="11.25" customHeight="1">
      <c r="A30" s="285">
        <v>0</v>
      </c>
      <c r="B30" s="274" t="s">
        <v>534</v>
      </c>
      <c r="C30" s="288"/>
      <c r="D30" s="287">
        <v>0</v>
      </c>
      <c r="E30" s="287">
        <v>0</v>
      </c>
      <c r="F30" s="287">
        <v>0</v>
      </c>
      <c r="G30" s="287">
        <v>0</v>
      </c>
      <c r="H30" s="287">
        <v>0</v>
      </c>
      <c r="I30" s="287">
        <v>0</v>
      </c>
    </row>
    <row r="31" spans="1:9" ht="11.25" customHeight="1">
      <c r="A31" s="285" t="s">
        <v>535</v>
      </c>
      <c r="B31" s="286"/>
      <c r="C31" s="284" t="s">
        <v>536</v>
      </c>
      <c r="D31" s="283">
        <v>0</v>
      </c>
      <c r="E31" s="283">
        <v>0</v>
      </c>
      <c r="F31" s="283">
        <v>0</v>
      </c>
      <c r="G31" s="283">
        <v>0</v>
      </c>
      <c r="H31" s="283">
        <v>0</v>
      </c>
      <c r="I31" s="283">
        <v>0</v>
      </c>
    </row>
    <row r="32" spans="1:9" ht="11.25" customHeight="1">
      <c r="A32" s="285" t="s">
        <v>537</v>
      </c>
      <c r="B32" s="284" t="s">
        <v>538</v>
      </c>
      <c r="C32" s="284"/>
      <c r="D32" s="283">
        <v>0</v>
      </c>
      <c r="E32" s="283">
        <v>0</v>
      </c>
      <c r="F32" s="283">
        <v>0</v>
      </c>
      <c r="G32" s="283">
        <v>0</v>
      </c>
      <c r="H32" s="283">
        <v>0</v>
      </c>
      <c r="I32" s="283">
        <v>0</v>
      </c>
    </row>
    <row r="33" spans="1:9" ht="11.25" customHeight="1">
      <c r="A33" s="285" t="s">
        <v>539</v>
      </c>
      <c r="B33" s="284" t="s">
        <v>540</v>
      </c>
      <c r="C33" s="284"/>
      <c r="D33" s="283">
        <v>0</v>
      </c>
      <c r="E33" s="283">
        <v>0</v>
      </c>
      <c r="F33" s="283">
        <v>0</v>
      </c>
      <c r="G33" s="283">
        <v>0</v>
      </c>
      <c r="H33" s="283">
        <v>0</v>
      </c>
      <c r="I33" s="283">
        <v>0</v>
      </c>
    </row>
    <row r="34" spans="1:9" ht="11.25" customHeight="1">
      <c r="A34" s="285" t="s">
        <v>541</v>
      </c>
      <c r="B34" s="284" t="s">
        <v>542</v>
      </c>
      <c r="C34" s="284"/>
      <c r="D34" s="283">
        <v>0</v>
      </c>
      <c r="E34" s="283">
        <v>0</v>
      </c>
      <c r="F34" s="283">
        <v>0</v>
      </c>
      <c r="G34" s="283">
        <v>0</v>
      </c>
      <c r="H34" s="283">
        <v>0</v>
      </c>
      <c r="I34" s="283">
        <v>0</v>
      </c>
    </row>
    <row r="35" spans="1:9" ht="11.25" customHeight="1">
      <c r="A35" s="282"/>
      <c r="B35" s="281"/>
      <c r="C35" s="280"/>
      <c r="D35" s="279"/>
      <c r="E35" s="279"/>
      <c r="F35" s="279"/>
      <c r="G35" s="279"/>
      <c r="H35" s="279"/>
      <c r="I35" s="279"/>
    </row>
    <row r="36" spans="1:9" ht="11.25" customHeight="1">
      <c r="A36" s="266" t="s">
        <v>366</v>
      </c>
      <c r="B36" s="251"/>
      <c r="C36" s="250"/>
      <c r="D36" s="278">
        <v>8993649295.4500008</v>
      </c>
      <c r="E36" s="278">
        <v>5672404332.5799999</v>
      </c>
      <c r="F36" s="278">
        <v>14666053628.030001</v>
      </c>
      <c r="G36" s="278">
        <v>14202150158.480001</v>
      </c>
      <c r="H36" s="278">
        <v>14114238936.480001</v>
      </c>
      <c r="I36" s="278">
        <v>463903469.55000061</v>
      </c>
    </row>
    <row r="37" spans="1:9">
      <c r="A37" s="267"/>
      <c r="B37" s="267"/>
      <c r="C37" s="267"/>
      <c r="D37" s="267"/>
      <c r="E37" s="267"/>
      <c r="F37" s="267"/>
      <c r="G37" s="275"/>
      <c r="H37" s="267"/>
      <c r="I37" s="267"/>
    </row>
    <row r="38" spans="1:9">
      <c r="A38" s="275" t="s">
        <v>238</v>
      </c>
      <c r="B38" s="277"/>
      <c r="C38" s="277"/>
      <c r="D38" s="292"/>
      <c r="E38" s="292"/>
      <c r="F38" s="292"/>
      <c r="G38" s="292"/>
      <c r="H38" s="292"/>
      <c r="I38" s="292"/>
    </row>
    <row r="39" spans="1:9">
      <c r="A39" s="267"/>
      <c r="B39" s="267"/>
      <c r="C39" s="267"/>
      <c r="D39" s="276"/>
      <c r="E39" s="276"/>
      <c r="F39" s="276"/>
      <c r="G39" s="276"/>
      <c r="H39" s="276"/>
      <c r="I39" s="276"/>
    </row>
  </sheetData>
  <mergeCells count="5">
    <mergeCell ref="A1:I1"/>
    <mergeCell ref="A2:C4"/>
    <mergeCell ref="D2:H2"/>
    <mergeCell ref="I2:I3"/>
    <mergeCell ref="A36:C36"/>
  </mergeCells>
  <pageMargins left="0.70866141732283472" right="0.70866141732283472" top="0.74803149606299213" bottom="0.74803149606299213" header="0.31496062992125984" footer="0.31496062992125984"/>
  <pageSetup scale="89" firstPageNumber="12" orientation="landscape" useFirstPageNumber="1" r:id="rId1"/>
  <headerFooter>
    <oddFooter>Página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284"/>
  <sheetViews>
    <sheetView topLeftCell="A82" workbookViewId="0">
      <selection activeCell="F89" sqref="F89"/>
    </sheetView>
  </sheetViews>
  <sheetFormatPr baseColWidth="10" defaultRowHeight="15"/>
  <cols>
    <col min="1" max="1" width="2" customWidth="1"/>
    <col min="2" max="2" width="3.140625" customWidth="1"/>
    <col min="3" max="3" width="3" customWidth="1"/>
    <col min="4" max="4" width="9.42578125" customWidth="1"/>
    <col min="5" max="5" width="11.42578125" customWidth="1"/>
    <col min="6" max="6" width="46.28515625" customWidth="1"/>
    <col min="7" max="7" width="6.28515625" customWidth="1"/>
    <col min="8" max="9" width="16.28515625" customWidth="1"/>
    <col min="10" max="14" width="17.85546875" customWidth="1"/>
    <col min="15" max="15" width="15.140625" customWidth="1"/>
    <col min="16" max="17" width="12.140625" customWidth="1"/>
  </cols>
  <sheetData>
    <row r="1" spans="2:17" ht="6" customHeight="1">
      <c r="B1" s="302"/>
      <c r="C1" s="302"/>
      <c r="D1" s="302"/>
      <c r="E1" s="302"/>
      <c r="F1" s="302"/>
      <c r="G1" s="302"/>
      <c r="H1" s="302"/>
      <c r="I1" s="302"/>
      <c r="J1" s="302"/>
      <c r="K1" s="302"/>
      <c r="L1" s="302"/>
      <c r="M1" s="302"/>
      <c r="N1" s="302"/>
      <c r="O1" s="302"/>
      <c r="P1" s="310"/>
      <c r="Q1" s="310"/>
    </row>
    <row r="2" spans="2:17">
      <c r="B2" s="302" t="s">
        <v>543</v>
      </c>
      <c r="C2" s="302"/>
      <c r="D2" s="302"/>
      <c r="E2" s="302"/>
      <c r="F2" s="302"/>
      <c r="G2" s="302"/>
      <c r="H2" s="302"/>
      <c r="I2" s="302"/>
      <c r="J2" s="302"/>
      <c r="K2" s="302"/>
      <c r="L2" s="302"/>
      <c r="M2" s="302"/>
      <c r="N2" s="302"/>
      <c r="O2" s="302"/>
      <c r="P2" s="310"/>
      <c r="Q2" s="310"/>
    </row>
    <row r="3" spans="2:17">
      <c r="B3" s="302" t="s">
        <v>2</v>
      </c>
      <c r="C3" s="302"/>
      <c r="D3" s="302"/>
      <c r="E3" s="302"/>
      <c r="F3" s="302"/>
      <c r="G3" s="302"/>
      <c r="H3" s="302"/>
      <c r="I3" s="302"/>
      <c r="J3" s="302"/>
      <c r="K3" s="302"/>
      <c r="L3" s="302"/>
      <c r="M3" s="302"/>
      <c r="N3" s="302"/>
      <c r="O3" s="302"/>
      <c r="P3" s="310"/>
      <c r="Q3" s="310"/>
    </row>
    <row r="4" spans="2:17">
      <c r="B4" s="302" t="s">
        <v>544</v>
      </c>
      <c r="C4" s="302"/>
      <c r="D4" s="302"/>
      <c r="E4" s="302"/>
      <c r="F4" s="302"/>
      <c r="G4" s="302"/>
      <c r="H4" s="302"/>
      <c r="I4" s="302"/>
      <c r="J4" s="302"/>
      <c r="K4" s="302"/>
      <c r="L4" s="302"/>
      <c r="M4" s="302"/>
      <c r="N4" s="302"/>
      <c r="O4" s="302"/>
      <c r="P4" s="310"/>
      <c r="Q4" s="310"/>
    </row>
    <row r="5" spans="2:17">
      <c r="B5" s="311"/>
      <c r="C5" s="311"/>
      <c r="D5" s="311"/>
      <c r="E5" s="311"/>
      <c r="F5" s="312" t="s">
        <v>3</v>
      </c>
      <c r="G5" s="313" t="s">
        <v>545</v>
      </c>
      <c r="H5" s="313"/>
      <c r="I5" s="313"/>
      <c r="J5" s="313"/>
      <c r="K5" s="313"/>
      <c r="L5" s="314"/>
      <c r="M5" s="314"/>
      <c r="N5" s="315"/>
      <c r="O5" s="316"/>
      <c r="P5" s="311"/>
      <c r="Q5" s="311"/>
    </row>
    <row r="6" spans="2:17" ht="6" customHeight="1">
      <c r="B6" s="316"/>
      <c r="C6" s="316"/>
      <c r="D6" s="316"/>
      <c r="E6" s="316"/>
      <c r="F6" s="316"/>
      <c r="G6" s="316"/>
      <c r="H6" s="316"/>
      <c r="I6" s="316"/>
      <c r="J6" s="316"/>
      <c r="K6" s="316"/>
      <c r="L6" s="316"/>
      <c r="M6" s="316"/>
      <c r="N6" s="316"/>
      <c r="O6" s="316"/>
      <c r="P6" s="311"/>
      <c r="Q6" s="311"/>
    </row>
    <row r="7" spans="2:17">
      <c r="B7" s="301" t="s">
        <v>546</v>
      </c>
      <c r="C7" s="300"/>
      <c r="D7" s="299"/>
      <c r="E7" s="209" t="s">
        <v>547</v>
      </c>
      <c r="F7" s="317"/>
      <c r="G7" s="209" t="s">
        <v>548</v>
      </c>
      <c r="H7" s="249" t="s">
        <v>368</v>
      </c>
      <c r="I7" s="303"/>
      <c r="J7" s="303"/>
      <c r="K7" s="303"/>
      <c r="L7" s="303"/>
      <c r="M7" s="303"/>
      <c r="N7" s="182"/>
      <c r="O7" s="208" t="s">
        <v>245</v>
      </c>
      <c r="P7" s="265" t="s">
        <v>549</v>
      </c>
      <c r="Q7" s="248"/>
    </row>
    <row r="8" spans="2:17" ht="33.75" customHeight="1">
      <c r="B8" s="298"/>
      <c r="C8" s="297"/>
      <c r="D8" s="296"/>
      <c r="E8" s="212"/>
      <c r="F8" s="318" t="s">
        <v>550</v>
      </c>
      <c r="G8" s="212"/>
      <c r="H8" s="319" t="s">
        <v>246</v>
      </c>
      <c r="I8" s="319" t="s">
        <v>10</v>
      </c>
      <c r="J8" s="319" t="s">
        <v>11</v>
      </c>
      <c r="K8" s="319" t="s">
        <v>551</v>
      </c>
      <c r="L8" s="319" t="s">
        <v>12</v>
      </c>
      <c r="M8" s="319" t="s">
        <v>552</v>
      </c>
      <c r="N8" s="319" t="s">
        <v>247</v>
      </c>
      <c r="O8" s="208"/>
      <c r="P8" s="320" t="s">
        <v>553</v>
      </c>
      <c r="Q8" s="320" t="s">
        <v>554</v>
      </c>
    </row>
    <row r="9" spans="2:17" ht="13.5" customHeight="1">
      <c r="B9" s="295"/>
      <c r="C9" s="294"/>
      <c r="D9" s="293"/>
      <c r="E9" s="207"/>
      <c r="F9" s="321"/>
      <c r="G9" s="207"/>
      <c r="H9" s="319">
        <v>1</v>
      </c>
      <c r="I9" s="319">
        <v>2</v>
      </c>
      <c r="J9" s="319" t="s">
        <v>248</v>
      </c>
      <c r="K9" s="319">
        <v>4</v>
      </c>
      <c r="L9" s="319">
        <v>5</v>
      </c>
      <c r="M9" s="319">
        <v>6</v>
      </c>
      <c r="N9" s="319">
        <v>7</v>
      </c>
      <c r="O9" s="319" t="s">
        <v>555</v>
      </c>
      <c r="P9" s="322" t="s">
        <v>556</v>
      </c>
      <c r="Q9" s="322" t="s">
        <v>557</v>
      </c>
    </row>
    <row r="10" spans="2:17" ht="6.75" customHeight="1">
      <c r="B10" s="211"/>
      <c r="C10" s="243"/>
      <c r="D10" s="244"/>
      <c r="E10" s="323"/>
      <c r="F10" s="323"/>
      <c r="G10" s="324"/>
      <c r="H10" s="324"/>
      <c r="I10" s="324"/>
      <c r="J10" s="324"/>
      <c r="K10" s="324"/>
      <c r="L10" s="324"/>
      <c r="M10" s="324"/>
      <c r="N10" s="324"/>
      <c r="O10" s="324"/>
      <c r="P10" s="325"/>
      <c r="Q10" s="326"/>
    </row>
    <row r="11" spans="2:17" ht="25.5">
      <c r="B11" s="327"/>
      <c r="C11" s="328"/>
      <c r="D11" s="329" t="s">
        <v>558</v>
      </c>
      <c r="E11" s="330" t="s">
        <v>559</v>
      </c>
      <c r="F11" s="331" t="s">
        <v>560</v>
      </c>
      <c r="G11" s="323" t="s">
        <v>561</v>
      </c>
      <c r="H11" s="355">
        <v>18094911</v>
      </c>
      <c r="I11" s="355">
        <v>-97694.889999999825</v>
      </c>
      <c r="J11" s="355">
        <v>17997216.109999999</v>
      </c>
      <c r="K11" s="355">
        <v>17983594.110000003</v>
      </c>
      <c r="L11" s="355">
        <v>17983594.110000003</v>
      </c>
      <c r="M11" s="355">
        <v>17983594.110000003</v>
      </c>
      <c r="N11" s="355">
        <v>17925688.550000001</v>
      </c>
      <c r="O11" s="355">
        <v>13621.999999996275</v>
      </c>
      <c r="P11" s="353">
        <v>0.99384816592908376</v>
      </c>
      <c r="Q11" s="354">
        <v>0.99924310516044601</v>
      </c>
    </row>
    <row r="12" spans="2:17" ht="25.5">
      <c r="B12" s="332"/>
      <c r="C12" s="333"/>
      <c r="D12" s="329" t="s">
        <v>558</v>
      </c>
      <c r="E12" s="330" t="s">
        <v>562</v>
      </c>
      <c r="F12" s="331" t="s">
        <v>563</v>
      </c>
      <c r="G12" s="324" t="s">
        <v>564</v>
      </c>
      <c r="H12" s="356">
        <v>3232395</v>
      </c>
      <c r="I12" s="356">
        <v>772248.96999999974</v>
      </c>
      <c r="J12" s="355">
        <v>4004643.9699999997</v>
      </c>
      <c r="K12" s="356">
        <v>3997643.9600000004</v>
      </c>
      <c r="L12" s="356">
        <v>3997643.9600000004</v>
      </c>
      <c r="M12" s="356">
        <v>3997643.9600000004</v>
      </c>
      <c r="N12" s="356">
        <v>3997643.9600000004</v>
      </c>
      <c r="O12" s="355">
        <v>7000.0099999993108</v>
      </c>
      <c r="P12" s="353">
        <v>1.2367436405513561</v>
      </c>
      <c r="Q12" s="354">
        <v>0.99825202688367842</v>
      </c>
    </row>
    <row r="13" spans="2:17" ht="25.5">
      <c r="B13" s="332"/>
      <c r="C13" s="333"/>
      <c r="D13" s="329" t="s">
        <v>558</v>
      </c>
      <c r="E13" s="330" t="s">
        <v>565</v>
      </c>
      <c r="F13" s="331" t="s">
        <v>566</v>
      </c>
      <c r="G13" s="334" t="s">
        <v>567</v>
      </c>
      <c r="H13" s="355">
        <v>72085378.719999999</v>
      </c>
      <c r="I13" s="355">
        <v>11826871.990000004</v>
      </c>
      <c r="J13" s="355">
        <v>83912250.710000008</v>
      </c>
      <c r="K13" s="355">
        <v>67109941.210000008</v>
      </c>
      <c r="L13" s="355">
        <v>67109941.210000008</v>
      </c>
      <c r="M13" s="355">
        <v>67109941.210000008</v>
      </c>
      <c r="N13" s="355">
        <v>67106315.010000005</v>
      </c>
      <c r="O13" s="355">
        <v>16802309.5</v>
      </c>
      <c r="P13" s="353">
        <v>0.93097854796149437</v>
      </c>
      <c r="Q13" s="354">
        <v>0.79976333183972581</v>
      </c>
    </row>
    <row r="14" spans="2:17" ht="63.75">
      <c r="B14" s="332"/>
      <c r="C14" s="333"/>
      <c r="D14" s="329" t="s">
        <v>558</v>
      </c>
      <c r="E14" s="330" t="s">
        <v>568</v>
      </c>
      <c r="F14" s="331" t="s">
        <v>569</v>
      </c>
      <c r="G14" s="323" t="s">
        <v>570</v>
      </c>
      <c r="H14" s="355">
        <v>70167745</v>
      </c>
      <c r="I14" s="357">
        <v>11541731.109999998</v>
      </c>
      <c r="J14" s="355">
        <v>81709476.109999999</v>
      </c>
      <c r="K14" s="357">
        <v>79792045.599999979</v>
      </c>
      <c r="L14" s="357">
        <v>79792045.599999979</v>
      </c>
      <c r="M14" s="357">
        <v>79792045.599999979</v>
      </c>
      <c r="N14" s="357">
        <v>75815486.949999988</v>
      </c>
      <c r="O14" s="355">
        <v>1917430.5100000203</v>
      </c>
      <c r="P14" s="353">
        <v>1.1371613210599825</v>
      </c>
      <c r="Q14" s="354">
        <v>0.97653356010484371</v>
      </c>
    </row>
    <row r="15" spans="2:17" ht="25.5">
      <c r="B15" s="332"/>
      <c r="C15" s="333"/>
      <c r="D15" s="329" t="s">
        <v>558</v>
      </c>
      <c r="E15" s="330" t="s">
        <v>571</v>
      </c>
      <c r="F15" s="331" t="s">
        <v>572</v>
      </c>
      <c r="G15" s="324" t="s">
        <v>573</v>
      </c>
      <c r="H15" s="355">
        <v>187235432</v>
      </c>
      <c r="I15" s="355">
        <v>-119754382.09</v>
      </c>
      <c r="J15" s="355">
        <v>67481049.909999996</v>
      </c>
      <c r="K15" s="355">
        <v>66281038.139999978</v>
      </c>
      <c r="L15" s="355">
        <v>66281038.139999978</v>
      </c>
      <c r="M15" s="355">
        <v>66281038.139999978</v>
      </c>
      <c r="N15" s="355">
        <v>66193358.669999979</v>
      </c>
      <c r="O15" s="355">
        <v>1200011.7700000182</v>
      </c>
      <c r="P15" s="353">
        <v>0.35399837216707991</v>
      </c>
      <c r="Q15" s="354">
        <v>0.98221705543111015</v>
      </c>
    </row>
    <row r="16" spans="2:17" ht="25.5">
      <c r="B16" s="332"/>
      <c r="C16" s="333"/>
      <c r="D16" s="329" t="s">
        <v>558</v>
      </c>
      <c r="E16" s="330" t="s">
        <v>574</v>
      </c>
      <c r="F16" s="331" t="s">
        <v>575</v>
      </c>
      <c r="G16" s="324" t="s">
        <v>576</v>
      </c>
      <c r="H16" s="355">
        <v>6171549</v>
      </c>
      <c r="I16" s="355">
        <v>-1667489.7300000002</v>
      </c>
      <c r="J16" s="355">
        <v>4504059.2699999996</v>
      </c>
      <c r="K16" s="355">
        <v>4488657.2700000005</v>
      </c>
      <c r="L16" s="355">
        <v>4488657.2700000005</v>
      </c>
      <c r="M16" s="355">
        <v>4488657.2700000005</v>
      </c>
      <c r="N16" s="355">
        <v>4448424.63</v>
      </c>
      <c r="O16" s="355">
        <v>15401.999999999069</v>
      </c>
      <c r="P16" s="353">
        <v>0.72731453157059933</v>
      </c>
      <c r="Q16" s="354">
        <v>0.99658041800147112</v>
      </c>
    </row>
    <row r="17" spans="2:17" ht="25.5">
      <c r="B17" s="332"/>
      <c r="C17" s="333"/>
      <c r="D17" s="329" t="s">
        <v>558</v>
      </c>
      <c r="E17" s="330" t="s">
        <v>577</v>
      </c>
      <c r="F17" s="331" t="s">
        <v>578</v>
      </c>
      <c r="G17" s="324" t="s">
        <v>579</v>
      </c>
      <c r="H17" s="355">
        <v>14220786</v>
      </c>
      <c r="I17" s="355">
        <v>141110.96000000046</v>
      </c>
      <c r="J17" s="355">
        <v>14361896.960000001</v>
      </c>
      <c r="K17" s="355">
        <v>14205744.210000003</v>
      </c>
      <c r="L17" s="355">
        <v>14205744.210000003</v>
      </c>
      <c r="M17" s="355">
        <v>14205744.210000003</v>
      </c>
      <c r="N17" s="355">
        <v>14204981.210000003</v>
      </c>
      <c r="O17" s="355">
        <v>156152.74999999814</v>
      </c>
      <c r="P17" s="353">
        <v>0.99894226732615221</v>
      </c>
      <c r="Q17" s="354">
        <v>0.9891272893521722</v>
      </c>
    </row>
    <row r="18" spans="2:17" ht="25.5">
      <c r="B18" s="332"/>
      <c r="C18" s="333"/>
      <c r="D18" s="329" t="s">
        <v>558</v>
      </c>
      <c r="E18" s="330" t="s">
        <v>580</v>
      </c>
      <c r="F18" s="331" t="s">
        <v>581</v>
      </c>
      <c r="G18" s="324" t="s">
        <v>582</v>
      </c>
      <c r="H18" s="355">
        <v>25548006.399999999</v>
      </c>
      <c r="I18" s="355">
        <v>-1167637.9900000002</v>
      </c>
      <c r="J18" s="355">
        <v>24380368.409999996</v>
      </c>
      <c r="K18" s="355">
        <v>24337458.469999999</v>
      </c>
      <c r="L18" s="355">
        <v>24337458.469999999</v>
      </c>
      <c r="M18" s="355">
        <v>24337458.469999999</v>
      </c>
      <c r="N18" s="355">
        <v>24297857.469999999</v>
      </c>
      <c r="O18" s="355">
        <v>42909.939999997616</v>
      </c>
      <c r="P18" s="353">
        <v>0.95261673607534403</v>
      </c>
      <c r="Q18" s="354">
        <v>0.99823997983630153</v>
      </c>
    </row>
    <row r="19" spans="2:17" ht="25.5">
      <c r="B19" s="332"/>
      <c r="C19" s="333"/>
      <c r="D19" s="329" t="s">
        <v>558</v>
      </c>
      <c r="E19" s="330" t="s">
        <v>583</v>
      </c>
      <c r="F19" s="331" t="s">
        <v>584</v>
      </c>
      <c r="G19" s="324" t="s">
        <v>585</v>
      </c>
      <c r="H19" s="355">
        <v>10994278</v>
      </c>
      <c r="I19" s="355">
        <v>50463129.609999999</v>
      </c>
      <c r="J19" s="355">
        <v>61457407.609999999</v>
      </c>
      <c r="K19" s="355">
        <v>60824396.560000002</v>
      </c>
      <c r="L19" s="355">
        <v>60824396.560000002</v>
      </c>
      <c r="M19" s="355">
        <v>60824396.560000002</v>
      </c>
      <c r="N19" s="355">
        <v>60824396.560000002</v>
      </c>
      <c r="O19" s="355">
        <v>633011.04999999702</v>
      </c>
      <c r="P19" s="353">
        <v>5.5323684338344004</v>
      </c>
      <c r="Q19" s="354">
        <v>0.98970000404154701</v>
      </c>
    </row>
    <row r="20" spans="2:17" ht="38.25">
      <c r="B20" s="332"/>
      <c r="C20" s="333"/>
      <c r="D20" s="329" t="s">
        <v>558</v>
      </c>
      <c r="E20" s="330" t="s">
        <v>586</v>
      </c>
      <c r="F20" s="331" t="s">
        <v>587</v>
      </c>
      <c r="G20" s="324" t="s">
        <v>588</v>
      </c>
      <c r="H20" s="355">
        <v>6687791</v>
      </c>
      <c r="I20" s="355">
        <v>-1059205.8199999998</v>
      </c>
      <c r="J20" s="355">
        <v>5628585.1799999997</v>
      </c>
      <c r="K20" s="355">
        <v>5627159.1800000016</v>
      </c>
      <c r="L20" s="355">
        <v>5627159.1800000016</v>
      </c>
      <c r="M20" s="355">
        <v>5627159.1800000016</v>
      </c>
      <c r="N20" s="355">
        <v>5624636.0100000016</v>
      </c>
      <c r="O20" s="355">
        <v>1425.9999999981374</v>
      </c>
      <c r="P20" s="353">
        <v>0.84140775033191106</v>
      </c>
      <c r="Q20" s="354">
        <v>0.99974665036516364</v>
      </c>
    </row>
    <row r="21" spans="2:17" ht="51">
      <c r="B21" s="332"/>
      <c r="C21" s="333"/>
      <c r="D21" s="329" t="s">
        <v>558</v>
      </c>
      <c r="E21" s="330" t="s">
        <v>589</v>
      </c>
      <c r="F21" s="331" t="s">
        <v>590</v>
      </c>
      <c r="G21" s="324" t="s">
        <v>591</v>
      </c>
      <c r="H21" s="355">
        <v>9904737</v>
      </c>
      <c r="I21" s="355">
        <v>623956.82999999984</v>
      </c>
      <c r="J21" s="355">
        <v>10528693.83</v>
      </c>
      <c r="K21" s="355">
        <v>10498183.830000002</v>
      </c>
      <c r="L21" s="355">
        <v>10498183.830000002</v>
      </c>
      <c r="M21" s="355">
        <v>10498183.830000002</v>
      </c>
      <c r="N21" s="355">
        <v>10498183.830000002</v>
      </c>
      <c r="O21" s="355">
        <v>30509.999999998137</v>
      </c>
      <c r="P21" s="353">
        <v>1.0599154556047274</v>
      </c>
      <c r="Q21" s="354">
        <v>0.99710220465210375</v>
      </c>
    </row>
    <row r="22" spans="2:17" ht="25.5">
      <c r="B22" s="332"/>
      <c r="C22" s="333"/>
      <c r="D22" s="329" t="s">
        <v>558</v>
      </c>
      <c r="E22" s="330" t="s">
        <v>592</v>
      </c>
      <c r="F22" s="331" t="s">
        <v>593</v>
      </c>
      <c r="G22" s="324" t="s">
        <v>594</v>
      </c>
      <c r="H22" s="355">
        <v>54292784.869999997</v>
      </c>
      <c r="I22" s="355">
        <v>12250281.710000003</v>
      </c>
      <c r="J22" s="355">
        <v>66543066.579999998</v>
      </c>
      <c r="K22" s="355">
        <v>65744908.499999985</v>
      </c>
      <c r="L22" s="355">
        <v>65744908.499999985</v>
      </c>
      <c r="M22" s="355">
        <v>65744908.499999985</v>
      </c>
      <c r="N22" s="355">
        <v>65203212.039999992</v>
      </c>
      <c r="O22" s="355">
        <v>798158.08000001311</v>
      </c>
      <c r="P22" s="353">
        <v>1.2109326986527076</v>
      </c>
      <c r="Q22" s="354">
        <v>0.98800539077891092</v>
      </c>
    </row>
    <row r="23" spans="2:17">
      <c r="B23" s="332"/>
      <c r="C23" s="333"/>
      <c r="D23" s="329" t="s">
        <v>595</v>
      </c>
      <c r="E23" s="330" t="s">
        <v>596</v>
      </c>
      <c r="F23" s="331" t="s">
        <v>597</v>
      </c>
      <c r="G23" s="323" t="s">
        <v>598</v>
      </c>
      <c r="H23" s="355">
        <v>38226530</v>
      </c>
      <c r="I23" s="357">
        <v>2950435.3699999992</v>
      </c>
      <c r="J23" s="355">
        <v>41176965.369999997</v>
      </c>
      <c r="K23" s="357">
        <v>41093001.599999987</v>
      </c>
      <c r="L23" s="357">
        <v>41093001.599999987</v>
      </c>
      <c r="M23" s="357">
        <v>41093001.599999987</v>
      </c>
      <c r="N23" s="357">
        <v>41084304.599999987</v>
      </c>
      <c r="O23" s="355">
        <v>83963.770000010729</v>
      </c>
      <c r="P23" s="353">
        <v>1.0749864452776641</v>
      </c>
      <c r="Q23" s="354">
        <v>0.99796090437346352</v>
      </c>
    </row>
    <row r="24" spans="2:17" ht="25.5">
      <c r="B24" s="332"/>
      <c r="C24" s="333"/>
      <c r="D24" s="329" t="s">
        <v>595</v>
      </c>
      <c r="E24" s="330" t="s">
        <v>599</v>
      </c>
      <c r="F24" s="331" t="s">
        <v>600</v>
      </c>
      <c r="G24" s="324" t="s">
        <v>601</v>
      </c>
      <c r="H24" s="355">
        <v>36123882</v>
      </c>
      <c r="I24" s="355">
        <v>1230894.8599999992</v>
      </c>
      <c r="J24" s="355">
        <v>37354776.859999999</v>
      </c>
      <c r="K24" s="355">
        <v>37236578.550000004</v>
      </c>
      <c r="L24" s="355">
        <v>37236578.550000004</v>
      </c>
      <c r="M24" s="355">
        <v>37236578.550000004</v>
      </c>
      <c r="N24" s="355">
        <v>37226252.550000004</v>
      </c>
      <c r="O24" s="355">
        <v>118198.30999999493</v>
      </c>
      <c r="P24" s="353">
        <v>1.0308022418520801</v>
      </c>
      <c r="Q24" s="354">
        <v>0.99683579129804512</v>
      </c>
    </row>
    <row r="25" spans="2:17" ht="12.75" customHeight="1">
      <c r="B25" s="332"/>
      <c r="C25" s="333"/>
      <c r="D25" s="329" t="s">
        <v>595</v>
      </c>
      <c r="E25" s="330" t="s">
        <v>602</v>
      </c>
      <c r="F25" s="331" t="s">
        <v>603</v>
      </c>
      <c r="G25" s="324" t="s">
        <v>604</v>
      </c>
      <c r="H25" s="355">
        <v>41886434</v>
      </c>
      <c r="I25" s="355">
        <v>351877.3100000007</v>
      </c>
      <c r="J25" s="355">
        <v>42238311.310000002</v>
      </c>
      <c r="K25" s="355">
        <v>42126154.220000014</v>
      </c>
      <c r="L25" s="355">
        <v>42126154.220000014</v>
      </c>
      <c r="M25" s="355">
        <v>42126154.220000014</v>
      </c>
      <c r="N25" s="355">
        <v>42088369.220000006</v>
      </c>
      <c r="O25" s="355">
        <v>112157.08999998868</v>
      </c>
      <c r="P25" s="353">
        <v>1.0057230992736219</v>
      </c>
      <c r="Q25" s="354">
        <v>0.99734465970533637</v>
      </c>
    </row>
    <row r="26" spans="2:17" ht="12.75" customHeight="1">
      <c r="B26" s="332"/>
      <c r="C26" s="304"/>
      <c r="D26" s="329" t="s">
        <v>595</v>
      </c>
      <c r="E26" s="330" t="s">
        <v>605</v>
      </c>
      <c r="F26" s="331" t="s">
        <v>606</v>
      </c>
      <c r="G26" s="323" t="s">
        <v>607</v>
      </c>
      <c r="H26" s="355">
        <v>29288498</v>
      </c>
      <c r="I26" s="357">
        <v>2324361.8100000015</v>
      </c>
      <c r="J26" s="355">
        <v>31612859.810000002</v>
      </c>
      <c r="K26" s="357">
        <v>31217345.690000005</v>
      </c>
      <c r="L26" s="357">
        <v>31217345.690000005</v>
      </c>
      <c r="M26" s="357">
        <v>31217345.690000005</v>
      </c>
      <c r="N26" s="357">
        <v>31210229.690000005</v>
      </c>
      <c r="O26" s="355">
        <v>395514.11999999732</v>
      </c>
      <c r="P26" s="353">
        <v>1.065856831920845</v>
      </c>
      <c r="Q26" s="354">
        <v>0.98748882187890874</v>
      </c>
    </row>
    <row r="27" spans="2:17" ht="12.75" customHeight="1">
      <c r="B27" s="332"/>
      <c r="C27" s="333"/>
      <c r="D27" s="329" t="s">
        <v>595</v>
      </c>
      <c r="E27" s="330" t="s">
        <v>608</v>
      </c>
      <c r="F27" s="331" t="s">
        <v>609</v>
      </c>
      <c r="G27" s="324" t="s">
        <v>610</v>
      </c>
      <c r="H27" s="355">
        <v>43403539</v>
      </c>
      <c r="I27" s="355">
        <v>-64491.87000000081</v>
      </c>
      <c r="J27" s="355">
        <v>43339047.130000003</v>
      </c>
      <c r="K27" s="355">
        <v>43203092.300000012</v>
      </c>
      <c r="L27" s="355">
        <v>43203092.300000012</v>
      </c>
      <c r="M27" s="355">
        <v>43203092.300000012</v>
      </c>
      <c r="N27" s="355">
        <v>43191010.300000012</v>
      </c>
      <c r="O27" s="355">
        <v>135954.82999999076</v>
      </c>
      <c r="P27" s="353">
        <v>0.9953817890287705</v>
      </c>
      <c r="Q27" s="354">
        <v>0.99686299448180804</v>
      </c>
    </row>
    <row r="28" spans="2:17" ht="12.75" customHeight="1">
      <c r="B28" s="332"/>
      <c r="C28" s="333"/>
      <c r="D28" s="329" t="s">
        <v>595</v>
      </c>
      <c r="E28" s="330" t="s">
        <v>611</v>
      </c>
      <c r="F28" s="331" t="s">
        <v>612</v>
      </c>
      <c r="G28" s="324" t="s">
        <v>613</v>
      </c>
      <c r="H28" s="355">
        <v>36539430</v>
      </c>
      <c r="I28" s="355">
        <v>-287886.4400000007</v>
      </c>
      <c r="J28" s="355">
        <v>36251543.560000002</v>
      </c>
      <c r="K28" s="355">
        <v>36187814.619999982</v>
      </c>
      <c r="L28" s="355">
        <v>36187814.619999982</v>
      </c>
      <c r="M28" s="355">
        <v>36187814.619999982</v>
      </c>
      <c r="N28" s="355">
        <v>36172608.619999982</v>
      </c>
      <c r="O28" s="355">
        <v>63728.940000019968</v>
      </c>
      <c r="P28" s="353">
        <v>0.99037709728914713</v>
      </c>
      <c r="Q28" s="354">
        <v>0.99824203513170295</v>
      </c>
    </row>
    <row r="29" spans="2:17" ht="12.75" customHeight="1">
      <c r="B29" s="332"/>
      <c r="C29" s="304"/>
      <c r="D29" s="329" t="s">
        <v>595</v>
      </c>
      <c r="E29" s="330" t="s">
        <v>614</v>
      </c>
      <c r="F29" s="331" t="s">
        <v>615</v>
      </c>
      <c r="G29" s="323" t="s">
        <v>616</v>
      </c>
      <c r="H29" s="355">
        <v>50094908</v>
      </c>
      <c r="I29" s="357">
        <v>38919669.779999971</v>
      </c>
      <c r="J29" s="355">
        <v>89014577.779999971</v>
      </c>
      <c r="K29" s="357">
        <v>88909324.249999985</v>
      </c>
      <c r="L29" s="357">
        <v>82953826.24999997</v>
      </c>
      <c r="M29" s="357">
        <v>82953826.24999997</v>
      </c>
      <c r="N29" s="357">
        <v>82875731.23999998</v>
      </c>
      <c r="O29" s="355">
        <v>6060751.5300000012</v>
      </c>
      <c r="P29" s="353">
        <v>1.6559332986498343</v>
      </c>
      <c r="Q29" s="354">
        <v>0.93191282056092895</v>
      </c>
    </row>
    <row r="30" spans="2:17" ht="25.5">
      <c r="B30" s="332"/>
      <c r="C30" s="333"/>
      <c r="D30" s="329" t="s">
        <v>595</v>
      </c>
      <c r="E30" s="330" t="s">
        <v>617</v>
      </c>
      <c r="F30" s="331" t="s">
        <v>618</v>
      </c>
      <c r="G30" s="324" t="s">
        <v>619</v>
      </c>
      <c r="H30" s="355">
        <v>31248888</v>
      </c>
      <c r="I30" s="355">
        <v>2375257.4700000016</v>
      </c>
      <c r="J30" s="355">
        <v>33624145.469999999</v>
      </c>
      <c r="K30" s="355">
        <v>33522321.519999992</v>
      </c>
      <c r="L30" s="355">
        <v>33522321.519999992</v>
      </c>
      <c r="M30" s="355">
        <v>33522321.519999992</v>
      </c>
      <c r="N30" s="355">
        <v>33505193.519999992</v>
      </c>
      <c r="O30" s="355">
        <v>101823.95000000671</v>
      </c>
      <c r="P30" s="353">
        <v>1.0727524614635884</v>
      </c>
      <c r="Q30" s="354">
        <v>0.99697170147890135</v>
      </c>
    </row>
    <row r="31" spans="2:17" ht="38.25">
      <c r="B31" s="332"/>
      <c r="C31" s="333"/>
      <c r="D31" s="329" t="s">
        <v>595</v>
      </c>
      <c r="E31" s="330" t="s">
        <v>620</v>
      </c>
      <c r="F31" s="331" t="s">
        <v>621</v>
      </c>
      <c r="G31" s="324" t="s">
        <v>622</v>
      </c>
      <c r="H31" s="355">
        <v>53111108</v>
      </c>
      <c r="I31" s="355">
        <v>26803459.490000021</v>
      </c>
      <c r="J31" s="355">
        <v>79914567.490000024</v>
      </c>
      <c r="K31" s="355">
        <v>78306504.910000026</v>
      </c>
      <c r="L31" s="355">
        <v>53832431.420000009</v>
      </c>
      <c r="M31" s="355">
        <v>53832431.420000009</v>
      </c>
      <c r="N31" s="355">
        <v>53832431.419999994</v>
      </c>
      <c r="O31" s="355">
        <v>26082136.070000015</v>
      </c>
      <c r="P31" s="353">
        <v>1.0135814041010029</v>
      </c>
      <c r="Q31" s="354">
        <v>0.67362476092655121</v>
      </c>
    </row>
    <row r="32" spans="2:17" ht="25.5">
      <c r="B32" s="332"/>
      <c r="C32" s="333"/>
      <c r="D32" s="329" t="s">
        <v>595</v>
      </c>
      <c r="E32" s="330" t="s">
        <v>623</v>
      </c>
      <c r="F32" s="331" t="s">
        <v>624</v>
      </c>
      <c r="G32" s="324" t="s">
        <v>625</v>
      </c>
      <c r="H32" s="355">
        <v>96902083</v>
      </c>
      <c r="I32" s="355">
        <v>13305965.230000027</v>
      </c>
      <c r="J32" s="355">
        <v>110208048.23000002</v>
      </c>
      <c r="K32" s="355">
        <v>109618050.52000004</v>
      </c>
      <c r="L32" s="355">
        <v>109618050.52000004</v>
      </c>
      <c r="M32" s="355">
        <v>109618050.52000004</v>
      </c>
      <c r="N32" s="355">
        <v>109199794.83000004</v>
      </c>
      <c r="O32" s="355">
        <v>589997.70999997854</v>
      </c>
      <c r="P32" s="353">
        <v>1.1312249141228474</v>
      </c>
      <c r="Q32" s="354">
        <v>0.99464650976516089</v>
      </c>
    </row>
    <row r="33" spans="2:17" ht="25.5">
      <c r="B33" s="332"/>
      <c r="C33" s="304"/>
      <c r="D33" s="329" t="s">
        <v>595</v>
      </c>
      <c r="E33" s="330" t="s">
        <v>626</v>
      </c>
      <c r="F33" s="331" t="s">
        <v>627</v>
      </c>
      <c r="G33" s="323" t="s">
        <v>628</v>
      </c>
      <c r="H33" s="355">
        <v>151089233</v>
      </c>
      <c r="I33" s="357">
        <v>15781501.749999987</v>
      </c>
      <c r="J33" s="355">
        <v>166870734.75</v>
      </c>
      <c r="K33" s="357">
        <v>165685136.02999994</v>
      </c>
      <c r="L33" s="357">
        <v>165429400.13999993</v>
      </c>
      <c r="M33" s="357">
        <v>165429400.13999993</v>
      </c>
      <c r="N33" s="357">
        <v>165335872.55999991</v>
      </c>
      <c r="O33" s="355">
        <v>1441334.6100000739</v>
      </c>
      <c r="P33" s="353">
        <v>1.0949119063964003</v>
      </c>
      <c r="Q33" s="354">
        <v>0.99136256808505441</v>
      </c>
    </row>
    <row r="34" spans="2:17" ht="12.75" customHeight="1">
      <c r="B34" s="332"/>
      <c r="C34" s="333"/>
      <c r="D34" s="329" t="s">
        <v>595</v>
      </c>
      <c r="E34" s="330" t="s">
        <v>629</v>
      </c>
      <c r="F34" s="331" t="s">
        <v>630</v>
      </c>
      <c r="G34" s="324" t="s">
        <v>631</v>
      </c>
      <c r="H34" s="355">
        <v>12593135</v>
      </c>
      <c r="I34" s="355">
        <v>-379796.80000000075</v>
      </c>
      <c r="J34" s="355">
        <v>12213338.199999999</v>
      </c>
      <c r="K34" s="355">
        <v>12179678.200000005</v>
      </c>
      <c r="L34" s="355">
        <v>12179678.200000005</v>
      </c>
      <c r="M34" s="355">
        <v>12179678.200000005</v>
      </c>
      <c r="N34" s="355">
        <v>12179678.200000005</v>
      </c>
      <c r="O34" s="355">
        <v>33659.999999994412</v>
      </c>
      <c r="P34" s="353">
        <v>0.96716808006902211</v>
      </c>
      <c r="Q34" s="354">
        <v>0.99724399673137731</v>
      </c>
    </row>
    <row r="35" spans="2:17" ht="25.5">
      <c r="B35" s="335"/>
      <c r="C35" s="336"/>
      <c r="D35" s="329" t="s">
        <v>595</v>
      </c>
      <c r="E35" s="330" t="s">
        <v>632</v>
      </c>
      <c r="F35" s="331" t="s">
        <v>633</v>
      </c>
      <c r="G35" s="324" t="s">
        <v>634</v>
      </c>
      <c r="H35" s="355">
        <v>66158078</v>
      </c>
      <c r="I35" s="355">
        <v>17671677.490000002</v>
      </c>
      <c r="J35" s="355">
        <v>83829755.49000001</v>
      </c>
      <c r="K35" s="355">
        <v>83683517.540000007</v>
      </c>
      <c r="L35" s="355">
        <v>83683517.540000007</v>
      </c>
      <c r="M35" s="355">
        <v>83683517.540000007</v>
      </c>
      <c r="N35" s="355">
        <v>83663613.540000007</v>
      </c>
      <c r="O35" s="355">
        <v>146237.95000000298</v>
      </c>
      <c r="P35" s="353">
        <v>1.2649024891563507</v>
      </c>
      <c r="Q35" s="354">
        <v>0.99825553648408949</v>
      </c>
    </row>
    <row r="36" spans="2:17" ht="25.5">
      <c r="B36" s="335"/>
      <c r="C36" s="336"/>
      <c r="D36" s="329" t="s">
        <v>595</v>
      </c>
      <c r="E36" s="330" t="s">
        <v>635</v>
      </c>
      <c r="F36" s="331" t="s">
        <v>636</v>
      </c>
      <c r="G36" s="324" t="s">
        <v>637</v>
      </c>
      <c r="H36" s="355">
        <v>35882718</v>
      </c>
      <c r="I36" s="355">
        <v>19023899.859999999</v>
      </c>
      <c r="J36" s="355">
        <v>54906617.859999999</v>
      </c>
      <c r="K36" s="355">
        <v>54885268.170000002</v>
      </c>
      <c r="L36" s="355">
        <v>54885268.170000002</v>
      </c>
      <c r="M36" s="355">
        <v>54885268.170000002</v>
      </c>
      <c r="N36" s="355">
        <v>54869308.170000002</v>
      </c>
      <c r="O36" s="355">
        <v>21349.689999997616</v>
      </c>
      <c r="P36" s="353">
        <v>1.5295738792696807</v>
      </c>
      <c r="Q36" s="354">
        <v>0.99961116362959312</v>
      </c>
    </row>
    <row r="37" spans="2:17" ht="25.5">
      <c r="B37" s="337"/>
      <c r="C37" s="338"/>
      <c r="D37" s="331" t="s">
        <v>595</v>
      </c>
      <c r="E37" s="330" t="s">
        <v>638</v>
      </c>
      <c r="F37" s="331" t="s">
        <v>639</v>
      </c>
      <c r="G37" s="324" t="s">
        <v>640</v>
      </c>
      <c r="H37" s="355">
        <v>17610495</v>
      </c>
      <c r="I37" s="355">
        <v>8449637.1300000027</v>
      </c>
      <c r="J37" s="355">
        <v>26060132.130000003</v>
      </c>
      <c r="K37" s="355">
        <v>26054919.5</v>
      </c>
      <c r="L37" s="355">
        <v>26054919.5</v>
      </c>
      <c r="M37" s="355">
        <v>26054919.5</v>
      </c>
      <c r="N37" s="355">
        <v>26048273.5</v>
      </c>
      <c r="O37" s="355">
        <v>5212.6300000026822</v>
      </c>
      <c r="P37" s="353">
        <v>1.479510910965308</v>
      </c>
      <c r="Q37" s="354">
        <v>0.99979997683918098</v>
      </c>
    </row>
    <row r="38" spans="2:17" ht="25.5">
      <c r="B38" s="337"/>
      <c r="C38" s="338"/>
      <c r="D38" s="331" t="s">
        <v>595</v>
      </c>
      <c r="E38" s="330" t="s">
        <v>641</v>
      </c>
      <c r="F38" s="331" t="s">
        <v>642</v>
      </c>
      <c r="G38" s="324" t="s">
        <v>643</v>
      </c>
      <c r="H38" s="355">
        <v>40860020</v>
      </c>
      <c r="I38" s="355">
        <v>11916522.370000003</v>
      </c>
      <c r="J38" s="355">
        <v>52776542.370000005</v>
      </c>
      <c r="K38" s="355">
        <v>52725172.18</v>
      </c>
      <c r="L38" s="355">
        <v>52725172.18</v>
      </c>
      <c r="M38" s="355">
        <v>52725172.18</v>
      </c>
      <c r="N38" s="355">
        <v>52718313.18</v>
      </c>
      <c r="O38" s="355">
        <v>51370.190000005066</v>
      </c>
      <c r="P38" s="353">
        <v>1.2903853737712316</v>
      </c>
      <c r="Q38" s="354">
        <v>0.99902664730023683</v>
      </c>
    </row>
    <row r="39" spans="2:17" ht="25.5">
      <c r="B39" s="337"/>
      <c r="C39" s="338"/>
      <c r="D39" s="331" t="s">
        <v>595</v>
      </c>
      <c r="E39" s="330" t="s">
        <v>644</v>
      </c>
      <c r="F39" s="331" t="s">
        <v>645</v>
      </c>
      <c r="G39" s="324" t="s">
        <v>646</v>
      </c>
      <c r="H39" s="355">
        <v>16812103</v>
      </c>
      <c r="I39" s="355">
        <v>7846543.8400000017</v>
      </c>
      <c r="J39" s="355">
        <v>24658646.840000004</v>
      </c>
      <c r="K39" s="355">
        <v>24657316.809999999</v>
      </c>
      <c r="L39" s="355">
        <v>24657316.809999999</v>
      </c>
      <c r="M39" s="355">
        <v>24657316.809999999</v>
      </c>
      <c r="N39" s="355">
        <v>24638844.650000002</v>
      </c>
      <c r="O39" s="355">
        <v>1330.0300000049174</v>
      </c>
      <c r="P39" s="353">
        <v>1.4666408366639199</v>
      </c>
      <c r="Q39" s="354">
        <v>0.99994606232821148</v>
      </c>
    </row>
    <row r="40" spans="2:17" ht="25.5">
      <c r="B40" s="337"/>
      <c r="C40" s="338"/>
      <c r="D40" s="331" t="s">
        <v>595</v>
      </c>
      <c r="E40" s="330" t="s">
        <v>647</v>
      </c>
      <c r="F40" s="331" t="s">
        <v>648</v>
      </c>
      <c r="G40" s="324" t="s">
        <v>649</v>
      </c>
      <c r="H40" s="355">
        <v>41145019</v>
      </c>
      <c r="I40" s="355">
        <v>21881120.02</v>
      </c>
      <c r="J40" s="355">
        <v>63026139.019999996</v>
      </c>
      <c r="K40" s="355">
        <v>62978390.379999995</v>
      </c>
      <c r="L40" s="355">
        <v>62978390.379999995</v>
      </c>
      <c r="M40" s="355">
        <v>62978390.379999995</v>
      </c>
      <c r="N40" s="355">
        <v>62967370.379999995</v>
      </c>
      <c r="O40" s="355">
        <v>47748.640000000596</v>
      </c>
      <c r="P40" s="353">
        <v>1.530644338261212</v>
      </c>
      <c r="Q40" s="354">
        <v>0.99924239941169724</v>
      </c>
    </row>
    <row r="41" spans="2:17" ht="25.5">
      <c r="B41" s="337"/>
      <c r="C41" s="338"/>
      <c r="D41" s="331" t="s">
        <v>595</v>
      </c>
      <c r="E41" s="330" t="s">
        <v>650</v>
      </c>
      <c r="F41" s="331" t="s">
        <v>651</v>
      </c>
      <c r="G41" s="324" t="s">
        <v>652</v>
      </c>
      <c r="H41" s="355">
        <v>18087514</v>
      </c>
      <c r="I41" s="355">
        <v>4641132.6499999985</v>
      </c>
      <c r="J41" s="355">
        <v>22728646.649999999</v>
      </c>
      <c r="K41" s="355">
        <v>22723378.390000004</v>
      </c>
      <c r="L41" s="355">
        <v>22723378.390000004</v>
      </c>
      <c r="M41" s="355">
        <v>22723378.390000004</v>
      </c>
      <c r="N41" s="355">
        <v>22718900.390000004</v>
      </c>
      <c r="O41" s="355">
        <v>5268.2599999941885</v>
      </c>
      <c r="P41" s="353">
        <v>1.2563019102569875</v>
      </c>
      <c r="Q41" s="354">
        <v>0.99976821057227383</v>
      </c>
    </row>
    <row r="42" spans="2:17" ht="25.5">
      <c r="B42" s="337"/>
      <c r="C42" s="338"/>
      <c r="D42" s="331" t="s">
        <v>595</v>
      </c>
      <c r="E42" s="330" t="s">
        <v>653</v>
      </c>
      <c r="F42" s="331" t="s">
        <v>654</v>
      </c>
      <c r="G42" s="324" t="s">
        <v>655</v>
      </c>
      <c r="H42" s="355">
        <v>24307806</v>
      </c>
      <c r="I42" s="355">
        <v>13961113.129999995</v>
      </c>
      <c r="J42" s="355">
        <v>38268919.129999995</v>
      </c>
      <c r="K42" s="355">
        <v>38235148.969999999</v>
      </c>
      <c r="L42" s="355">
        <v>38235148.969999999</v>
      </c>
      <c r="M42" s="355">
        <v>38235148.969999999</v>
      </c>
      <c r="N42" s="355">
        <v>38226235.969999999</v>
      </c>
      <c r="O42" s="355">
        <v>33770.159999996424</v>
      </c>
      <c r="P42" s="353">
        <v>1.5729576322108214</v>
      </c>
      <c r="Q42" s="354">
        <v>0.99911755647225675</v>
      </c>
    </row>
    <row r="43" spans="2:17" ht="25.5">
      <c r="B43" s="337"/>
      <c r="C43" s="338"/>
      <c r="D43" s="331" t="s">
        <v>595</v>
      </c>
      <c r="E43" s="330" t="s">
        <v>656</v>
      </c>
      <c r="F43" s="331" t="s">
        <v>657</v>
      </c>
      <c r="G43" s="324" t="s">
        <v>658</v>
      </c>
      <c r="H43" s="355">
        <v>43975379</v>
      </c>
      <c r="I43" s="355">
        <v>17274663.150000002</v>
      </c>
      <c r="J43" s="355">
        <v>61250042.150000006</v>
      </c>
      <c r="K43" s="355">
        <v>61218872.630000018</v>
      </c>
      <c r="L43" s="355">
        <v>61218872.630000018</v>
      </c>
      <c r="M43" s="355">
        <v>61218872.630000018</v>
      </c>
      <c r="N43" s="355">
        <v>61200731.630000018</v>
      </c>
      <c r="O43" s="355">
        <v>31169.519999988377</v>
      </c>
      <c r="P43" s="353">
        <v>1.3921169986960207</v>
      </c>
      <c r="Q43" s="354">
        <v>0.9994911102277505</v>
      </c>
    </row>
    <row r="44" spans="2:17" ht="25.5">
      <c r="B44" s="337"/>
      <c r="C44" s="338"/>
      <c r="D44" s="331" t="s">
        <v>595</v>
      </c>
      <c r="E44" s="330" t="s">
        <v>659</v>
      </c>
      <c r="F44" s="331" t="s">
        <v>660</v>
      </c>
      <c r="G44" s="324" t="s">
        <v>661</v>
      </c>
      <c r="H44" s="355">
        <v>22357416</v>
      </c>
      <c r="I44" s="355">
        <v>9068084.7799999993</v>
      </c>
      <c r="J44" s="355">
        <v>31425500.780000001</v>
      </c>
      <c r="K44" s="355">
        <v>31402126.700000003</v>
      </c>
      <c r="L44" s="355">
        <v>31402126.700000003</v>
      </c>
      <c r="M44" s="355">
        <v>31402126.700000003</v>
      </c>
      <c r="N44" s="355">
        <v>31396363.700000003</v>
      </c>
      <c r="O44" s="355">
        <v>23374.079999998212</v>
      </c>
      <c r="P44" s="353">
        <v>1.4045508076604203</v>
      </c>
      <c r="Q44" s="354">
        <v>0.99925620660228665</v>
      </c>
    </row>
    <row r="45" spans="2:17" ht="25.5">
      <c r="B45" s="337"/>
      <c r="C45" s="338"/>
      <c r="D45" s="331" t="s">
        <v>595</v>
      </c>
      <c r="E45" s="330" t="s">
        <v>662</v>
      </c>
      <c r="F45" s="331" t="s">
        <v>663</v>
      </c>
      <c r="G45" s="324" t="s">
        <v>664</v>
      </c>
      <c r="H45" s="355">
        <v>15224604</v>
      </c>
      <c r="I45" s="355">
        <v>12348205.480000002</v>
      </c>
      <c r="J45" s="355">
        <v>27572809.480000004</v>
      </c>
      <c r="K45" s="355">
        <v>27568037.489999991</v>
      </c>
      <c r="L45" s="355">
        <v>27568037.489999991</v>
      </c>
      <c r="M45" s="355">
        <v>27568037.489999991</v>
      </c>
      <c r="N45" s="355">
        <v>27556707.489999991</v>
      </c>
      <c r="O45" s="355">
        <v>4771.990000013262</v>
      </c>
      <c r="P45" s="353">
        <v>1.8107556354175118</v>
      </c>
      <c r="Q45" s="354">
        <v>0.99982693131059153</v>
      </c>
    </row>
    <row r="46" spans="2:17" ht="25.5">
      <c r="B46" s="337"/>
      <c r="C46" s="338"/>
      <c r="D46" s="331" t="s">
        <v>595</v>
      </c>
      <c r="E46" s="330" t="s">
        <v>665</v>
      </c>
      <c r="F46" s="331" t="s">
        <v>666</v>
      </c>
      <c r="G46" s="324" t="s">
        <v>667</v>
      </c>
      <c r="H46" s="355">
        <v>12283978</v>
      </c>
      <c r="I46" s="355">
        <v>3955124.8700000006</v>
      </c>
      <c r="J46" s="355">
        <v>16239102.870000001</v>
      </c>
      <c r="K46" s="355">
        <v>16232793.960000001</v>
      </c>
      <c r="L46" s="355">
        <v>16232793.960000001</v>
      </c>
      <c r="M46" s="355">
        <v>16232793.960000001</v>
      </c>
      <c r="N46" s="355">
        <v>16230255.960000001</v>
      </c>
      <c r="O46" s="355">
        <v>6308.910000000149</v>
      </c>
      <c r="P46" s="353">
        <v>1.3214606831760851</v>
      </c>
      <c r="Q46" s="354">
        <v>0.99961149885861889</v>
      </c>
    </row>
    <row r="47" spans="2:17" ht="25.5">
      <c r="B47" s="337"/>
      <c r="C47" s="338"/>
      <c r="D47" s="331" t="s">
        <v>595</v>
      </c>
      <c r="E47" s="330" t="s">
        <v>668</v>
      </c>
      <c r="F47" s="331" t="s">
        <v>669</v>
      </c>
      <c r="G47" s="324" t="s">
        <v>670</v>
      </c>
      <c r="H47" s="355">
        <v>18157904</v>
      </c>
      <c r="I47" s="355">
        <v>8141426.5299999975</v>
      </c>
      <c r="J47" s="355">
        <v>26299330.529999997</v>
      </c>
      <c r="K47" s="355">
        <v>26294793.620000001</v>
      </c>
      <c r="L47" s="355">
        <v>26294793.620000001</v>
      </c>
      <c r="M47" s="355">
        <v>26294793.620000001</v>
      </c>
      <c r="N47" s="355">
        <v>26290960.620000001</v>
      </c>
      <c r="O47" s="355">
        <v>4536.9099999964237</v>
      </c>
      <c r="P47" s="353">
        <v>1.4481183301773157</v>
      </c>
      <c r="Q47" s="354">
        <v>0.99982748952507283</v>
      </c>
    </row>
    <row r="48" spans="2:17" ht="25.5">
      <c r="B48" s="337"/>
      <c r="C48" s="338"/>
      <c r="D48" s="331" t="s">
        <v>595</v>
      </c>
      <c r="E48" s="330" t="s">
        <v>671</v>
      </c>
      <c r="F48" s="331" t="s">
        <v>672</v>
      </c>
      <c r="G48" s="324" t="s">
        <v>673</v>
      </c>
      <c r="H48" s="355">
        <v>82874427</v>
      </c>
      <c r="I48" s="355">
        <v>51194446.240000024</v>
      </c>
      <c r="J48" s="355">
        <v>134068873.24000002</v>
      </c>
      <c r="K48" s="355">
        <v>133947954.38000001</v>
      </c>
      <c r="L48" s="355">
        <v>133947954.38000001</v>
      </c>
      <c r="M48" s="355">
        <v>133947954.38000001</v>
      </c>
      <c r="N48" s="355">
        <v>133913236.64000002</v>
      </c>
      <c r="O48" s="355">
        <v>120918.86000001431</v>
      </c>
      <c r="P48" s="353">
        <v>1.6162760845393236</v>
      </c>
      <c r="Q48" s="354">
        <v>0.99909808401400113</v>
      </c>
    </row>
    <row r="49" spans="2:17" ht="25.5">
      <c r="B49" s="337"/>
      <c r="C49" s="338"/>
      <c r="D49" s="331" t="s">
        <v>595</v>
      </c>
      <c r="E49" s="330" t="s">
        <v>674</v>
      </c>
      <c r="F49" s="331" t="s">
        <v>675</v>
      </c>
      <c r="G49" s="324" t="s">
        <v>676</v>
      </c>
      <c r="H49" s="355">
        <v>19934622</v>
      </c>
      <c r="I49" s="355">
        <v>10833086.770000001</v>
      </c>
      <c r="J49" s="355">
        <v>30767708.770000003</v>
      </c>
      <c r="K49" s="355">
        <v>30767708.759999998</v>
      </c>
      <c r="L49" s="355">
        <v>30767708.759999998</v>
      </c>
      <c r="M49" s="355">
        <v>30767708.759999998</v>
      </c>
      <c r="N49" s="355">
        <v>30759545.759999998</v>
      </c>
      <c r="O49" s="355">
        <v>1.000000536441803E-2</v>
      </c>
      <c r="P49" s="353">
        <v>1.5434307588074656</v>
      </c>
      <c r="Q49" s="354">
        <v>0.99999999967498376</v>
      </c>
    </row>
    <row r="50" spans="2:17" ht="25.5">
      <c r="B50" s="337"/>
      <c r="C50" s="338"/>
      <c r="D50" s="331" t="s">
        <v>595</v>
      </c>
      <c r="E50" s="330" t="s">
        <v>677</v>
      </c>
      <c r="F50" s="331" t="s">
        <v>678</v>
      </c>
      <c r="G50" s="324" t="s">
        <v>679</v>
      </c>
      <c r="H50" s="355">
        <v>22673363</v>
      </c>
      <c r="I50" s="355">
        <v>11428788.230000004</v>
      </c>
      <c r="J50" s="355">
        <v>34102151.230000004</v>
      </c>
      <c r="K50" s="355">
        <v>34066338</v>
      </c>
      <c r="L50" s="355">
        <v>34066338</v>
      </c>
      <c r="M50" s="355">
        <v>34066338</v>
      </c>
      <c r="N50" s="355">
        <v>34057160</v>
      </c>
      <c r="O50" s="355">
        <v>35813.230000004172</v>
      </c>
      <c r="P50" s="353">
        <v>1.5024828032788959</v>
      </c>
      <c r="Q50" s="354">
        <v>0.99894982490229245</v>
      </c>
    </row>
    <row r="51" spans="2:17" ht="25.5">
      <c r="B51" s="337"/>
      <c r="C51" s="338"/>
      <c r="D51" s="331" t="s">
        <v>595</v>
      </c>
      <c r="E51" s="330" t="s">
        <v>680</v>
      </c>
      <c r="F51" s="331" t="s">
        <v>681</v>
      </c>
      <c r="G51" s="324" t="s">
        <v>682</v>
      </c>
      <c r="H51" s="355">
        <v>25518132.5</v>
      </c>
      <c r="I51" s="355">
        <v>14019301.079999994</v>
      </c>
      <c r="J51" s="355">
        <v>39537433.579999998</v>
      </c>
      <c r="K51" s="355">
        <v>39510565.759999998</v>
      </c>
      <c r="L51" s="355">
        <v>39510565.759999998</v>
      </c>
      <c r="M51" s="355">
        <v>39510565.759999998</v>
      </c>
      <c r="N51" s="355">
        <v>39504262.759999998</v>
      </c>
      <c r="O51" s="355">
        <v>26867.820000000298</v>
      </c>
      <c r="P51" s="353">
        <v>1.5483329651964146</v>
      </c>
      <c r="Q51" s="354">
        <v>0.99932044602880876</v>
      </c>
    </row>
    <row r="52" spans="2:17" ht="25.5">
      <c r="B52" s="337"/>
      <c r="C52" s="338"/>
      <c r="D52" s="331" t="s">
        <v>595</v>
      </c>
      <c r="E52" s="330" t="s">
        <v>683</v>
      </c>
      <c r="F52" s="331" t="s">
        <v>684</v>
      </c>
      <c r="G52" s="324" t="s">
        <v>685</v>
      </c>
      <c r="H52" s="355">
        <v>24288904</v>
      </c>
      <c r="I52" s="355">
        <v>10670815.679999998</v>
      </c>
      <c r="J52" s="355">
        <v>34959719.68</v>
      </c>
      <c r="K52" s="355">
        <v>34895782.699999996</v>
      </c>
      <c r="L52" s="355">
        <v>34895782.699999996</v>
      </c>
      <c r="M52" s="355">
        <v>34895782.699999996</v>
      </c>
      <c r="N52" s="355">
        <v>34893194.699999996</v>
      </c>
      <c r="O52" s="355">
        <v>63936.980000004172</v>
      </c>
      <c r="P52" s="353">
        <v>1.4366964725950579</v>
      </c>
      <c r="Q52" s="354">
        <v>0.99817112435153243</v>
      </c>
    </row>
    <row r="53" spans="2:17" ht="25.5">
      <c r="B53" s="337"/>
      <c r="C53" s="338"/>
      <c r="D53" s="331" t="s">
        <v>595</v>
      </c>
      <c r="E53" s="330" t="s">
        <v>686</v>
      </c>
      <c r="F53" s="331" t="s">
        <v>687</v>
      </c>
      <c r="G53" s="324" t="s">
        <v>688</v>
      </c>
      <c r="H53" s="355">
        <v>5605597</v>
      </c>
      <c r="I53" s="355">
        <v>1786736.6999999993</v>
      </c>
      <c r="J53" s="355">
        <v>7392333.6999999993</v>
      </c>
      <c r="K53" s="355">
        <v>7370541.9400000004</v>
      </c>
      <c r="L53" s="355">
        <v>7370541.9400000004</v>
      </c>
      <c r="M53" s="355">
        <v>7370541.9400000004</v>
      </c>
      <c r="N53" s="355">
        <v>7365498.9400000004</v>
      </c>
      <c r="O53" s="355">
        <v>21791.759999998845</v>
      </c>
      <c r="P53" s="353">
        <v>1.3148540539036253</v>
      </c>
      <c r="Q53" s="354">
        <v>0.99705211359709056</v>
      </c>
    </row>
    <row r="54" spans="2:17" ht="25.5">
      <c r="B54" s="337"/>
      <c r="C54" s="338"/>
      <c r="D54" s="331" t="s">
        <v>595</v>
      </c>
      <c r="E54" s="330" t="s">
        <v>689</v>
      </c>
      <c r="F54" s="331" t="s">
        <v>690</v>
      </c>
      <c r="G54" s="324" t="s">
        <v>691</v>
      </c>
      <c r="H54" s="355">
        <v>16553868</v>
      </c>
      <c r="I54" s="355">
        <v>10984427.540000005</v>
      </c>
      <c r="J54" s="355">
        <v>27538295.540000007</v>
      </c>
      <c r="K54" s="355">
        <v>27510245.41</v>
      </c>
      <c r="L54" s="355">
        <v>27510245.41</v>
      </c>
      <c r="M54" s="355">
        <v>27510245.41</v>
      </c>
      <c r="N54" s="355">
        <v>27504213.41</v>
      </c>
      <c r="O54" s="355">
        <v>28050.130000006407</v>
      </c>
      <c r="P54" s="353">
        <v>1.66186207416901</v>
      </c>
      <c r="Q54" s="354">
        <v>0.99898141372042204</v>
      </c>
    </row>
    <row r="55" spans="2:17" ht="25.5">
      <c r="B55" s="337"/>
      <c r="C55" s="338"/>
      <c r="D55" s="331" t="s">
        <v>595</v>
      </c>
      <c r="E55" s="330" t="s">
        <v>692</v>
      </c>
      <c r="F55" s="331" t="s">
        <v>693</v>
      </c>
      <c r="G55" s="324" t="s">
        <v>694</v>
      </c>
      <c r="H55" s="355">
        <v>28723316</v>
      </c>
      <c r="I55" s="355">
        <v>7052371.709999999</v>
      </c>
      <c r="J55" s="355">
        <v>35775687.710000001</v>
      </c>
      <c r="K55" s="355">
        <v>35745220.659999996</v>
      </c>
      <c r="L55" s="355">
        <v>35745220.659999996</v>
      </c>
      <c r="M55" s="355">
        <v>35745220.659999996</v>
      </c>
      <c r="N55" s="355">
        <v>35739079.659999996</v>
      </c>
      <c r="O55" s="355">
        <v>30467.05000000447</v>
      </c>
      <c r="P55" s="353">
        <v>1.2444670615328675</v>
      </c>
      <c r="Q55" s="354">
        <v>0.99914838674110273</v>
      </c>
    </row>
    <row r="56" spans="2:17" ht="25.5">
      <c r="B56" s="337"/>
      <c r="C56" s="338"/>
      <c r="D56" s="331" t="s">
        <v>595</v>
      </c>
      <c r="E56" s="330" t="s">
        <v>695</v>
      </c>
      <c r="F56" s="331" t="s">
        <v>696</v>
      </c>
      <c r="G56" s="324" t="s">
        <v>697</v>
      </c>
      <c r="H56" s="355">
        <v>38321706</v>
      </c>
      <c r="I56" s="355">
        <v>23899278.75</v>
      </c>
      <c r="J56" s="355">
        <v>62220984.75</v>
      </c>
      <c r="K56" s="355">
        <v>62201981.019999996</v>
      </c>
      <c r="L56" s="355">
        <v>62201981.019999996</v>
      </c>
      <c r="M56" s="355">
        <v>62201981.019999996</v>
      </c>
      <c r="N56" s="355">
        <v>62189920.019999996</v>
      </c>
      <c r="O56" s="355">
        <v>19003.730000004172</v>
      </c>
      <c r="P56" s="353">
        <v>1.6231527119382418</v>
      </c>
      <c r="Q56" s="354">
        <v>0.99969457683647467</v>
      </c>
    </row>
    <row r="57" spans="2:17" ht="25.5">
      <c r="B57" s="337"/>
      <c r="C57" s="338"/>
      <c r="D57" s="331" t="s">
        <v>595</v>
      </c>
      <c r="E57" s="330" t="s">
        <v>698</v>
      </c>
      <c r="F57" s="331" t="s">
        <v>699</v>
      </c>
      <c r="G57" s="324" t="s">
        <v>700</v>
      </c>
      <c r="H57" s="355">
        <v>32534049</v>
      </c>
      <c r="I57" s="355">
        <v>20527260.280000005</v>
      </c>
      <c r="J57" s="355">
        <v>53061309.280000001</v>
      </c>
      <c r="K57" s="355">
        <v>53024107.79999999</v>
      </c>
      <c r="L57" s="355">
        <v>53024107.79999999</v>
      </c>
      <c r="M57" s="355">
        <v>53024107.79999999</v>
      </c>
      <c r="N57" s="355">
        <v>53015175.79999999</v>
      </c>
      <c r="O57" s="355">
        <v>37201.480000011623</v>
      </c>
      <c r="P57" s="353">
        <v>1.6298035267605329</v>
      </c>
      <c r="Q57" s="354">
        <v>0.99929889630495727</v>
      </c>
    </row>
    <row r="58" spans="2:17" ht="25.5">
      <c r="B58" s="337"/>
      <c r="C58" s="338"/>
      <c r="D58" s="331" t="s">
        <v>595</v>
      </c>
      <c r="E58" s="330" t="s">
        <v>701</v>
      </c>
      <c r="F58" s="331" t="s">
        <v>702</v>
      </c>
      <c r="G58" s="324" t="s">
        <v>703</v>
      </c>
      <c r="H58" s="355">
        <v>14726831</v>
      </c>
      <c r="I58" s="355">
        <v>10226997.43</v>
      </c>
      <c r="J58" s="355">
        <v>24953828.43</v>
      </c>
      <c r="K58" s="355">
        <v>24953211.800000001</v>
      </c>
      <c r="L58" s="355">
        <v>24953211.800000001</v>
      </c>
      <c r="M58" s="355">
        <v>24953211.800000001</v>
      </c>
      <c r="N58" s="355">
        <v>24948566.800000001</v>
      </c>
      <c r="O58" s="355">
        <v>616.62999999895692</v>
      </c>
      <c r="P58" s="353">
        <v>1.6944047093363128</v>
      </c>
      <c r="Q58" s="354">
        <v>0.99997528916247347</v>
      </c>
    </row>
    <row r="59" spans="2:17" ht="25.5">
      <c r="B59" s="337"/>
      <c r="C59" s="338"/>
      <c r="D59" s="331" t="s">
        <v>595</v>
      </c>
      <c r="E59" s="330" t="s">
        <v>704</v>
      </c>
      <c r="F59" s="331" t="s">
        <v>705</v>
      </c>
      <c r="G59" s="324" t="s">
        <v>706</v>
      </c>
      <c r="H59" s="355">
        <v>14537832</v>
      </c>
      <c r="I59" s="355">
        <v>2980318.2800000012</v>
      </c>
      <c r="J59" s="355">
        <v>17518150.280000001</v>
      </c>
      <c r="K59" s="355">
        <v>17508382.420000002</v>
      </c>
      <c r="L59" s="355">
        <v>17508382.420000002</v>
      </c>
      <c r="M59" s="355">
        <v>17508382.420000002</v>
      </c>
      <c r="N59" s="355">
        <v>17503995.420000002</v>
      </c>
      <c r="O59" s="355">
        <v>9767.859999999404</v>
      </c>
      <c r="P59" s="353">
        <v>1.2043324217806342</v>
      </c>
      <c r="Q59" s="354">
        <v>0.99944241487577878</v>
      </c>
    </row>
    <row r="60" spans="2:17" ht="25.5">
      <c r="B60" s="337"/>
      <c r="C60" s="338"/>
      <c r="D60" s="331" t="s">
        <v>595</v>
      </c>
      <c r="E60" s="330" t="s">
        <v>707</v>
      </c>
      <c r="F60" s="331" t="s">
        <v>708</v>
      </c>
      <c r="G60" s="324" t="s">
        <v>709</v>
      </c>
      <c r="H60" s="355">
        <v>17950543</v>
      </c>
      <c r="I60" s="355">
        <v>4431834.4000000013</v>
      </c>
      <c r="J60" s="355">
        <v>22382377.400000002</v>
      </c>
      <c r="K60" s="355">
        <v>22361913.280000005</v>
      </c>
      <c r="L60" s="355">
        <v>22361913.280000005</v>
      </c>
      <c r="M60" s="355">
        <v>22361913.280000005</v>
      </c>
      <c r="N60" s="355">
        <v>22358323.280000005</v>
      </c>
      <c r="O60" s="355">
        <v>20464.119999997318</v>
      </c>
      <c r="P60" s="353">
        <v>1.2457513558224955</v>
      </c>
      <c r="Q60" s="354">
        <v>0.99908570391633211</v>
      </c>
    </row>
    <row r="61" spans="2:17" ht="25.5">
      <c r="B61" s="337"/>
      <c r="C61" s="338"/>
      <c r="D61" s="331" t="s">
        <v>595</v>
      </c>
      <c r="E61" s="330" t="s">
        <v>710</v>
      </c>
      <c r="F61" s="331" t="s">
        <v>711</v>
      </c>
      <c r="G61" s="324" t="s">
        <v>712</v>
      </c>
      <c r="H61" s="355">
        <v>21746551</v>
      </c>
      <c r="I61" s="355">
        <v>15538524.639999999</v>
      </c>
      <c r="J61" s="355">
        <v>37285075.640000001</v>
      </c>
      <c r="K61" s="355">
        <v>37182926.989999987</v>
      </c>
      <c r="L61" s="355">
        <v>37182926.989999987</v>
      </c>
      <c r="M61" s="355">
        <v>37182926.989999987</v>
      </c>
      <c r="N61" s="355">
        <v>37176969.989999987</v>
      </c>
      <c r="O61" s="355">
        <v>102148.65000001341</v>
      </c>
      <c r="P61" s="353">
        <v>1.7098309975683035</v>
      </c>
      <c r="Q61" s="354">
        <v>0.99726033410830939</v>
      </c>
    </row>
    <row r="62" spans="2:17" ht="25.5">
      <c r="B62" s="337"/>
      <c r="C62" s="338"/>
      <c r="D62" s="331" t="s">
        <v>595</v>
      </c>
      <c r="E62" s="330" t="s">
        <v>713</v>
      </c>
      <c r="F62" s="331" t="s">
        <v>714</v>
      </c>
      <c r="G62" s="324" t="s">
        <v>715</v>
      </c>
      <c r="H62" s="355">
        <v>52588090</v>
      </c>
      <c r="I62" s="355">
        <v>49473941.810000002</v>
      </c>
      <c r="J62" s="355">
        <v>102062031.81</v>
      </c>
      <c r="K62" s="355">
        <v>101966744.96000001</v>
      </c>
      <c r="L62" s="355">
        <v>101966744.96000001</v>
      </c>
      <c r="M62" s="355">
        <v>101966744.96000001</v>
      </c>
      <c r="N62" s="355">
        <v>101951829.96000001</v>
      </c>
      <c r="O62" s="355">
        <v>95286.84999999404</v>
      </c>
      <c r="P62" s="353">
        <v>1.9389703060141565</v>
      </c>
      <c r="Q62" s="354">
        <v>0.99906638297993733</v>
      </c>
    </row>
    <row r="63" spans="2:17" ht="25.5">
      <c r="B63" s="337"/>
      <c r="C63" s="338"/>
      <c r="D63" s="331" t="s">
        <v>595</v>
      </c>
      <c r="E63" s="330" t="s">
        <v>716</v>
      </c>
      <c r="F63" s="331" t="s">
        <v>717</v>
      </c>
      <c r="G63" s="324" t="s">
        <v>718</v>
      </c>
      <c r="H63" s="355">
        <v>39759307</v>
      </c>
      <c r="I63" s="355">
        <v>26104243.519999988</v>
      </c>
      <c r="J63" s="355">
        <v>65863550.519999988</v>
      </c>
      <c r="K63" s="355">
        <v>65774195.490000002</v>
      </c>
      <c r="L63" s="355">
        <v>65774195.490000002</v>
      </c>
      <c r="M63" s="355">
        <v>65774195.490000002</v>
      </c>
      <c r="N63" s="355">
        <v>65755065.490000002</v>
      </c>
      <c r="O63" s="355">
        <v>89355.029999986291</v>
      </c>
      <c r="P63" s="353">
        <v>1.6543094045879623</v>
      </c>
      <c r="Q63" s="354">
        <v>0.99864333110962711</v>
      </c>
    </row>
    <row r="64" spans="2:17" ht="25.5">
      <c r="B64" s="337"/>
      <c r="C64" s="338"/>
      <c r="D64" s="331" t="s">
        <v>595</v>
      </c>
      <c r="E64" s="330" t="s">
        <v>719</v>
      </c>
      <c r="F64" s="331" t="s">
        <v>720</v>
      </c>
      <c r="G64" s="324" t="s">
        <v>721</v>
      </c>
      <c r="H64" s="355">
        <v>32283734</v>
      </c>
      <c r="I64" s="355">
        <v>12186538.830000002</v>
      </c>
      <c r="J64" s="355">
        <v>44470272.829999998</v>
      </c>
      <c r="K64" s="355">
        <v>43965869.339999981</v>
      </c>
      <c r="L64" s="355">
        <v>43965869.339999981</v>
      </c>
      <c r="M64" s="355">
        <v>43965869.339999981</v>
      </c>
      <c r="N64" s="355">
        <v>43959109.339999981</v>
      </c>
      <c r="O64" s="355">
        <v>504403.49000001699</v>
      </c>
      <c r="P64" s="353">
        <v>1.3618582453937944</v>
      </c>
      <c r="Q64" s="354">
        <v>0.98865751303284688</v>
      </c>
    </row>
    <row r="65" spans="2:17" ht="25.5">
      <c r="B65" s="337"/>
      <c r="C65" s="338"/>
      <c r="D65" s="331" t="s">
        <v>595</v>
      </c>
      <c r="E65" s="330" t="s">
        <v>722</v>
      </c>
      <c r="F65" s="331" t="s">
        <v>723</v>
      </c>
      <c r="G65" s="324" t="s">
        <v>724</v>
      </c>
      <c r="H65" s="355">
        <v>19964487</v>
      </c>
      <c r="I65" s="355">
        <v>12249131.029999997</v>
      </c>
      <c r="J65" s="355">
        <v>32213618.029999997</v>
      </c>
      <c r="K65" s="355">
        <v>32210561.570000004</v>
      </c>
      <c r="L65" s="355">
        <v>32210561.570000004</v>
      </c>
      <c r="M65" s="355">
        <v>32210561.570000004</v>
      </c>
      <c r="N65" s="355">
        <v>32206717.570000004</v>
      </c>
      <c r="O65" s="355">
        <v>3056.4599999934435</v>
      </c>
      <c r="P65" s="353">
        <v>1.6133928996021789</v>
      </c>
      <c r="Q65" s="354">
        <v>0.99990511900907419</v>
      </c>
    </row>
    <row r="66" spans="2:17" ht="25.5">
      <c r="B66" s="337"/>
      <c r="C66" s="338"/>
      <c r="D66" s="331" t="s">
        <v>595</v>
      </c>
      <c r="E66" s="330" t="s">
        <v>725</v>
      </c>
      <c r="F66" s="331" t="s">
        <v>726</v>
      </c>
      <c r="G66" s="324" t="s">
        <v>727</v>
      </c>
      <c r="H66" s="355">
        <v>17435369</v>
      </c>
      <c r="I66" s="355">
        <v>10781339.430000002</v>
      </c>
      <c r="J66" s="355">
        <v>28216708.43</v>
      </c>
      <c r="K66" s="355">
        <v>28157679.02</v>
      </c>
      <c r="L66" s="355">
        <v>28157679.02</v>
      </c>
      <c r="M66" s="355">
        <v>28157679.02</v>
      </c>
      <c r="N66" s="355">
        <v>28153399.02</v>
      </c>
      <c r="O66" s="355">
        <v>59029.410000000149</v>
      </c>
      <c r="P66" s="353">
        <v>1.6149746541068331</v>
      </c>
      <c r="Q66" s="354">
        <v>0.99790799801662056</v>
      </c>
    </row>
    <row r="67" spans="2:17" ht="25.5">
      <c r="B67" s="337"/>
      <c r="C67" s="338"/>
      <c r="D67" s="331" t="s">
        <v>595</v>
      </c>
      <c r="E67" s="330" t="s">
        <v>728</v>
      </c>
      <c r="F67" s="331" t="s">
        <v>729</v>
      </c>
      <c r="G67" s="324" t="s">
        <v>730</v>
      </c>
      <c r="H67" s="355">
        <v>125620415</v>
      </c>
      <c r="I67" s="355">
        <v>72510064.320000008</v>
      </c>
      <c r="J67" s="355">
        <v>198130479.31999999</v>
      </c>
      <c r="K67" s="355">
        <v>198044717.24000001</v>
      </c>
      <c r="L67" s="355">
        <v>198044717.24000001</v>
      </c>
      <c r="M67" s="355">
        <v>198044717.24000001</v>
      </c>
      <c r="N67" s="355">
        <v>197986150.07000002</v>
      </c>
      <c r="O67" s="355">
        <v>85762.079999983311</v>
      </c>
      <c r="P67" s="353">
        <v>1.5765329006435778</v>
      </c>
      <c r="Q67" s="354">
        <v>0.99956714342844011</v>
      </c>
    </row>
    <row r="68" spans="2:17" ht="25.5">
      <c r="B68" s="337"/>
      <c r="C68" s="338"/>
      <c r="D68" s="331" t="s">
        <v>595</v>
      </c>
      <c r="E68" s="330" t="s">
        <v>731</v>
      </c>
      <c r="F68" s="331" t="s">
        <v>732</v>
      </c>
      <c r="G68" s="324" t="s">
        <v>733</v>
      </c>
      <c r="H68" s="355">
        <v>22336015</v>
      </c>
      <c r="I68" s="355">
        <v>15138380.659999995</v>
      </c>
      <c r="J68" s="355">
        <v>37474395.659999996</v>
      </c>
      <c r="K68" s="355">
        <v>37474304.030000009</v>
      </c>
      <c r="L68" s="355">
        <v>37474304.030000009</v>
      </c>
      <c r="M68" s="355">
        <v>37474304.030000009</v>
      </c>
      <c r="N68" s="355">
        <v>37465458.030000009</v>
      </c>
      <c r="O68" s="355">
        <v>91.629999987781048</v>
      </c>
      <c r="P68" s="353">
        <v>1.677752456290883</v>
      </c>
      <c r="Q68" s="354">
        <v>0.99999755486383768</v>
      </c>
    </row>
    <row r="69" spans="2:17" ht="25.5">
      <c r="B69" s="337"/>
      <c r="C69" s="338"/>
      <c r="D69" s="331" t="s">
        <v>595</v>
      </c>
      <c r="E69" s="330" t="s">
        <v>734</v>
      </c>
      <c r="F69" s="331" t="s">
        <v>735</v>
      </c>
      <c r="G69" s="324" t="s">
        <v>736</v>
      </c>
      <c r="H69" s="355">
        <v>18552091</v>
      </c>
      <c r="I69" s="355">
        <v>10806446.730000004</v>
      </c>
      <c r="J69" s="355">
        <v>29358537.730000004</v>
      </c>
      <c r="K69" s="355">
        <v>29356092.319999993</v>
      </c>
      <c r="L69" s="355">
        <v>29356092.319999993</v>
      </c>
      <c r="M69" s="355">
        <v>29356092.319999993</v>
      </c>
      <c r="N69" s="355">
        <v>29346243.629999995</v>
      </c>
      <c r="O69" s="355">
        <v>2445.4100000113249</v>
      </c>
      <c r="P69" s="353">
        <v>1.5823603021352144</v>
      </c>
      <c r="Q69" s="354">
        <v>0.99991670532018651</v>
      </c>
    </row>
    <row r="70" spans="2:17" ht="25.5">
      <c r="B70" s="337"/>
      <c r="C70" s="338"/>
      <c r="D70" s="331" t="s">
        <v>595</v>
      </c>
      <c r="E70" s="330" t="s">
        <v>737</v>
      </c>
      <c r="F70" s="331" t="s">
        <v>738</v>
      </c>
      <c r="G70" s="324" t="s">
        <v>739</v>
      </c>
      <c r="H70" s="355">
        <v>11891736</v>
      </c>
      <c r="I70" s="355">
        <v>4893316.8899999987</v>
      </c>
      <c r="J70" s="355">
        <v>16785052.890000001</v>
      </c>
      <c r="K70" s="355">
        <v>16785052.890000004</v>
      </c>
      <c r="L70" s="355">
        <v>16785052.890000004</v>
      </c>
      <c r="M70" s="355">
        <v>16785052.890000004</v>
      </c>
      <c r="N70" s="355">
        <v>16785052.890000004</v>
      </c>
      <c r="O70" s="355">
        <v>0</v>
      </c>
      <c r="P70" s="353">
        <v>1.4114888599948741</v>
      </c>
      <c r="Q70" s="354">
        <v>1.0000000000000002</v>
      </c>
    </row>
    <row r="71" spans="2:17" ht="25.5">
      <c r="B71" s="337"/>
      <c r="C71" s="338"/>
      <c r="D71" s="331" t="s">
        <v>595</v>
      </c>
      <c r="E71" s="330" t="s">
        <v>740</v>
      </c>
      <c r="F71" s="331" t="s">
        <v>741</v>
      </c>
      <c r="G71" s="324" t="s">
        <v>742</v>
      </c>
      <c r="H71" s="355">
        <v>14131155</v>
      </c>
      <c r="I71" s="355">
        <v>1070192.8099999998</v>
      </c>
      <c r="J71" s="355">
        <v>15201347.810000001</v>
      </c>
      <c r="K71" s="355">
        <v>15196306.800000003</v>
      </c>
      <c r="L71" s="355">
        <v>15196306.800000003</v>
      </c>
      <c r="M71" s="355">
        <v>15196306.800000003</v>
      </c>
      <c r="N71" s="355">
        <v>15192525.800000003</v>
      </c>
      <c r="O71" s="355">
        <v>5041.0099999979138</v>
      </c>
      <c r="P71" s="353">
        <v>1.0753761316750119</v>
      </c>
      <c r="Q71" s="354">
        <v>0.9996683840102204</v>
      </c>
    </row>
    <row r="72" spans="2:17" ht="25.5">
      <c r="B72" s="337"/>
      <c r="C72" s="338"/>
      <c r="D72" s="331" t="s">
        <v>595</v>
      </c>
      <c r="E72" s="330" t="s">
        <v>743</v>
      </c>
      <c r="F72" s="331" t="s">
        <v>744</v>
      </c>
      <c r="G72" s="324" t="s">
        <v>745</v>
      </c>
      <c r="H72" s="355">
        <v>55876117</v>
      </c>
      <c r="I72" s="355">
        <v>39046437.199999996</v>
      </c>
      <c r="J72" s="355">
        <v>94922554.199999988</v>
      </c>
      <c r="K72" s="355">
        <v>94909227.929999977</v>
      </c>
      <c r="L72" s="355">
        <v>94909227.929999977</v>
      </c>
      <c r="M72" s="355">
        <v>94909227.929999977</v>
      </c>
      <c r="N72" s="355">
        <v>94890294.929999977</v>
      </c>
      <c r="O72" s="355">
        <v>13326.270000010729</v>
      </c>
      <c r="P72" s="353">
        <v>1.6985652014795511</v>
      </c>
      <c r="Q72" s="354">
        <v>0.99985960902430071</v>
      </c>
    </row>
    <row r="73" spans="2:17" ht="25.5">
      <c r="B73" s="337"/>
      <c r="C73" s="338"/>
      <c r="D73" s="331" t="s">
        <v>595</v>
      </c>
      <c r="E73" s="330" t="s">
        <v>746</v>
      </c>
      <c r="F73" s="331" t="s">
        <v>747</v>
      </c>
      <c r="G73" s="324" t="s">
        <v>748</v>
      </c>
      <c r="H73" s="355">
        <v>242263118</v>
      </c>
      <c r="I73" s="355">
        <v>188743801.75999996</v>
      </c>
      <c r="J73" s="355">
        <v>431006919.75999999</v>
      </c>
      <c r="K73" s="355">
        <v>430209114.30000001</v>
      </c>
      <c r="L73" s="355">
        <v>430209114.30000001</v>
      </c>
      <c r="M73" s="355">
        <v>430209114.30000001</v>
      </c>
      <c r="N73" s="355">
        <v>430142625.10000002</v>
      </c>
      <c r="O73" s="355">
        <v>797805.45999997854</v>
      </c>
      <c r="P73" s="353">
        <v>1.7757928563439029</v>
      </c>
      <c r="Q73" s="354">
        <v>0.9981489729667351</v>
      </c>
    </row>
    <row r="74" spans="2:17" ht="25.5">
      <c r="B74" s="337"/>
      <c r="C74" s="338"/>
      <c r="D74" s="331" t="s">
        <v>595</v>
      </c>
      <c r="E74" s="330" t="s">
        <v>749</v>
      </c>
      <c r="F74" s="331" t="s">
        <v>750</v>
      </c>
      <c r="G74" s="324" t="s">
        <v>751</v>
      </c>
      <c r="H74" s="355">
        <v>42509017</v>
      </c>
      <c r="I74" s="355">
        <v>16384790.26999999</v>
      </c>
      <c r="J74" s="355">
        <v>58893807.269999988</v>
      </c>
      <c r="K74" s="355">
        <v>58865270.5</v>
      </c>
      <c r="L74" s="355">
        <v>58865270.5</v>
      </c>
      <c r="M74" s="355">
        <v>58865270.5</v>
      </c>
      <c r="N74" s="355">
        <v>58842342.5</v>
      </c>
      <c r="O74" s="355">
        <v>28536.769999988377</v>
      </c>
      <c r="P74" s="353">
        <v>1.384771388620913</v>
      </c>
      <c r="Q74" s="354">
        <v>0.99951545380876528</v>
      </c>
    </row>
    <row r="75" spans="2:17" ht="25.5">
      <c r="B75" s="337"/>
      <c r="C75" s="338"/>
      <c r="D75" s="331" t="s">
        <v>595</v>
      </c>
      <c r="E75" s="330" t="s">
        <v>752</v>
      </c>
      <c r="F75" s="331" t="s">
        <v>753</v>
      </c>
      <c r="G75" s="324" t="s">
        <v>754</v>
      </c>
      <c r="H75" s="355">
        <v>22075992</v>
      </c>
      <c r="I75" s="355">
        <v>12773243.530000001</v>
      </c>
      <c r="J75" s="355">
        <v>34849235.530000001</v>
      </c>
      <c r="K75" s="355">
        <v>34822788.57</v>
      </c>
      <c r="L75" s="355">
        <v>34822788.57</v>
      </c>
      <c r="M75" s="355">
        <v>34822788.57</v>
      </c>
      <c r="N75" s="355">
        <v>34822788.57</v>
      </c>
      <c r="O75" s="355">
        <v>26446.960000000894</v>
      </c>
      <c r="P75" s="353">
        <v>1.5774053809224067</v>
      </c>
      <c r="Q75" s="354">
        <v>0.99924110358239471</v>
      </c>
    </row>
    <row r="76" spans="2:17" ht="25.5">
      <c r="B76" s="337"/>
      <c r="C76" s="338"/>
      <c r="D76" s="331" t="s">
        <v>595</v>
      </c>
      <c r="E76" s="330" t="s">
        <v>755</v>
      </c>
      <c r="F76" s="331" t="s">
        <v>756</v>
      </c>
      <c r="G76" s="324" t="s">
        <v>757</v>
      </c>
      <c r="H76" s="355">
        <v>56576854</v>
      </c>
      <c r="I76" s="355">
        <v>27933683.199999992</v>
      </c>
      <c r="J76" s="355">
        <v>84510537.199999988</v>
      </c>
      <c r="K76" s="355">
        <v>84447847.450000018</v>
      </c>
      <c r="L76" s="355">
        <v>84447847.450000018</v>
      </c>
      <c r="M76" s="355">
        <v>84447847.450000018</v>
      </c>
      <c r="N76" s="355">
        <v>84433060.450000018</v>
      </c>
      <c r="O76" s="355">
        <v>62689.749999970198</v>
      </c>
      <c r="P76" s="353">
        <v>1.4926218317123114</v>
      </c>
      <c r="Q76" s="354">
        <v>0.99925820197010928</v>
      </c>
    </row>
    <row r="77" spans="2:17" ht="25.5">
      <c r="B77" s="337"/>
      <c r="C77" s="338"/>
      <c r="D77" s="331" t="s">
        <v>595</v>
      </c>
      <c r="E77" s="330" t="s">
        <v>758</v>
      </c>
      <c r="F77" s="331" t="s">
        <v>759</v>
      </c>
      <c r="G77" s="324" t="s">
        <v>760</v>
      </c>
      <c r="H77" s="355">
        <v>25649344</v>
      </c>
      <c r="I77" s="355">
        <v>8318730.8400000017</v>
      </c>
      <c r="J77" s="355">
        <v>33968074.840000004</v>
      </c>
      <c r="K77" s="355">
        <v>33960014.25</v>
      </c>
      <c r="L77" s="355">
        <v>33960014.25</v>
      </c>
      <c r="M77" s="355">
        <v>33960014.25</v>
      </c>
      <c r="N77" s="355">
        <v>33947852.25</v>
      </c>
      <c r="O77" s="355">
        <v>8060.5900000035763</v>
      </c>
      <c r="P77" s="353">
        <v>1.3240110253891872</v>
      </c>
      <c r="Q77" s="354">
        <v>0.99976270100563625</v>
      </c>
    </row>
    <row r="78" spans="2:17" ht="25.5">
      <c r="B78" s="337"/>
      <c r="C78" s="338"/>
      <c r="D78" s="331" t="s">
        <v>595</v>
      </c>
      <c r="E78" s="330" t="s">
        <v>761</v>
      </c>
      <c r="F78" s="331" t="s">
        <v>762</v>
      </c>
      <c r="G78" s="324" t="s">
        <v>763</v>
      </c>
      <c r="H78" s="355">
        <v>17685876</v>
      </c>
      <c r="I78" s="355">
        <v>8279638.6400000034</v>
      </c>
      <c r="J78" s="355">
        <v>25965514.640000004</v>
      </c>
      <c r="K78" s="355">
        <v>25956219.620000008</v>
      </c>
      <c r="L78" s="355">
        <v>25956219.620000008</v>
      </c>
      <c r="M78" s="355">
        <v>25956219.620000008</v>
      </c>
      <c r="N78" s="355">
        <v>25950804.620000008</v>
      </c>
      <c r="O78" s="355">
        <v>9295.0199999958277</v>
      </c>
      <c r="P78" s="353">
        <v>1.4676242002375233</v>
      </c>
      <c r="Q78" s="354">
        <v>0.99964202442628747</v>
      </c>
    </row>
    <row r="79" spans="2:17" ht="25.5">
      <c r="B79" s="337"/>
      <c r="C79" s="338"/>
      <c r="D79" s="331" t="s">
        <v>595</v>
      </c>
      <c r="E79" s="330" t="s">
        <v>764</v>
      </c>
      <c r="F79" s="331" t="s">
        <v>765</v>
      </c>
      <c r="G79" s="324" t="s">
        <v>766</v>
      </c>
      <c r="H79" s="355">
        <v>108799720</v>
      </c>
      <c r="I79" s="355">
        <v>106253912.5</v>
      </c>
      <c r="J79" s="355">
        <v>215053632.5</v>
      </c>
      <c r="K79" s="355">
        <v>212444203.46999997</v>
      </c>
      <c r="L79" s="355">
        <v>212444203.46999997</v>
      </c>
      <c r="M79" s="355">
        <v>212444203.46999997</v>
      </c>
      <c r="N79" s="355">
        <v>212269890.95999995</v>
      </c>
      <c r="O79" s="355">
        <v>2609429.030000031</v>
      </c>
      <c r="P79" s="353">
        <v>1.95261718936409</v>
      </c>
      <c r="Q79" s="354">
        <v>0.98786614762250047</v>
      </c>
    </row>
    <row r="80" spans="2:17" ht="25.5">
      <c r="B80" s="337"/>
      <c r="C80" s="338"/>
      <c r="D80" s="331" t="s">
        <v>595</v>
      </c>
      <c r="E80" s="330" t="s">
        <v>767</v>
      </c>
      <c r="F80" s="331" t="s">
        <v>768</v>
      </c>
      <c r="G80" s="324" t="s">
        <v>769</v>
      </c>
      <c r="H80" s="355">
        <v>247485101</v>
      </c>
      <c r="I80" s="355">
        <v>104616825.40999997</v>
      </c>
      <c r="J80" s="355">
        <v>352101926.40999997</v>
      </c>
      <c r="K80" s="355">
        <v>344936863.28000003</v>
      </c>
      <c r="L80" s="355">
        <v>344936863.28000003</v>
      </c>
      <c r="M80" s="355">
        <v>344936863.28000003</v>
      </c>
      <c r="N80" s="355">
        <v>343267959.64000005</v>
      </c>
      <c r="O80" s="355">
        <v>7165063.1299999356</v>
      </c>
      <c r="P80" s="353">
        <v>1.3937681981106411</v>
      </c>
      <c r="Q80" s="354">
        <v>0.97965059946404076</v>
      </c>
    </row>
    <row r="81" spans="2:17" ht="25.5">
      <c r="B81" s="337"/>
      <c r="C81" s="338"/>
      <c r="D81" s="331" t="s">
        <v>595</v>
      </c>
      <c r="E81" s="330" t="s">
        <v>770</v>
      </c>
      <c r="F81" s="331" t="s">
        <v>771</v>
      </c>
      <c r="G81" s="324" t="s">
        <v>772</v>
      </c>
      <c r="H81" s="355">
        <v>72055230</v>
      </c>
      <c r="I81" s="355">
        <v>34283058.42999997</v>
      </c>
      <c r="J81" s="355">
        <v>106338288.42999998</v>
      </c>
      <c r="K81" s="355">
        <v>105309782.43999997</v>
      </c>
      <c r="L81" s="355">
        <v>105309782.43999997</v>
      </c>
      <c r="M81" s="355">
        <v>105309782.43999997</v>
      </c>
      <c r="N81" s="355">
        <v>105109041.88999997</v>
      </c>
      <c r="O81" s="355">
        <v>1028505.9900000095</v>
      </c>
      <c r="P81" s="353">
        <v>1.4615147636056394</v>
      </c>
      <c r="Q81" s="354">
        <v>0.99032798058737748</v>
      </c>
    </row>
    <row r="82" spans="2:17" ht="25.5">
      <c r="B82" s="337"/>
      <c r="C82" s="338"/>
      <c r="D82" s="331" t="s">
        <v>595</v>
      </c>
      <c r="E82" s="330" t="s">
        <v>773</v>
      </c>
      <c r="F82" s="331" t="s">
        <v>774</v>
      </c>
      <c r="G82" s="324" t="s">
        <v>775</v>
      </c>
      <c r="H82" s="355">
        <v>121250241</v>
      </c>
      <c r="I82" s="355">
        <v>46755649.440000027</v>
      </c>
      <c r="J82" s="355">
        <v>168005890.44000003</v>
      </c>
      <c r="K82" s="355">
        <v>166231523.94000006</v>
      </c>
      <c r="L82" s="355">
        <v>166231523.94000006</v>
      </c>
      <c r="M82" s="355">
        <v>166231523.94000006</v>
      </c>
      <c r="N82" s="355">
        <v>165837079.97000006</v>
      </c>
      <c r="O82" s="355">
        <v>1774366.4999999702</v>
      </c>
      <c r="P82" s="353">
        <v>1.370978915745001</v>
      </c>
      <c r="Q82" s="354">
        <v>0.98943866494589572</v>
      </c>
    </row>
    <row r="83" spans="2:17" ht="25.5">
      <c r="B83" s="337"/>
      <c r="C83" s="338"/>
      <c r="D83" s="331" t="s">
        <v>595</v>
      </c>
      <c r="E83" s="330" t="s">
        <v>776</v>
      </c>
      <c r="F83" s="331" t="s">
        <v>777</v>
      </c>
      <c r="G83" s="324" t="s">
        <v>778</v>
      </c>
      <c r="H83" s="355">
        <v>118377371</v>
      </c>
      <c r="I83" s="355">
        <v>32527731.799999993</v>
      </c>
      <c r="J83" s="355">
        <v>150905102.79999998</v>
      </c>
      <c r="K83" s="355">
        <v>150308818.06</v>
      </c>
      <c r="L83" s="355">
        <v>150308818.06</v>
      </c>
      <c r="M83" s="355">
        <v>150308818.06</v>
      </c>
      <c r="N83" s="355">
        <v>149768171.37</v>
      </c>
      <c r="O83" s="355">
        <v>596284.73999997973</v>
      </c>
      <c r="P83" s="353">
        <v>1.2697428299873292</v>
      </c>
      <c r="Q83" s="354">
        <v>0.99604861115405585</v>
      </c>
    </row>
    <row r="84" spans="2:17" ht="25.5">
      <c r="B84" s="337"/>
      <c r="C84" s="338"/>
      <c r="D84" s="331" t="s">
        <v>595</v>
      </c>
      <c r="E84" s="330" t="s">
        <v>779</v>
      </c>
      <c r="F84" s="331" t="s">
        <v>780</v>
      </c>
      <c r="G84" s="324" t="s">
        <v>781</v>
      </c>
      <c r="H84" s="355">
        <v>148134062</v>
      </c>
      <c r="I84" s="355">
        <v>46848513.590000004</v>
      </c>
      <c r="J84" s="355">
        <v>194982575.59</v>
      </c>
      <c r="K84" s="355">
        <v>193325061.31000003</v>
      </c>
      <c r="L84" s="355">
        <v>193325061.31000003</v>
      </c>
      <c r="M84" s="355">
        <v>193325061.31000003</v>
      </c>
      <c r="N84" s="355">
        <v>192632683.83000001</v>
      </c>
      <c r="O84" s="355">
        <v>1657514.2799999714</v>
      </c>
      <c r="P84" s="353">
        <v>1.3050682516894732</v>
      </c>
      <c r="Q84" s="354">
        <v>0.99149916716924846</v>
      </c>
    </row>
    <row r="85" spans="2:17" ht="25.5">
      <c r="B85" s="337"/>
      <c r="C85" s="338"/>
      <c r="D85" s="331" t="s">
        <v>595</v>
      </c>
      <c r="E85" s="330" t="s">
        <v>782</v>
      </c>
      <c r="F85" s="331" t="s">
        <v>783</v>
      </c>
      <c r="G85" s="324" t="s">
        <v>784</v>
      </c>
      <c r="H85" s="355">
        <v>310012759</v>
      </c>
      <c r="I85" s="355">
        <v>-19174527.800000004</v>
      </c>
      <c r="J85" s="355">
        <v>290838231.19999999</v>
      </c>
      <c r="K85" s="355">
        <v>287393566.05000007</v>
      </c>
      <c r="L85" s="355">
        <v>287393566.05000007</v>
      </c>
      <c r="M85" s="355">
        <v>287393566.05000007</v>
      </c>
      <c r="N85" s="355">
        <v>285870429.57000005</v>
      </c>
      <c r="O85" s="355">
        <v>3444665.1499999166</v>
      </c>
      <c r="P85" s="353">
        <v>0.92703786443189606</v>
      </c>
      <c r="Q85" s="354">
        <v>0.98815607860154009</v>
      </c>
    </row>
    <row r="86" spans="2:17" ht="25.5">
      <c r="B86" s="337"/>
      <c r="C86" s="338"/>
      <c r="D86" s="331" t="s">
        <v>595</v>
      </c>
      <c r="E86" s="330" t="s">
        <v>785</v>
      </c>
      <c r="F86" s="331" t="s">
        <v>786</v>
      </c>
      <c r="G86" s="324" t="s">
        <v>787</v>
      </c>
      <c r="H86" s="355">
        <v>735210932</v>
      </c>
      <c r="I86" s="355">
        <v>215058006.72000003</v>
      </c>
      <c r="J86" s="355">
        <v>950268938.72000003</v>
      </c>
      <c r="K86" s="355">
        <v>933493990.95000005</v>
      </c>
      <c r="L86" s="355">
        <v>933493990.95000005</v>
      </c>
      <c r="M86" s="355">
        <v>933493990.95000005</v>
      </c>
      <c r="N86" s="355">
        <v>924002824.2700001</v>
      </c>
      <c r="O86" s="355">
        <v>16774947.769999981</v>
      </c>
      <c r="P86" s="353">
        <v>1.2696954714895345</v>
      </c>
      <c r="Q86" s="354">
        <v>0.9823471576450814</v>
      </c>
    </row>
    <row r="87" spans="2:17" ht="25.5">
      <c r="B87" s="337"/>
      <c r="C87" s="338"/>
      <c r="D87" s="331" t="s">
        <v>595</v>
      </c>
      <c r="E87" s="330" t="s">
        <v>788</v>
      </c>
      <c r="F87" s="331" t="s">
        <v>789</v>
      </c>
      <c r="G87" s="324" t="s">
        <v>790</v>
      </c>
      <c r="H87" s="355">
        <v>108985879</v>
      </c>
      <c r="I87" s="355">
        <v>34032811.020000003</v>
      </c>
      <c r="J87" s="355">
        <v>143018690.02000001</v>
      </c>
      <c r="K87" s="355">
        <v>141859509.94999996</v>
      </c>
      <c r="L87" s="355">
        <v>141859509.94999996</v>
      </c>
      <c r="M87" s="355">
        <v>141859509.94999996</v>
      </c>
      <c r="N87" s="355">
        <v>141668981.61999995</v>
      </c>
      <c r="O87" s="355">
        <v>1159180.0700000525</v>
      </c>
      <c r="P87" s="353">
        <v>1.3016320210621044</v>
      </c>
      <c r="Q87" s="354">
        <v>0.99189490499571809</v>
      </c>
    </row>
    <row r="88" spans="2:17" ht="25.5">
      <c r="B88" s="337"/>
      <c r="C88" s="338"/>
      <c r="D88" s="331" t="s">
        <v>595</v>
      </c>
      <c r="E88" s="330" t="s">
        <v>791</v>
      </c>
      <c r="F88" s="331" t="s">
        <v>792</v>
      </c>
      <c r="G88" s="324" t="s">
        <v>793</v>
      </c>
      <c r="H88" s="355">
        <v>107879242.45</v>
      </c>
      <c r="I88" s="355">
        <v>44025450.600000001</v>
      </c>
      <c r="J88" s="355">
        <v>151904693.05000001</v>
      </c>
      <c r="K88" s="355">
        <v>149531401.75000003</v>
      </c>
      <c r="L88" s="355">
        <v>149531401.75000003</v>
      </c>
      <c r="M88" s="355">
        <v>149531401.75000003</v>
      </c>
      <c r="N88" s="355">
        <v>149104796.89000005</v>
      </c>
      <c r="O88" s="355">
        <v>2373291.2999999821</v>
      </c>
      <c r="P88" s="353">
        <v>1.3860998497399073</v>
      </c>
      <c r="Q88" s="354">
        <v>0.98437644517527312</v>
      </c>
    </row>
    <row r="89" spans="2:17" ht="25.5">
      <c r="B89" s="337"/>
      <c r="C89" s="338"/>
      <c r="D89" s="331" t="s">
        <v>595</v>
      </c>
      <c r="E89" s="330" t="s">
        <v>794</v>
      </c>
      <c r="F89" s="331" t="s">
        <v>795</v>
      </c>
      <c r="G89" s="324" t="s">
        <v>796</v>
      </c>
      <c r="H89" s="355">
        <v>111166478</v>
      </c>
      <c r="I89" s="355">
        <v>42617132.419999987</v>
      </c>
      <c r="J89" s="355">
        <v>153783610.41999999</v>
      </c>
      <c r="K89" s="355">
        <v>152164080.41000003</v>
      </c>
      <c r="L89" s="355">
        <v>152164080.41000003</v>
      </c>
      <c r="M89" s="355">
        <v>152164080.41000003</v>
      </c>
      <c r="N89" s="355">
        <v>151626532.95000002</v>
      </c>
      <c r="O89" s="355">
        <v>1619530.0099999607</v>
      </c>
      <c r="P89" s="353">
        <v>1.368794650578028</v>
      </c>
      <c r="Q89" s="354">
        <v>0.98946877365164698</v>
      </c>
    </row>
    <row r="90" spans="2:17" ht="25.5">
      <c r="B90" s="337"/>
      <c r="C90" s="338"/>
      <c r="D90" s="331" t="s">
        <v>595</v>
      </c>
      <c r="E90" s="330" t="s">
        <v>797</v>
      </c>
      <c r="F90" s="331" t="s">
        <v>798</v>
      </c>
      <c r="G90" s="324" t="s">
        <v>799</v>
      </c>
      <c r="H90" s="355">
        <v>74337678</v>
      </c>
      <c r="I90" s="355">
        <v>70356175.819999993</v>
      </c>
      <c r="J90" s="355">
        <v>144693853.81999999</v>
      </c>
      <c r="K90" s="355">
        <v>135409978.38</v>
      </c>
      <c r="L90" s="355">
        <v>135409978.38</v>
      </c>
      <c r="M90" s="355">
        <v>135409978.38</v>
      </c>
      <c r="N90" s="355">
        <v>135085393.28999999</v>
      </c>
      <c r="O90" s="355">
        <v>9283875.4399999976</v>
      </c>
      <c r="P90" s="353">
        <v>1.8215524350922017</v>
      </c>
      <c r="Q90" s="354">
        <v>0.93583780378433212</v>
      </c>
    </row>
    <row r="91" spans="2:17" ht="25.5">
      <c r="B91" s="337"/>
      <c r="C91" s="338"/>
      <c r="D91" s="331" t="s">
        <v>595</v>
      </c>
      <c r="E91" s="330" t="s">
        <v>800</v>
      </c>
      <c r="F91" s="331" t="s">
        <v>801</v>
      </c>
      <c r="G91" s="324" t="s">
        <v>802</v>
      </c>
      <c r="H91" s="355">
        <v>118601573</v>
      </c>
      <c r="I91" s="355">
        <v>38603214.939999983</v>
      </c>
      <c r="J91" s="355">
        <v>157204787.94</v>
      </c>
      <c r="K91" s="355">
        <v>156881443.67999998</v>
      </c>
      <c r="L91" s="355">
        <v>156881443.67999998</v>
      </c>
      <c r="M91" s="355">
        <v>156881443.67999998</v>
      </c>
      <c r="N91" s="355">
        <v>156683248.84999996</v>
      </c>
      <c r="O91" s="355">
        <v>323344.26000002027</v>
      </c>
      <c r="P91" s="353">
        <v>1.3227602274718564</v>
      </c>
      <c r="Q91" s="354">
        <v>0.9979431653180727</v>
      </c>
    </row>
    <row r="92" spans="2:17" ht="25.5">
      <c r="B92" s="337"/>
      <c r="C92" s="338"/>
      <c r="D92" s="331" t="s">
        <v>595</v>
      </c>
      <c r="E92" s="330" t="s">
        <v>803</v>
      </c>
      <c r="F92" s="331" t="s">
        <v>804</v>
      </c>
      <c r="G92" s="324" t="s">
        <v>805</v>
      </c>
      <c r="H92" s="355">
        <v>111123584</v>
      </c>
      <c r="I92" s="355">
        <v>32288017.680000003</v>
      </c>
      <c r="J92" s="355">
        <v>143411601.68000001</v>
      </c>
      <c r="K92" s="355">
        <v>140680487.11000004</v>
      </c>
      <c r="L92" s="355">
        <v>140680487.11000004</v>
      </c>
      <c r="M92" s="355">
        <v>140680487.11000004</v>
      </c>
      <c r="N92" s="355">
        <v>140617663.64000005</v>
      </c>
      <c r="O92" s="355">
        <v>2731114.569999963</v>
      </c>
      <c r="P92" s="353">
        <v>1.2659822698843122</v>
      </c>
      <c r="Q92" s="354">
        <v>0.98095611137448968</v>
      </c>
    </row>
    <row r="93" spans="2:17" ht="25.5">
      <c r="B93" s="337"/>
      <c r="C93" s="338"/>
      <c r="D93" s="331" t="s">
        <v>595</v>
      </c>
      <c r="E93" s="330" t="s">
        <v>806</v>
      </c>
      <c r="F93" s="331" t="s">
        <v>807</v>
      </c>
      <c r="G93" s="324" t="s">
        <v>808</v>
      </c>
      <c r="H93" s="355">
        <v>26668548</v>
      </c>
      <c r="I93" s="355">
        <v>14657150.929999994</v>
      </c>
      <c r="J93" s="355">
        <v>41325698.929999992</v>
      </c>
      <c r="K93" s="355">
        <v>41083361.339999989</v>
      </c>
      <c r="L93" s="355">
        <v>41083361.339999989</v>
      </c>
      <c r="M93" s="355">
        <v>41083361.339999989</v>
      </c>
      <c r="N93" s="355">
        <v>40855602.889999993</v>
      </c>
      <c r="O93" s="355">
        <v>242337.59000000358</v>
      </c>
      <c r="P93" s="353">
        <v>1.5405173667497754</v>
      </c>
      <c r="Q93" s="354">
        <v>0.9941359106736346</v>
      </c>
    </row>
    <row r="94" spans="2:17" ht="25.5">
      <c r="B94" s="337"/>
      <c r="C94" s="338"/>
      <c r="D94" s="331" t="s">
        <v>595</v>
      </c>
      <c r="E94" s="330" t="s">
        <v>809</v>
      </c>
      <c r="F94" s="331" t="s">
        <v>810</v>
      </c>
      <c r="G94" s="324" t="s">
        <v>811</v>
      </c>
      <c r="H94" s="355">
        <v>133964497</v>
      </c>
      <c r="I94" s="355">
        <v>-3772230.9100000048</v>
      </c>
      <c r="J94" s="355">
        <v>130192266.08999999</v>
      </c>
      <c r="K94" s="355">
        <v>128337057.45000003</v>
      </c>
      <c r="L94" s="355">
        <v>128337057.45000003</v>
      </c>
      <c r="M94" s="355">
        <v>128337057.45000003</v>
      </c>
      <c r="N94" s="355">
        <v>127985199.70000003</v>
      </c>
      <c r="O94" s="355">
        <v>1855208.6399999559</v>
      </c>
      <c r="P94" s="353">
        <v>0.95799305281607583</v>
      </c>
      <c r="Q94" s="354">
        <v>0.98575023927521566</v>
      </c>
    </row>
    <row r="95" spans="2:17" ht="25.5">
      <c r="B95" s="337"/>
      <c r="C95" s="338"/>
      <c r="D95" s="331" t="s">
        <v>595</v>
      </c>
      <c r="E95" s="330" t="s">
        <v>809</v>
      </c>
      <c r="F95" s="331" t="s">
        <v>810</v>
      </c>
      <c r="G95" s="324" t="s">
        <v>812</v>
      </c>
      <c r="H95" s="355">
        <v>0</v>
      </c>
      <c r="I95" s="355">
        <v>0</v>
      </c>
      <c r="J95" s="355">
        <v>0</v>
      </c>
      <c r="K95" s="355">
        <v>0</v>
      </c>
      <c r="L95" s="355">
        <v>0</v>
      </c>
      <c r="M95" s="355">
        <v>0</v>
      </c>
      <c r="N95" s="355">
        <v>0</v>
      </c>
      <c r="O95" s="355">
        <v>0</v>
      </c>
      <c r="P95" s="353">
        <v>0</v>
      </c>
      <c r="Q95" s="354">
        <v>0</v>
      </c>
    </row>
    <row r="96" spans="2:17" ht="25.5">
      <c r="B96" s="337"/>
      <c r="C96" s="338"/>
      <c r="D96" s="331" t="s">
        <v>595</v>
      </c>
      <c r="E96" s="330" t="s">
        <v>813</v>
      </c>
      <c r="F96" s="331" t="s">
        <v>814</v>
      </c>
      <c r="G96" s="324" t="s">
        <v>815</v>
      </c>
      <c r="H96" s="355">
        <v>81931811</v>
      </c>
      <c r="I96" s="355">
        <v>114482988.15999995</v>
      </c>
      <c r="J96" s="355">
        <v>196414799.15999997</v>
      </c>
      <c r="K96" s="355">
        <v>195227330.34999999</v>
      </c>
      <c r="L96" s="355">
        <v>195227330.34999999</v>
      </c>
      <c r="M96" s="355">
        <v>195227330.34999999</v>
      </c>
      <c r="N96" s="355">
        <v>195092869.45999998</v>
      </c>
      <c r="O96" s="355">
        <v>1187468.8099999726</v>
      </c>
      <c r="P96" s="353">
        <v>2.3828025765230554</v>
      </c>
      <c r="Q96" s="354">
        <v>0.99395428035423816</v>
      </c>
    </row>
    <row r="97" spans="2:17" ht="25.5">
      <c r="B97" s="337"/>
      <c r="C97" s="338"/>
      <c r="D97" s="331" t="s">
        <v>595</v>
      </c>
      <c r="E97" s="330" t="s">
        <v>816</v>
      </c>
      <c r="F97" s="331" t="s">
        <v>817</v>
      </c>
      <c r="G97" s="324" t="s">
        <v>818</v>
      </c>
      <c r="H97" s="355">
        <v>97384580</v>
      </c>
      <c r="I97" s="355">
        <v>74128753.109999985</v>
      </c>
      <c r="J97" s="355">
        <v>171513333.10999998</v>
      </c>
      <c r="K97" s="355">
        <v>170293787.71999994</v>
      </c>
      <c r="L97" s="355">
        <v>170293787.71999994</v>
      </c>
      <c r="M97" s="355">
        <v>170293787.71999994</v>
      </c>
      <c r="N97" s="355">
        <v>170062799.51999995</v>
      </c>
      <c r="O97" s="355">
        <v>1219545.3900000453</v>
      </c>
      <c r="P97" s="353">
        <v>1.7486730211292172</v>
      </c>
      <c r="Q97" s="354">
        <v>0.99288950096248263</v>
      </c>
    </row>
    <row r="98" spans="2:17" ht="25.5">
      <c r="B98" s="337"/>
      <c r="C98" s="338"/>
      <c r="D98" s="331" t="s">
        <v>595</v>
      </c>
      <c r="E98" s="330" t="s">
        <v>819</v>
      </c>
      <c r="F98" s="331" t="s">
        <v>820</v>
      </c>
      <c r="G98" s="324" t="s">
        <v>821</v>
      </c>
      <c r="H98" s="355">
        <v>30855621</v>
      </c>
      <c r="I98" s="355">
        <v>12925048.33</v>
      </c>
      <c r="J98" s="355">
        <v>43780669.329999998</v>
      </c>
      <c r="K98" s="355">
        <v>43160070.750000007</v>
      </c>
      <c r="L98" s="355">
        <v>43160070.750000007</v>
      </c>
      <c r="M98" s="355">
        <v>43160070.750000007</v>
      </c>
      <c r="N98" s="355">
        <v>43127693.270000003</v>
      </c>
      <c r="O98" s="355">
        <v>620598.57999999076</v>
      </c>
      <c r="P98" s="353">
        <v>1.3987749833328589</v>
      </c>
      <c r="Q98" s="354">
        <v>0.98582482658448678</v>
      </c>
    </row>
    <row r="99" spans="2:17" ht="25.5">
      <c r="B99" s="337"/>
      <c r="C99" s="338"/>
      <c r="D99" s="331" t="s">
        <v>595</v>
      </c>
      <c r="E99" s="330" t="s">
        <v>822</v>
      </c>
      <c r="F99" s="331" t="s">
        <v>823</v>
      </c>
      <c r="G99" s="324" t="s">
        <v>824</v>
      </c>
      <c r="H99" s="355">
        <v>70144714</v>
      </c>
      <c r="I99" s="355">
        <v>13545299.430000007</v>
      </c>
      <c r="J99" s="355">
        <v>83690013.430000007</v>
      </c>
      <c r="K99" s="355">
        <v>83140905.329999968</v>
      </c>
      <c r="L99" s="355">
        <v>83140905.329999968</v>
      </c>
      <c r="M99" s="355">
        <v>83140905.329999968</v>
      </c>
      <c r="N99" s="355">
        <v>83130171.329999968</v>
      </c>
      <c r="O99" s="355">
        <v>549108.10000003874</v>
      </c>
      <c r="P99" s="353">
        <v>1.1852768453799665</v>
      </c>
      <c r="Q99" s="354">
        <v>0.99343878585394996</v>
      </c>
    </row>
    <row r="100" spans="2:17" ht="25.5">
      <c r="B100" s="337"/>
      <c r="C100" s="338"/>
      <c r="D100" s="331" t="s">
        <v>595</v>
      </c>
      <c r="E100" s="330" t="s">
        <v>825</v>
      </c>
      <c r="F100" s="331" t="s">
        <v>826</v>
      </c>
      <c r="G100" s="324" t="s">
        <v>827</v>
      </c>
      <c r="H100" s="355">
        <v>30166342</v>
      </c>
      <c r="I100" s="355">
        <v>18250152.279999997</v>
      </c>
      <c r="J100" s="355">
        <v>48416494.280000001</v>
      </c>
      <c r="K100" s="355">
        <v>47808993.560000002</v>
      </c>
      <c r="L100" s="355">
        <v>47808993.560000002</v>
      </c>
      <c r="M100" s="355">
        <v>47808993.560000002</v>
      </c>
      <c r="N100" s="355">
        <v>47768005.400000006</v>
      </c>
      <c r="O100" s="355">
        <v>607500.71999999881</v>
      </c>
      <c r="P100" s="353">
        <v>1.5848455725921293</v>
      </c>
      <c r="Q100" s="354">
        <v>0.98745260826843995</v>
      </c>
    </row>
    <row r="101" spans="2:17" ht="25.5">
      <c r="B101" s="337"/>
      <c r="C101" s="338"/>
      <c r="D101" s="331" t="s">
        <v>595</v>
      </c>
      <c r="E101" s="330" t="s">
        <v>828</v>
      </c>
      <c r="F101" s="331" t="s">
        <v>829</v>
      </c>
      <c r="G101" s="324" t="s">
        <v>830</v>
      </c>
      <c r="H101" s="355">
        <v>21327758</v>
      </c>
      <c r="I101" s="355">
        <v>18583364.949999992</v>
      </c>
      <c r="J101" s="355">
        <v>39911122.949999988</v>
      </c>
      <c r="K101" s="355">
        <v>39680792.239999987</v>
      </c>
      <c r="L101" s="355">
        <v>39680792.239999987</v>
      </c>
      <c r="M101" s="355">
        <v>39680792.239999987</v>
      </c>
      <c r="N101" s="355">
        <v>39676632.239999987</v>
      </c>
      <c r="O101" s="355">
        <v>230330.71000000089</v>
      </c>
      <c r="P101" s="353">
        <v>1.8605233724051065</v>
      </c>
      <c r="Q101" s="354">
        <v>0.99422890931210939</v>
      </c>
    </row>
    <row r="102" spans="2:17" ht="25.5">
      <c r="B102" s="337"/>
      <c r="C102" s="338"/>
      <c r="D102" s="331" t="s">
        <v>595</v>
      </c>
      <c r="E102" s="330" t="s">
        <v>831</v>
      </c>
      <c r="F102" s="331" t="s">
        <v>832</v>
      </c>
      <c r="G102" s="324" t="s">
        <v>833</v>
      </c>
      <c r="H102" s="355">
        <v>23668997</v>
      </c>
      <c r="I102" s="355">
        <v>17377876.220000003</v>
      </c>
      <c r="J102" s="355">
        <v>41046873.219999999</v>
      </c>
      <c r="K102" s="355">
        <v>40378846.619999997</v>
      </c>
      <c r="L102" s="355">
        <v>40378846.619999997</v>
      </c>
      <c r="M102" s="355">
        <v>40378846.619999997</v>
      </c>
      <c r="N102" s="355">
        <v>40331361.679999992</v>
      </c>
      <c r="O102" s="355">
        <v>668026.60000000149</v>
      </c>
      <c r="P102" s="353">
        <v>1.7059804697258611</v>
      </c>
      <c r="Q102" s="354">
        <v>0.98372527436086155</v>
      </c>
    </row>
    <row r="103" spans="2:17" ht="25.5">
      <c r="B103" s="337"/>
      <c r="C103" s="338"/>
      <c r="D103" s="331" t="s">
        <v>595</v>
      </c>
      <c r="E103" s="330" t="s">
        <v>834</v>
      </c>
      <c r="F103" s="331" t="s">
        <v>835</v>
      </c>
      <c r="G103" s="324" t="s">
        <v>836</v>
      </c>
      <c r="H103" s="355">
        <v>32765913</v>
      </c>
      <c r="I103" s="355">
        <v>18297011.439999994</v>
      </c>
      <c r="J103" s="355">
        <v>51062924.439999998</v>
      </c>
      <c r="K103" s="355">
        <v>50385916.089999981</v>
      </c>
      <c r="L103" s="355">
        <v>50385916.089999981</v>
      </c>
      <c r="M103" s="355">
        <v>50385916.089999981</v>
      </c>
      <c r="N103" s="355">
        <v>50322060.79999999</v>
      </c>
      <c r="O103" s="355">
        <v>677008.35000001639</v>
      </c>
      <c r="P103" s="353">
        <v>1.5377540705183457</v>
      </c>
      <c r="Q103" s="354">
        <v>0.98674168474632673</v>
      </c>
    </row>
    <row r="104" spans="2:17" ht="25.5">
      <c r="B104" s="337"/>
      <c r="C104" s="338"/>
      <c r="D104" s="331" t="s">
        <v>595</v>
      </c>
      <c r="E104" s="330" t="s">
        <v>837</v>
      </c>
      <c r="F104" s="331" t="s">
        <v>838</v>
      </c>
      <c r="G104" s="324" t="s">
        <v>839</v>
      </c>
      <c r="H104" s="355">
        <v>9995552</v>
      </c>
      <c r="I104" s="355">
        <v>6305168.379999998</v>
      </c>
      <c r="J104" s="355">
        <v>16300720.379999999</v>
      </c>
      <c r="K104" s="355">
        <v>16247992.039999999</v>
      </c>
      <c r="L104" s="355">
        <v>16247992.039999999</v>
      </c>
      <c r="M104" s="355">
        <v>16247992.039999999</v>
      </c>
      <c r="N104" s="355">
        <v>16242384.039999999</v>
      </c>
      <c r="O104" s="355">
        <v>52728.339999999851</v>
      </c>
      <c r="P104" s="353">
        <v>1.625522236290702</v>
      </c>
      <c r="Q104" s="354">
        <v>0.99676527547428551</v>
      </c>
    </row>
    <row r="105" spans="2:17" ht="25.5">
      <c r="B105" s="337"/>
      <c r="C105" s="338"/>
      <c r="D105" s="331" t="s">
        <v>595</v>
      </c>
      <c r="E105" s="330" t="s">
        <v>840</v>
      </c>
      <c r="F105" s="331" t="s">
        <v>841</v>
      </c>
      <c r="G105" s="324" t="s">
        <v>842</v>
      </c>
      <c r="H105" s="355">
        <v>9729812</v>
      </c>
      <c r="I105" s="355">
        <v>9616988.7300000004</v>
      </c>
      <c r="J105" s="355">
        <v>19346800.73</v>
      </c>
      <c r="K105" s="355">
        <v>19278381.229999997</v>
      </c>
      <c r="L105" s="355">
        <v>19278381.229999997</v>
      </c>
      <c r="M105" s="355">
        <v>19278381.229999997</v>
      </c>
      <c r="N105" s="355">
        <v>19254793.729999997</v>
      </c>
      <c r="O105" s="355">
        <v>68419.500000003725</v>
      </c>
      <c r="P105" s="353">
        <v>1.9813724283675775</v>
      </c>
      <c r="Q105" s="354">
        <v>0.99646352381694259</v>
      </c>
    </row>
    <row r="106" spans="2:17" ht="25.5">
      <c r="B106" s="337"/>
      <c r="C106" s="338"/>
      <c r="D106" s="331" t="s">
        <v>595</v>
      </c>
      <c r="E106" s="330" t="s">
        <v>843</v>
      </c>
      <c r="F106" s="331" t="s">
        <v>844</v>
      </c>
      <c r="G106" s="324" t="s">
        <v>845</v>
      </c>
      <c r="H106" s="355">
        <v>23157168</v>
      </c>
      <c r="I106" s="355">
        <v>20730836.289999995</v>
      </c>
      <c r="J106" s="355">
        <v>43888004.289999992</v>
      </c>
      <c r="K106" s="355">
        <v>43497951.839999989</v>
      </c>
      <c r="L106" s="355">
        <v>43497951.839999989</v>
      </c>
      <c r="M106" s="355">
        <v>43497951.839999989</v>
      </c>
      <c r="N106" s="355">
        <v>43491874.839999989</v>
      </c>
      <c r="O106" s="355">
        <v>390052.45000000298</v>
      </c>
      <c r="P106" s="353">
        <v>1.8783795946032775</v>
      </c>
      <c r="Q106" s="354">
        <v>0.99111254985707165</v>
      </c>
    </row>
    <row r="107" spans="2:17" ht="25.5">
      <c r="B107" s="337"/>
      <c r="C107" s="338"/>
      <c r="D107" s="331" t="s">
        <v>595</v>
      </c>
      <c r="E107" s="330" t="s">
        <v>846</v>
      </c>
      <c r="F107" s="331" t="s">
        <v>847</v>
      </c>
      <c r="G107" s="324" t="s">
        <v>848</v>
      </c>
      <c r="H107" s="355">
        <v>23711837</v>
      </c>
      <c r="I107" s="355">
        <v>19223518.789999995</v>
      </c>
      <c r="J107" s="355">
        <v>42935355.789999992</v>
      </c>
      <c r="K107" s="355">
        <v>42495263.019999981</v>
      </c>
      <c r="L107" s="355">
        <v>42495263.019999981</v>
      </c>
      <c r="M107" s="355">
        <v>42495263.019999981</v>
      </c>
      <c r="N107" s="355">
        <v>42443989.759999983</v>
      </c>
      <c r="O107" s="355">
        <v>440092.77000001073</v>
      </c>
      <c r="P107" s="353">
        <v>1.7921539786225749</v>
      </c>
      <c r="Q107" s="354">
        <v>0.98974987485482735</v>
      </c>
    </row>
    <row r="108" spans="2:17" ht="25.5">
      <c r="B108" s="337"/>
      <c r="C108" s="338"/>
      <c r="D108" s="331" t="s">
        <v>595</v>
      </c>
      <c r="E108" s="330" t="s">
        <v>849</v>
      </c>
      <c r="F108" s="331" t="s">
        <v>850</v>
      </c>
      <c r="G108" s="324" t="s">
        <v>851</v>
      </c>
      <c r="H108" s="355">
        <v>26486012</v>
      </c>
      <c r="I108" s="355">
        <v>25007252.390000008</v>
      </c>
      <c r="J108" s="355">
        <v>51493264.390000008</v>
      </c>
      <c r="K108" s="355">
        <v>50947478.449999981</v>
      </c>
      <c r="L108" s="355">
        <v>50947478.449999981</v>
      </c>
      <c r="M108" s="355">
        <v>50947478.449999981</v>
      </c>
      <c r="N108" s="355">
        <v>50907970.709999986</v>
      </c>
      <c r="O108" s="355">
        <v>545785.94000002742</v>
      </c>
      <c r="P108" s="353">
        <v>1.9235617068360453</v>
      </c>
      <c r="Q108" s="354">
        <v>0.98940082850707711</v>
      </c>
    </row>
    <row r="109" spans="2:17" ht="25.5">
      <c r="B109" s="337"/>
      <c r="C109" s="338"/>
      <c r="D109" s="331" t="s">
        <v>595</v>
      </c>
      <c r="E109" s="330" t="s">
        <v>852</v>
      </c>
      <c r="F109" s="331" t="s">
        <v>853</v>
      </c>
      <c r="G109" s="324" t="s">
        <v>854</v>
      </c>
      <c r="H109" s="355">
        <v>43449167</v>
      </c>
      <c r="I109" s="355">
        <v>-4868604.5900000017</v>
      </c>
      <c r="J109" s="355">
        <v>38580562.409999996</v>
      </c>
      <c r="K109" s="355">
        <v>38030190.979999997</v>
      </c>
      <c r="L109" s="355">
        <v>38030190.979999997</v>
      </c>
      <c r="M109" s="355">
        <v>38030190.979999997</v>
      </c>
      <c r="N109" s="355">
        <v>38002427.589999996</v>
      </c>
      <c r="O109" s="355">
        <v>550371.4299999997</v>
      </c>
      <c r="P109" s="353">
        <v>0.87528009409248275</v>
      </c>
      <c r="Q109" s="354">
        <v>0.98573448919299977</v>
      </c>
    </row>
    <row r="110" spans="2:17" ht="25.5">
      <c r="B110" s="337"/>
      <c r="C110" s="338"/>
      <c r="D110" s="331" t="s">
        <v>595</v>
      </c>
      <c r="E110" s="330" t="s">
        <v>855</v>
      </c>
      <c r="F110" s="331" t="s">
        <v>856</v>
      </c>
      <c r="G110" s="324" t="s">
        <v>857</v>
      </c>
      <c r="H110" s="355">
        <v>51040207</v>
      </c>
      <c r="I110" s="355">
        <v>-5902919.6799999997</v>
      </c>
      <c r="J110" s="355">
        <v>45137287.32</v>
      </c>
      <c r="K110" s="355">
        <v>44394523.800000019</v>
      </c>
      <c r="L110" s="355">
        <v>44394523.800000019</v>
      </c>
      <c r="M110" s="355">
        <v>44394523.800000019</v>
      </c>
      <c r="N110" s="355">
        <v>44277727.570000015</v>
      </c>
      <c r="O110" s="355">
        <v>742763.51999998093</v>
      </c>
      <c r="P110" s="353">
        <v>0.86979513621486726</v>
      </c>
      <c r="Q110" s="354">
        <v>0.98354434738768926</v>
      </c>
    </row>
    <row r="111" spans="2:17" ht="25.5">
      <c r="B111" s="337"/>
      <c r="C111" s="338"/>
      <c r="D111" s="331" t="s">
        <v>595</v>
      </c>
      <c r="E111" s="330" t="s">
        <v>858</v>
      </c>
      <c r="F111" s="331" t="s">
        <v>859</v>
      </c>
      <c r="G111" s="324" t="s">
        <v>860</v>
      </c>
      <c r="H111" s="355">
        <v>21974733</v>
      </c>
      <c r="I111" s="355">
        <v>14080150.179999998</v>
      </c>
      <c r="J111" s="355">
        <v>36054883.18</v>
      </c>
      <c r="K111" s="355">
        <v>35826479.460000001</v>
      </c>
      <c r="L111" s="355">
        <v>35826479.460000001</v>
      </c>
      <c r="M111" s="355">
        <v>35826479.460000001</v>
      </c>
      <c r="N111" s="355">
        <v>35772464.700000003</v>
      </c>
      <c r="O111" s="355">
        <v>228403.71999999881</v>
      </c>
      <c r="P111" s="353">
        <v>1.6303487946816009</v>
      </c>
      <c r="Q111" s="354">
        <v>0.99366510996971702</v>
      </c>
    </row>
    <row r="112" spans="2:17" ht="25.5">
      <c r="B112" s="337"/>
      <c r="C112" s="338"/>
      <c r="D112" s="331" t="s">
        <v>595</v>
      </c>
      <c r="E112" s="330" t="s">
        <v>861</v>
      </c>
      <c r="F112" s="331" t="s">
        <v>862</v>
      </c>
      <c r="G112" s="324" t="s">
        <v>863</v>
      </c>
      <c r="H112" s="355">
        <v>17539992</v>
      </c>
      <c r="I112" s="355">
        <v>11431223.379999997</v>
      </c>
      <c r="J112" s="355">
        <v>28971215.379999995</v>
      </c>
      <c r="K112" s="355">
        <v>28755489.269999992</v>
      </c>
      <c r="L112" s="355">
        <v>28755489.269999992</v>
      </c>
      <c r="M112" s="355">
        <v>28755489.269999992</v>
      </c>
      <c r="N112" s="355">
        <v>28743989.399999991</v>
      </c>
      <c r="O112" s="355">
        <v>215726.11000000313</v>
      </c>
      <c r="P112" s="353">
        <v>1.6394243093155341</v>
      </c>
      <c r="Q112" s="354">
        <v>0.99255377770071296</v>
      </c>
    </row>
    <row r="113" spans="2:17" ht="25.5">
      <c r="B113" s="337"/>
      <c r="C113" s="338"/>
      <c r="D113" s="331" t="s">
        <v>595</v>
      </c>
      <c r="E113" s="330" t="s">
        <v>864</v>
      </c>
      <c r="F113" s="331" t="s">
        <v>865</v>
      </c>
      <c r="G113" s="324" t="s">
        <v>866</v>
      </c>
      <c r="H113" s="355">
        <v>25545750</v>
      </c>
      <c r="I113" s="355">
        <v>16507985.310000002</v>
      </c>
      <c r="J113" s="355">
        <v>42053735.310000002</v>
      </c>
      <c r="K113" s="355">
        <v>41768333.360000007</v>
      </c>
      <c r="L113" s="355">
        <v>41768333.360000007</v>
      </c>
      <c r="M113" s="355">
        <v>41768333.360000007</v>
      </c>
      <c r="N113" s="355">
        <v>41764723.360000007</v>
      </c>
      <c r="O113" s="355">
        <v>285401.94999999553</v>
      </c>
      <c r="P113" s="353">
        <v>1.6350404024152749</v>
      </c>
      <c r="Q113" s="354">
        <v>0.99321339833676725</v>
      </c>
    </row>
    <row r="114" spans="2:17" ht="25.5">
      <c r="B114" s="337"/>
      <c r="C114" s="338"/>
      <c r="D114" s="331" t="s">
        <v>595</v>
      </c>
      <c r="E114" s="330" t="s">
        <v>867</v>
      </c>
      <c r="F114" s="331" t="s">
        <v>868</v>
      </c>
      <c r="G114" s="324" t="s">
        <v>869</v>
      </c>
      <c r="H114" s="355">
        <v>22028985</v>
      </c>
      <c r="I114" s="355">
        <v>14550090.450000007</v>
      </c>
      <c r="J114" s="355">
        <v>36579075.450000003</v>
      </c>
      <c r="K114" s="355">
        <v>36088810.109999999</v>
      </c>
      <c r="L114" s="355">
        <v>36088810.109999999</v>
      </c>
      <c r="M114" s="355">
        <v>36088810.109999999</v>
      </c>
      <c r="N114" s="355">
        <v>36069668.109999999</v>
      </c>
      <c r="O114" s="355">
        <v>490265.34000000358</v>
      </c>
      <c r="P114" s="353">
        <v>1.6382420756108373</v>
      </c>
      <c r="Q114" s="354">
        <v>0.98659710957784741</v>
      </c>
    </row>
    <row r="115" spans="2:17" ht="25.5">
      <c r="B115" s="337"/>
      <c r="C115" s="338"/>
      <c r="D115" s="331" t="s">
        <v>595</v>
      </c>
      <c r="E115" s="330" t="s">
        <v>870</v>
      </c>
      <c r="F115" s="331" t="s">
        <v>871</v>
      </c>
      <c r="G115" s="324" t="s">
        <v>872</v>
      </c>
      <c r="H115" s="355">
        <v>168724369</v>
      </c>
      <c r="I115" s="355">
        <v>58227134.969999976</v>
      </c>
      <c r="J115" s="355">
        <v>226951503.96999997</v>
      </c>
      <c r="K115" s="355">
        <v>224265975.82000002</v>
      </c>
      <c r="L115" s="355">
        <v>224265975.82000002</v>
      </c>
      <c r="M115" s="355">
        <v>224265975.82000002</v>
      </c>
      <c r="N115" s="355">
        <v>224044784.83000001</v>
      </c>
      <c r="O115" s="355">
        <v>2685528.1499999464</v>
      </c>
      <c r="P115" s="353">
        <v>1.3291854469463154</v>
      </c>
      <c r="Q115" s="354">
        <v>0.98816695151597256</v>
      </c>
    </row>
    <row r="116" spans="2:17" ht="25.5">
      <c r="B116" s="337"/>
      <c r="C116" s="338"/>
      <c r="D116" s="331" t="s">
        <v>595</v>
      </c>
      <c r="E116" s="330" t="s">
        <v>873</v>
      </c>
      <c r="F116" s="331" t="s">
        <v>874</v>
      </c>
      <c r="G116" s="324" t="s">
        <v>875</v>
      </c>
      <c r="H116" s="355">
        <v>105086764</v>
      </c>
      <c r="I116" s="355">
        <v>111234681.95999999</v>
      </c>
      <c r="J116" s="355">
        <v>216321445.95999998</v>
      </c>
      <c r="K116" s="355">
        <v>214953100.83999997</v>
      </c>
      <c r="L116" s="355">
        <v>214953100.83999997</v>
      </c>
      <c r="M116" s="355">
        <v>214953100.83999997</v>
      </c>
      <c r="N116" s="355">
        <v>214502842.55000001</v>
      </c>
      <c r="O116" s="355">
        <v>1368345.1200000048</v>
      </c>
      <c r="P116" s="353">
        <v>2.0454821583429856</v>
      </c>
      <c r="Q116" s="354">
        <v>0.99367448237077227</v>
      </c>
    </row>
    <row r="117" spans="2:17" ht="25.5">
      <c r="B117" s="337"/>
      <c r="C117" s="338"/>
      <c r="D117" s="331" t="s">
        <v>595</v>
      </c>
      <c r="E117" s="330" t="s">
        <v>876</v>
      </c>
      <c r="F117" s="331" t="s">
        <v>877</v>
      </c>
      <c r="G117" s="324" t="s">
        <v>878</v>
      </c>
      <c r="H117" s="355">
        <v>138518588</v>
      </c>
      <c r="I117" s="355">
        <v>-3253637.7199999951</v>
      </c>
      <c r="J117" s="355">
        <v>135264950.28</v>
      </c>
      <c r="K117" s="355">
        <v>133077744.02</v>
      </c>
      <c r="L117" s="355">
        <v>133077744.02</v>
      </c>
      <c r="M117" s="355">
        <v>133077744.02</v>
      </c>
      <c r="N117" s="355">
        <v>133057270.98999999</v>
      </c>
      <c r="O117" s="355">
        <v>2187206.2600000054</v>
      </c>
      <c r="P117" s="353">
        <v>0.9607211995259437</v>
      </c>
      <c r="Q117" s="354">
        <v>0.9838302068978515</v>
      </c>
    </row>
    <row r="118" spans="2:17" ht="25.5">
      <c r="B118" s="337"/>
      <c r="C118" s="338"/>
      <c r="D118" s="331" t="s">
        <v>595</v>
      </c>
      <c r="E118" s="330" t="s">
        <v>879</v>
      </c>
      <c r="F118" s="331" t="s">
        <v>880</v>
      </c>
      <c r="G118" s="324" t="s">
        <v>881</v>
      </c>
      <c r="H118" s="355">
        <v>86378663</v>
      </c>
      <c r="I118" s="355">
        <v>-29252077.089999989</v>
      </c>
      <c r="J118" s="355">
        <v>57126585.910000011</v>
      </c>
      <c r="K118" s="355">
        <v>56737984.880000003</v>
      </c>
      <c r="L118" s="355">
        <v>56737984.880000003</v>
      </c>
      <c r="M118" s="355">
        <v>56737984.880000003</v>
      </c>
      <c r="N118" s="355">
        <v>56736032.880000003</v>
      </c>
      <c r="O118" s="355">
        <v>388601.03000000864</v>
      </c>
      <c r="P118" s="353">
        <v>0.65685185333327056</v>
      </c>
      <c r="Q118" s="354">
        <v>0.99319754499923674</v>
      </c>
    </row>
    <row r="119" spans="2:17" ht="25.5">
      <c r="B119" s="337"/>
      <c r="C119" s="338"/>
      <c r="D119" s="331" t="s">
        <v>595</v>
      </c>
      <c r="E119" s="330" t="s">
        <v>882</v>
      </c>
      <c r="F119" s="331" t="s">
        <v>883</v>
      </c>
      <c r="G119" s="324" t="s">
        <v>884</v>
      </c>
      <c r="H119" s="355">
        <v>13549041</v>
      </c>
      <c r="I119" s="355">
        <v>7705666.5500000035</v>
      </c>
      <c r="J119" s="355">
        <v>21254707.550000004</v>
      </c>
      <c r="K119" s="355">
        <v>21176165.370000008</v>
      </c>
      <c r="L119" s="355">
        <v>21176165.370000008</v>
      </c>
      <c r="M119" s="355">
        <v>21176165.370000008</v>
      </c>
      <c r="N119" s="355">
        <v>21072453.030000009</v>
      </c>
      <c r="O119" s="355">
        <v>78542.179999995977</v>
      </c>
      <c r="P119" s="353">
        <v>1.5629272485041568</v>
      </c>
      <c r="Q119" s="354">
        <v>0.99630471603454285</v>
      </c>
    </row>
    <row r="120" spans="2:17" ht="25.5">
      <c r="B120" s="337"/>
      <c r="C120" s="338"/>
      <c r="D120" s="331" t="s">
        <v>595</v>
      </c>
      <c r="E120" s="330" t="s">
        <v>885</v>
      </c>
      <c r="F120" s="331" t="s">
        <v>886</v>
      </c>
      <c r="G120" s="324" t="s">
        <v>812</v>
      </c>
      <c r="H120" s="355">
        <v>24559121.57</v>
      </c>
      <c r="I120" s="355">
        <v>16348787.119999995</v>
      </c>
      <c r="J120" s="355">
        <v>40907908.689999998</v>
      </c>
      <c r="K120" s="355">
        <v>40598523.82</v>
      </c>
      <c r="L120" s="355">
        <v>40598523.82</v>
      </c>
      <c r="M120" s="355">
        <v>40598523.82</v>
      </c>
      <c r="N120" s="355">
        <v>40590600.82</v>
      </c>
      <c r="O120" s="355">
        <v>309384.86999999732</v>
      </c>
      <c r="P120" s="353">
        <v>1.6530934831803106</v>
      </c>
      <c r="Q120" s="354">
        <v>0.99243704017371026</v>
      </c>
    </row>
    <row r="121" spans="2:17" ht="25.5">
      <c r="B121" s="337"/>
      <c r="C121" s="338"/>
      <c r="D121" s="331" t="s">
        <v>595</v>
      </c>
      <c r="E121" s="330" t="s">
        <v>887</v>
      </c>
      <c r="F121" s="331" t="s">
        <v>888</v>
      </c>
      <c r="G121" s="324" t="s">
        <v>889</v>
      </c>
      <c r="H121" s="355">
        <v>11790979</v>
      </c>
      <c r="I121" s="355">
        <v>8187016.5700000003</v>
      </c>
      <c r="J121" s="355">
        <v>19977995.57</v>
      </c>
      <c r="K121" s="355">
        <v>19977995.57</v>
      </c>
      <c r="L121" s="355">
        <v>19977995.57</v>
      </c>
      <c r="M121" s="355">
        <v>19977995.57</v>
      </c>
      <c r="N121" s="355">
        <v>19971255.57</v>
      </c>
      <c r="O121" s="355">
        <v>0</v>
      </c>
      <c r="P121" s="353">
        <v>1.6943457850276895</v>
      </c>
      <c r="Q121" s="354">
        <v>1</v>
      </c>
    </row>
    <row r="122" spans="2:17" ht="25.5">
      <c r="B122" s="337"/>
      <c r="C122" s="338"/>
      <c r="D122" s="331" t="s">
        <v>595</v>
      </c>
      <c r="E122" s="330" t="s">
        <v>890</v>
      </c>
      <c r="F122" s="331" t="s">
        <v>891</v>
      </c>
      <c r="G122" s="324" t="s">
        <v>892</v>
      </c>
      <c r="H122" s="355">
        <v>458967</v>
      </c>
      <c r="I122" s="355">
        <v>-255947.24</v>
      </c>
      <c r="J122" s="355">
        <v>203019.76</v>
      </c>
      <c r="K122" s="355">
        <v>203019.76</v>
      </c>
      <c r="L122" s="355">
        <v>203019.76</v>
      </c>
      <c r="M122" s="355">
        <v>203019.76</v>
      </c>
      <c r="N122" s="355">
        <v>203019.76</v>
      </c>
      <c r="O122" s="355">
        <v>0</v>
      </c>
      <c r="P122" s="353">
        <v>0.44234064758468478</v>
      </c>
      <c r="Q122" s="354">
        <v>1</v>
      </c>
    </row>
    <row r="123" spans="2:17" ht="25.5">
      <c r="B123" s="337"/>
      <c r="C123" s="338"/>
      <c r="D123" s="331" t="s">
        <v>595</v>
      </c>
      <c r="E123" s="330" t="s">
        <v>893</v>
      </c>
      <c r="F123" s="331" t="s">
        <v>894</v>
      </c>
      <c r="G123" s="324" t="s">
        <v>622</v>
      </c>
      <c r="H123" s="355">
        <v>177414793</v>
      </c>
      <c r="I123" s="355">
        <v>185261840.89999998</v>
      </c>
      <c r="J123" s="355">
        <v>362676633.89999998</v>
      </c>
      <c r="K123" s="355">
        <v>351230215.8599999</v>
      </c>
      <c r="L123" s="355">
        <v>351230215.8599999</v>
      </c>
      <c r="M123" s="355">
        <v>351230215.8599999</v>
      </c>
      <c r="N123" s="355">
        <v>351030017.18999982</v>
      </c>
      <c r="O123" s="355">
        <v>11446418.040000081</v>
      </c>
      <c r="P123" s="353">
        <v>1.9797121193834153</v>
      </c>
      <c r="Q123" s="354">
        <v>0.96843905294666388</v>
      </c>
    </row>
    <row r="124" spans="2:17" ht="25.5">
      <c r="B124" s="337"/>
      <c r="C124" s="338"/>
      <c r="D124" s="331" t="s">
        <v>595</v>
      </c>
      <c r="E124" s="330" t="s">
        <v>895</v>
      </c>
      <c r="F124" s="331" t="s">
        <v>896</v>
      </c>
      <c r="G124" s="324" t="s">
        <v>897</v>
      </c>
      <c r="H124" s="355">
        <v>17449619</v>
      </c>
      <c r="I124" s="355">
        <v>10819674.590000002</v>
      </c>
      <c r="J124" s="355">
        <v>28269293.590000004</v>
      </c>
      <c r="K124" s="355">
        <v>28224770.340000004</v>
      </c>
      <c r="L124" s="355">
        <v>28224770.340000004</v>
      </c>
      <c r="M124" s="355">
        <v>28224770.340000004</v>
      </c>
      <c r="N124" s="355">
        <v>28215377.340000004</v>
      </c>
      <c r="O124" s="355">
        <v>44523.25</v>
      </c>
      <c r="P124" s="353">
        <v>1.6175006652007704</v>
      </c>
      <c r="Q124" s="354">
        <v>0.99842503139110095</v>
      </c>
    </row>
    <row r="125" spans="2:17" ht="25.5">
      <c r="B125" s="337"/>
      <c r="C125" s="338"/>
      <c r="D125" s="331" t="s">
        <v>595</v>
      </c>
      <c r="E125" s="330" t="s">
        <v>898</v>
      </c>
      <c r="F125" s="331" t="s">
        <v>899</v>
      </c>
      <c r="G125" s="324" t="s">
        <v>564</v>
      </c>
      <c r="H125" s="355">
        <v>197294848.44999999</v>
      </c>
      <c r="I125" s="355">
        <v>330176514.01000029</v>
      </c>
      <c r="J125" s="355">
        <v>527471362.46000028</v>
      </c>
      <c r="K125" s="355">
        <v>505493884.82000023</v>
      </c>
      <c r="L125" s="355">
        <v>505493884.82000023</v>
      </c>
      <c r="M125" s="355">
        <v>505493884.82000023</v>
      </c>
      <c r="N125" s="355">
        <v>488077479.97000021</v>
      </c>
      <c r="O125" s="355">
        <v>21977477.640000045</v>
      </c>
      <c r="P125" s="353">
        <v>2.5621240939197989</v>
      </c>
      <c r="Q125" s="354">
        <v>0.95833427328167664</v>
      </c>
    </row>
    <row r="126" spans="2:17" ht="38.25">
      <c r="B126" s="337"/>
      <c r="C126" s="338"/>
      <c r="D126" s="331" t="s">
        <v>595</v>
      </c>
      <c r="E126" s="330" t="s">
        <v>900</v>
      </c>
      <c r="F126" s="331" t="s">
        <v>901</v>
      </c>
      <c r="G126" s="324" t="s">
        <v>564</v>
      </c>
      <c r="H126" s="355">
        <v>1012207215</v>
      </c>
      <c r="I126" s="355">
        <v>1185584637.0800002</v>
      </c>
      <c r="J126" s="355">
        <v>2197791852.0799999</v>
      </c>
      <c r="K126" s="355">
        <v>2036191402.8900003</v>
      </c>
      <c r="L126" s="355">
        <v>2036191402.8900003</v>
      </c>
      <c r="M126" s="355">
        <v>2036191402.8900003</v>
      </c>
      <c r="N126" s="355">
        <v>2032039903.3</v>
      </c>
      <c r="O126" s="355">
        <v>161600449.18999958</v>
      </c>
      <c r="P126" s="353">
        <v>2.0116349426436368</v>
      </c>
      <c r="Q126" s="354">
        <v>0.92647144949733973</v>
      </c>
    </row>
    <row r="127" spans="2:17" ht="25.5">
      <c r="B127" s="337"/>
      <c r="C127" s="338"/>
      <c r="D127" s="331" t="s">
        <v>595</v>
      </c>
      <c r="E127" s="330" t="s">
        <v>902</v>
      </c>
      <c r="F127" s="331" t="s">
        <v>903</v>
      </c>
      <c r="G127" s="324" t="s">
        <v>904</v>
      </c>
      <c r="H127" s="355">
        <v>34929727.659999996</v>
      </c>
      <c r="I127" s="355">
        <v>-1070224.5799999998</v>
      </c>
      <c r="J127" s="355">
        <v>33859503.079999998</v>
      </c>
      <c r="K127" s="355">
        <v>33229172.75</v>
      </c>
      <c r="L127" s="355">
        <v>33229172.75</v>
      </c>
      <c r="M127" s="355">
        <v>33229172.75</v>
      </c>
      <c r="N127" s="355">
        <v>32938311.650000002</v>
      </c>
      <c r="O127" s="355">
        <v>630330.32999999821</v>
      </c>
      <c r="P127" s="353">
        <v>0.9513149679678895</v>
      </c>
      <c r="Q127" s="354">
        <v>0.98138394622890024</v>
      </c>
    </row>
    <row r="128" spans="2:17" ht="25.5">
      <c r="B128" s="337"/>
      <c r="C128" s="338"/>
      <c r="D128" s="331" t="s">
        <v>595</v>
      </c>
      <c r="E128" s="330" t="s">
        <v>905</v>
      </c>
      <c r="F128" s="331" t="s">
        <v>906</v>
      </c>
      <c r="G128" s="324" t="s">
        <v>907</v>
      </c>
      <c r="H128" s="355">
        <v>42343676.829999998</v>
      </c>
      <c r="I128" s="355">
        <v>30806270.249999996</v>
      </c>
      <c r="J128" s="355">
        <v>73149947.079999998</v>
      </c>
      <c r="K128" s="355">
        <v>72546542.230000034</v>
      </c>
      <c r="L128" s="355">
        <v>72546542.230000034</v>
      </c>
      <c r="M128" s="355">
        <v>72546542.230000034</v>
      </c>
      <c r="N128" s="355">
        <v>72305603.100000039</v>
      </c>
      <c r="O128" s="355">
        <v>603404.84999996424</v>
      </c>
      <c r="P128" s="353">
        <v>1.7132792346129389</v>
      </c>
      <c r="Q128" s="354">
        <v>0.9917511239025224</v>
      </c>
    </row>
    <row r="129" spans="2:17" ht="38.25">
      <c r="B129" s="337"/>
      <c r="C129" s="338"/>
      <c r="D129" s="331" t="s">
        <v>595</v>
      </c>
      <c r="E129" s="330" t="s">
        <v>908</v>
      </c>
      <c r="F129" s="331" t="s">
        <v>909</v>
      </c>
      <c r="G129" s="324" t="s">
        <v>594</v>
      </c>
      <c r="H129" s="355">
        <v>54338162</v>
      </c>
      <c r="I129" s="355">
        <v>232184775.69</v>
      </c>
      <c r="J129" s="355">
        <v>286522937.69</v>
      </c>
      <c r="K129" s="355">
        <v>286522937.69</v>
      </c>
      <c r="L129" s="355">
        <v>286522937.69</v>
      </c>
      <c r="M129" s="355">
        <v>286522937.69</v>
      </c>
      <c r="N129" s="355">
        <v>286522937.69</v>
      </c>
      <c r="O129" s="355">
        <v>0</v>
      </c>
      <c r="P129" s="353">
        <v>5.2729596869691688</v>
      </c>
      <c r="Q129" s="354">
        <v>1</v>
      </c>
    </row>
    <row r="130" spans="2:17" ht="25.5">
      <c r="B130" s="337"/>
      <c r="C130" s="338"/>
      <c r="D130" s="331" t="s">
        <v>595</v>
      </c>
      <c r="E130" s="330" t="s">
        <v>910</v>
      </c>
      <c r="F130" s="331" t="s">
        <v>911</v>
      </c>
      <c r="G130" s="324" t="s">
        <v>912</v>
      </c>
      <c r="H130" s="355">
        <v>38895295</v>
      </c>
      <c r="I130" s="355">
        <v>-2780436.5599999963</v>
      </c>
      <c r="J130" s="355">
        <v>36114858.440000005</v>
      </c>
      <c r="K130" s="355">
        <v>36014654.150000006</v>
      </c>
      <c r="L130" s="355">
        <v>36014654.150000006</v>
      </c>
      <c r="M130" s="355">
        <v>36014654.150000006</v>
      </c>
      <c r="N130" s="355">
        <v>35884529.710000001</v>
      </c>
      <c r="O130" s="355">
        <v>100204.28999999911</v>
      </c>
      <c r="P130" s="353">
        <v>0.92593857817507252</v>
      </c>
      <c r="Q130" s="354">
        <v>0.99722539989554504</v>
      </c>
    </row>
    <row r="131" spans="2:17" ht="38.25">
      <c r="B131" s="337"/>
      <c r="C131" s="338"/>
      <c r="D131" s="331" t="s">
        <v>595</v>
      </c>
      <c r="E131" s="330" t="s">
        <v>913</v>
      </c>
      <c r="F131" s="331" t="s">
        <v>914</v>
      </c>
      <c r="G131" s="324" t="s">
        <v>598</v>
      </c>
      <c r="H131" s="355">
        <v>61671</v>
      </c>
      <c r="I131" s="355">
        <v>-25500.520000000004</v>
      </c>
      <c r="J131" s="355">
        <v>36170.479999999996</v>
      </c>
      <c r="K131" s="355">
        <v>36170.480000000003</v>
      </c>
      <c r="L131" s="355">
        <v>36170.480000000003</v>
      </c>
      <c r="M131" s="355">
        <v>36170.480000000003</v>
      </c>
      <c r="N131" s="355">
        <v>36170.480000000003</v>
      </c>
      <c r="O131" s="355">
        <v>0</v>
      </c>
      <c r="P131" s="353">
        <v>0.58650711031116742</v>
      </c>
      <c r="Q131" s="354">
        <v>1.0000000000000002</v>
      </c>
    </row>
    <row r="132" spans="2:17" ht="38.25">
      <c r="B132" s="337"/>
      <c r="C132" s="338"/>
      <c r="D132" s="331" t="s">
        <v>595</v>
      </c>
      <c r="E132" s="330" t="s">
        <v>915</v>
      </c>
      <c r="F132" s="331" t="s">
        <v>916</v>
      </c>
      <c r="G132" s="324" t="s">
        <v>601</v>
      </c>
      <c r="H132" s="355">
        <v>106100</v>
      </c>
      <c r="I132" s="355">
        <v>-65420.649999999994</v>
      </c>
      <c r="J132" s="355">
        <v>40679.350000000006</v>
      </c>
      <c r="K132" s="355">
        <v>40679.35</v>
      </c>
      <c r="L132" s="355">
        <v>40679.35</v>
      </c>
      <c r="M132" s="355">
        <v>40679.35</v>
      </c>
      <c r="N132" s="355">
        <v>40679.35</v>
      </c>
      <c r="O132" s="355">
        <v>0</v>
      </c>
      <c r="P132" s="353">
        <v>0.38340574929311966</v>
      </c>
      <c r="Q132" s="354">
        <v>0.99999999999999978</v>
      </c>
    </row>
    <row r="133" spans="2:17" ht="38.25">
      <c r="B133" s="337"/>
      <c r="C133" s="338"/>
      <c r="D133" s="331" t="s">
        <v>595</v>
      </c>
      <c r="E133" s="330" t="s">
        <v>917</v>
      </c>
      <c r="F133" s="331" t="s">
        <v>918</v>
      </c>
      <c r="G133" s="324" t="s">
        <v>604</v>
      </c>
      <c r="H133" s="355">
        <v>79100</v>
      </c>
      <c r="I133" s="355">
        <v>-49484.72</v>
      </c>
      <c r="J133" s="355">
        <v>29615.279999999999</v>
      </c>
      <c r="K133" s="355">
        <v>29615.280000000002</v>
      </c>
      <c r="L133" s="355">
        <v>29615.280000000002</v>
      </c>
      <c r="M133" s="355">
        <v>29615.280000000002</v>
      </c>
      <c r="N133" s="355">
        <v>29615.280000000002</v>
      </c>
      <c r="O133" s="355">
        <v>0</v>
      </c>
      <c r="P133" s="353">
        <v>0.37440303413400761</v>
      </c>
      <c r="Q133" s="354">
        <v>1.0000000000000002</v>
      </c>
    </row>
    <row r="134" spans="2:17" ht="38.25">
      <c r="B134" s="337"/>
      <c r="C134" s="338"/>
      <c r="D134" s="331" t="s">
        <v>595</v>
      </c>
      <c r="E134" s="330" t="s">
        <v>919</v>
      </c>
      <c r="F134" s="331" t="s">
        <v>920</v>
      </c>
      <c r="G134" s="324" t="s">
        <v>607</v>
      </c>
      <c r="H134" s="355">
        <v>107646</v>
      </c>
      <c r="I134" s="355">
        <v>-54422.2</v>
      </c>
      <c r="J134" s="355">
        <v>53223.8</v>
      </c>
      <c r="K134" s="355">
        <v>53223.8</v>
      </c>
      <c r="L134" s="355">
        <v>53223.8</v>
      </c>
      <c r="M134" s="355">
        <v>53223.8</v>
      </c>
      <c r="N134" s="355">
        <v>53223.8</v>
      </c>
      <c r="O134" s="355">
        <v>0</v>
      </c>
      <c r="P134" s="353">
        <v>0.49443360645077383</v>
      </c>
      <c r="Q134" s="354">
        <v>1</v>
      </c>
    </row>
    <row r="135" spans="2:17" ht="38.25">
      <c r="B135" s="337"/>
      <c r="C135" s="338"/>
      <c r="D135" s="331" t="s">
        <v>595</v>
      </c>
      <c r="E135" s="330" t="s">
        <v>921</v>
      </c>
      <c r="F135" s="331" t="s">
        <v>922</v>
      </c>
      <c r="G135" s="324" t="s">
        <v>610</v>
      </c>
      <c r="H135" s="355">
        <v>64747</v>
      </c>
      <c r="I135" s="355">
        <v>22258.1</v>
      </c>
      <c r="J135" s="355">
        <v>87005.1</v>
      </c>
      <c r="K135" s="355">
        <v>54271.1</v>
      </c>
      <c r="L135" s="355">
        <v>54271.1</v>
      </c>
      <c r="M135" s="355">
        <v>54271.1</v>
      </c>
      <c r="N135" s="355">
        <v>54271.1</v>
      </c>
      <c r="O135" s="355">
        <v>32734.000000000007</v>
      </c>
      <c r="P135" s="353">
        <v>0.8382025422027275</v>
      </c>
      <c r="Q135" s="354">
        <v>0.62376918134684056</v>
      </c>
    </row>
    <row r="136" spans="2:17" ht="38.25">
      <c r="B136" s="337"/>
      <c r="C136" s="338"/>
      <c r="D136" s="331" t="s">
        <v>595</v>
      </c>
      <c r="E136" s="330" t="s">
        <v>923</v>
      </c>
      <c r="F136" s="331" t="s">
        <v>924</v>
      </c>
      <c r="G136" s="324" t="s">
        <v>613</v>
      </c>
      <c r="H136" s="355">
        <v>40600</v>
      </c>
      <c r="I136" s="355">
        <v>-26543.05</v>
      </c>
      <c r="J136" s="355">
        <v>14056.95</v>
      </c>
      <c r="K136" s="355">
        <v>14056.95</v>
      </c>
      <c r="L136" s="355">
        <v>14056.95</v>
      </c>
      <c r="M136" s="355">
        <v>14056.95</v>
      </c>
      <c r="N136" s="355">
        <v>14056.95</v>
      </c>
      <c r="O136" s="355">
        <v>0</v>
      </c>
      <c r="P136" s="353">
        <v>0.34623029556650248</v>
      </c>
      <c r="Q136" s="354">
        <v>1</v>
      </c>
    </row>
    <row r="137" spans="2:17" ht="38.25">
      <c r="B137" s="337"/>
      <c r="C137" s="338"/>
      <c r="D137" s="331" t="s">
        <v>595</v>
      </c>
      <c r="E137" s="330" t="s">
        <v>925</v>
      </c>
      <c r="F137" s="331" t="s">
        <v>926</v>
      </c>
      <c r="G137" s="324" t="s">
        <v>616</v>
      </c>
      <c r="H137" s="355">
        <v>91748</v>
      </c>
      <c r="I137" s="355">
        <v>-79128.36</v>
      </c>
      <c r="J137" s="355">
        <v>12619.64</v>
      </c>
      <c r="K137" s="355">
        <v>12619.64</v>
      </c>
      <c r="L137" s="355">
        <v>12619.64</v>
      </c>
      <c r="M137" s="355">
        <v>12619.64</v>
      </c>
      <c r="N137" s="355">
        <v>12619.64</v>
      </c>
      <c r="O137" s="355">
        <v>0</v>
      </c>
      <c r="P137" s="353">
        <v>0.13754675851244713</v>
      </c>
      <c r="Q137" s="354">
        <v>1</v>
      </c>
    </row>
    <row r="138" spans="2:17" ht="51">
      <c r="B138" s="337"/>
      <c r="C138" s="338"/>
      <c r="D138" s="331" t="s">
        <v>595</v>
      </c>
      <c r="E138" s="330" t="s">
        <v>927</v>
      </c>
      <c r="F138" s="331" t="s">
        <v>928</v>
      </c>
      <c r="G138" s="324" t="s">
        <v>619</v>
      </c>
      <c r="H138" s="355">
        <v>85834</v>
      </c>
      <c r="I138" s="355">
        <v>-36213.58</v>
      </c>
      <c r="J138" s="355">
        <v>49620.42</v>
      </c>
      <c r="K138" s="355">
        <v>49620.420000000006</v>
      </c>
      <c r="L138" s="355">
        <v>49620.420000000006</v>
      </c>
      <c r="M138" s="355">
        <v>49620.420000000006</v>
      </c>
      <c r="N138" s="355">
        <v>49620.420000000006</v>
      </c>
      <c r="O138" s="355">
        <v>0</v>
      </c>
      <c r="P138" s="353">
        <v>0.5780974905049282</v>
      </c>
      <c r="Q138" s="354">
        <v>1.0000000000000002</v>
      </c>
    </row>
    <row r="139" spans="2:17" ht="25.5">
      <c r="B139" s="337"/>
      <c r="C139" s="338"/>
      <c r="D139" s="331" t="s">
        <v>595</v>
      </c>
      <c r="E139" s="330" t="s">
        <v>929</v>
      </c>
      <c r="F139" s="331" t="s">
        <v>930</v>
      </c>
      <c r="G139" s="324" t="s">
        <v>637</v>
      </c>
      <c r="H139" s="355">
        <v>12379572</v>
      </c>
      <c r="I139" s="355">
        <v>-8987199.9900000002</v>
      </c>
      <c r="J139" s="355">
        <v>3392372.01</v>
      </c>
      <c r="K139" s="355">
        <v>3292271.91</v>
      </c>
      <c r="L139" s="355">
        <v>3292271.91</v>
      </c>
      <c r="M139" s="355">
        <v>3292271.91</v>
      </c>
      <c r="N139" s="355">
        <v>3292271.91</v>
      </c>
      <c r="O139" s="355">
        <v>100100.09999999963</v>
      </c>
      <c r="P139" s="353">
        <v>0.26594392035524334</v>
      </c>
      <c r="Q139" s="354">
        <v>0.97049259347001871</v>
      </c>
    </row>
    <row r="140" spans="2:17" ht="25.5">
      <c r="B140" s="337"/>
      <c r="C140" s="338"/>
      <c r="D140" s="331" t="s">
        <v>595</v>
      </c>
      <c r="E140" s="330" t="s">
        <v>931</v>
      </c>
      <c r="F140" s="331" t="s">
        <v>932</v>
      </c>
      <c r="G140" s="324" t="s">
        <v>640</v>
      </c>
      <c r="H140" s="355">
        <v>3089421</v>
      </c>
      <c r="I140" s="355">
        <v>-2153208.84</v>
      </c>
      <c r="J140" s="355">
        <v>936212.16000000015</v>
      </c>
      <c r="K140" s="355">
        <v>893604.65999999992</v>
      </c>
      <c r="L140" s="355">
        <v>893604.65999999992</v>
      </c>
      <c r="M140" s="355">
        <v>893604.65999999992</v>
      </c>
      <c r="N140" s="355">
        <v>893604.65999999992</v>
      </c>
      <c r="O140" s="355">
        <v>42607.500000000233</v>
      </c>
      <c r="P140" s="353">
        <v>0.28924664524517696</v>
      </c>
      <c r="Q140" s="354">
        <v>0.95448948238399267</v>
      </c>
    </row>
    <row r="141" spans="2:17" ht="25.5">
      <c r="B141" s="337"/>
      <c r="C141" s="338"/>
      <c r="D141" s="331" t="s">
        <v>595</v>
      </c>
      <c r="E141" s="330" t="s">
        <v>933</v>
      </c>
      <c r="F141" s="331" t="s">
        <v>934</v>
      </c>
      <c r="G141" s="324" t="s">
        <v>643</v>
      </c>
      <c r="H141" s="355">
        <v>8285334</v>
      </c>
      <c r="I141" s="355">
        <v>-6332614.8000000007</v>
      </c>
      <c r="J141" s="355">
        <v>1952719.1999999993</v>
      </c>
      <c r="K141" s="355">
        <v>1849024.02</v>
      </c>
      <c r="L141" s="355">
        <v>1849024.02</v>
      </c>
      <c r="M141" s="355">
        <v>1849024.02</v>
      </c>
      <c r="N141" s="355">
        <v>1849024.02</v>
      </c>
      <c r="O141" s="355">
        <v>103695.17999999924</v>
      </c>
      <c r="P141" s="353">
        <v>0.22316831403537865</v>
      </c>
      <c r="Q141" s="354">
        <v>0.94689703465813246</v>
      </c>
    </row>
    <row r="142" spans="2:17" ht="25.5">
      <c r="B142" s="337"/>
      <c r="C142" s="338"/>
      <c r="D142" s="331" t="s">
        <v>595</v>
      </c>
      <c r="E142" s="330" t="s">
        <v>935</v>
      </c>
      <c r="F142" s="331" t="s">
        <v>936</v>
      </c>
      <c r="G142" s="324" t="s">
        <v>646</v>
      </c>
      <c r="H142" s="355">
        <v>4680275</v>
      </c>
      <c r="I142" s="355">
        <v>-3475551.02</v>
      </c>
      <c r="J142" s="355">
        <v>1204723.98</v>
      </c>
      <c r="K142" s="355">
        <v>1156913.6400000001</v>
      </c>
      <c r="L142" s="355">
        <v>1156913.6400000001</v>
      </c>
      <c r="M142" s="355">
        <v>1156913.6400000001</v>
      </c>
      <c r="N142" s="355">
        <v>1156913.6400000001</v>
      </c>
      <c r="O142" s="355">
        <v>47810.339999999851</v>
      </c>
      <c r="P142" s="353">
        <v>0.2471892442217605</v>
      </c>
      <c r="Q142" s="354">
        <v>0.96031427879438425</v>
      </c>
    </row>
    <row r="143" spans="2:17" ht="25.5">
      <c r="B143" s="337"/>
      <c r="C143" s="338"/>
      <c r="D143" s="331" t="s">
        <v>595</v>
      </c>
      <c r="E143" s="330" t="s">
        <v>937</v>
      </c>
      <c r="F143" s="331" t="s">
        <v>938</v>
      </c>
      <c r="G143" s="324" t="s">
        <v>649</v>
      </c>
      <c r="H143" s="355">
        <v>12366442</v>
      </c>
      <c r="I143" s="355">
        <v>-9370405.5600000005</v>
      </c>
      <c r="J143" s="355">
        <v>2996036.4399999995</v>
      </c>
      <c r="K143" s="355">
        <v>2891999.9400000004</v>
      </c>
      <c r="L143" s="355">
        <v>2891999.9400000004</v>
      </c>
      <c r="M143" s="355">
        <v>2891999.9400000004</v>
      </c>
      <c r="N143" s="355">
        <v>2891999.9400000004</v>
      </c>
      <c r="O143" s="355">
        <v>104036.49999999907</v>
      </c>
      <c r="P143" s="353">
        <v>0.23385869112554772</v>
      </c>
      <c r="Q143" s="354">
        <v>0.96527528884128022</v>
      </c>
    </row>
    <row r="144" spans="2:17" ht="25.5">
      <c r="B144" s="337"/>
      <c r="C144" s="338"/>
      <c r="D144" s="331" t="s">
        <v>595</v>
      </c>
      <c r="E144" s="330" t="s">
        <v>939</v>
      </c>
      <c r="F144" s="331" t="s">
        <v>940</v>
      </c>
      <c r="G144" s="324" t="s">
        <v>652</v>
      </c>
      <c r="H144" s="355">
        <v>2560692</v>
      </c>
      <c r="I144" s="355">
        <v>-1559872.48</v>
      </c>
      <c r="J144" s="355">
        <v>1000819.52</v>
      </c>
      <c r="K144" s="355">
        <v>961610.02</v>
      </c>
      <c r="L144" s="355">
        <v>961610.02</v>
      </c>
      <c r="M144" s="355">
        <v>961610.02</v>
      </c>
      <c r="N144" s="355">
        <v>961610.02</v>
      </c>
      <c r="O144" s="355">
        <v>39209.5</v>
      </c>
      <c r="P144" s="353">
        <v>0.37552740431102216</v>
      </c>
      <c r="Q144" s="354">
        <v>0.96082260665739216</v>
      </c>
    </row>
    <row r="145" spans="2:17" ht="25.5">
      <c r="B145" s="337"/>
      <c r="C145" s="338"/>
      <c r="D145" s="331" t="s">
        <v>595</v>
      </c>
      <c r="E145" s="330" t="s">
        <v>941</v>
      </c>
      <c r="F145" s="331" t="s">
        <v>942</v>
      </c>
      <c r="G145" s="324" t="s">
        <v>655</v>
      </c>
      <c r="H145" s="355">
        <v>6199934</v>
      </c>
      <c r="I145" s="355">
        <v>-4573501.74</v>
      </c>
      <c r="J145" s="355">
        <v>1626432.2599999998</v>
      </c>
      <c r="K145" s="355">
        <v>1565265.9199999999</v>
      </c>
      <c r="L145" s="355">
        <v>1565265.9199999999</v>
      </c>
      <c r="M145" s="355">
        <v>1565265.9199999999</v>
      </c>
      <c r="N145" s="355">
        <v>1565265.9199999999</v>
      </c>
      <c r="O145" s="355">
        <v>61166.339999999851</v>
      </c>
      <c r="P145" s="353">
        <v>0.25246493269121895</v>
      </c>
      <c r="Q145" s="354">
        <v>0.96239232244446515</v>
      </c>
    </row>
    <row r="146" spans="2:17" ht="25.5">
      <c r="B146" s="337"/>
      <c r="C146" s="338"/>
      <c r="D146" s="331" t="s">
        <v>595</v>
      </c>
      <c r="E146" s="330" t="s">
        <v>943</v>
      </c>
      <c r="F146" s="331" t="s">
        <v>944</v>
      </c>
      <c r="G146" s="324" t="s">
        <v>658</v>
      </c>
      <c r="H146" s="355">
        <v>15407261</v>
      </c>
      <c r="I146" s="355">
        <v>-11229236.66</v>
      </c>
      <c r="J146" s="355">
        <v>4178024.34</v>
      </c>
      <c r="K146" s="355">
        <v>4083931.92</v>
      </c>
      <c r="L146" s="355">
        <v>4083931.92</v>
      </c>
      <c r="M146" s="355">
        <v>4083931.92</v>
      </c>
      <c r="N146" s="355">
        <v>4083931.92</v>
      </c>
      <c r="O146" s="355">
        <v>94092.419999999925</v>
      </c>
      <c r="P146" s="353">
        <v>0.26506540779701204</v>
      </c>
      <c r="Q146" s="354">
        <v>0.97747920731356963</v>
      </c>
    </row>
    <row r="147" spans="2:17" ht="25.5">
      <c r="B147" s="337"/>
      <c r="C147" s="338"/>
      <c r="D147" s="331" t="s">
        <v>595</v>
      </c>
      <c r="E147" s="330" t="s">
        <v>945</v>
      </c>
      <c r="F147" s="331" t="s">
        <v>946</v>
      </c>
      <c r="G147" s="324" t="s">
        <v>661</v>
      </c>
      <c r="H147" s="355">
        <v>8334609</v>
      </c>
      <c r="I147" s="355">
        <v>-5890203.4000000004</v>
      </c>
      <c r="J147" s="355">
        <v>2444405.5999999996</v>
      </c>
      <c r="K147" s="355">
        <v>2405368.1</v>
      </c>
      <c r="L147" s="355">
        <v>2405368.1</v>
      </c>
      <c r="M147" s="355">
        <v>2405368.1</v>
      </c>
      <c r="N147" s="355">
        <v>2405368.1</v>
      </c>
      <c r="O147" s="355">
        <v>39037.499999999534</v>
      </c>
      <c r="P147" s="353">
        <v>0.28859999311305429</v>
      </c>
      <c r="Q147" s="354">
        <v>0.98402985985631863</v>
      </c>
    </row>
    <row r="148" spans="2:17" ht="25.5">
      <c r="B148" s="337"/>
      <c r="C148" s="338"/>
      <c r="D148" s="331" t="s">
        <v>595</v>
      </c>
      <c r="E148" s="330" t="s">
        <v>947</v>
      </c>
      <c r="F148" s="331" t="s">
        <v>948</v>
      </c>
      <c r="G148" s="324" t="s">
        <v>664</v>
      </c>
      <c r="H148" s="355">
        <v>2637591</v>
      </c>
      <c r="I148" s="355">
        <v>-1313952.22</v>
      </c>
      <c r="J148" s="355">
        <v>1323638.78</v>
      </c>
      <c r="K148" s="355">
        <v>1285957.78</v>
      </c>
      <c r="L148" s="355">
        <v>1285957.78</v>
      </c>
      <c r="M148" s="355">
        <v>1285957.78</v>
      </c>
      <c r="N148" s="355">
        <v>1285957.78</v>
      </c>
      <c r="O148" s="355">
        <v>37681</v>
      </c>
      <c r="P148" s="353">
        <v>0.48755010917158881</v>
      </c>
      <c r="Q148" s="354">
        <v>0.97153226350772226</v>
      </c>
    </row>
    <row r="149" spans="2:17" ht="25.5">
      <c r="B149" s="337"/>
      <c r="C149" s="338"/>
      <c r="D149" s="331" t="s">
        <v>595</v>
      </c>
      <c r="E149" s="330" t="s">
        <v>949</v>
      </c>
      <c r="F149" s="331" t="s">
        <v>950</v>
      </c>
      <c r="G149" s="324" t="s">
        <v>667</v>
      </c>
      <c r="H149" s="355">
        <v>3159887</v>
      </c>
      <c r="I149" s="355">
        <v>-2099803</v>
      </c>
      <c r="J149" s="355">
        <v>1060084</v>
      </c>
      <c r="K149" s="355">
        <v>1037897</v>
      </c>
      <c r="L149" s="355">
        <v>1037897</v>
      </c>
      <c r="M149" s="355">
        <v>1037897</v>
      </c>
      <c r="N149" s="355">
        <v>1037897</v>
      </c>
      <c r="O149" s="355">
        <v>22187</v>
      </c>
      <c r="P149" s="353">
        <v>0.32846016329064931</v>
      </c>
      <c r="Q149" s="354">
        <v>0.97907052648658033</v>
      </c>
    </row>
    <row r="150" spans="2:17" ht="25.5">
      <c r="B150" s="337"/>
      <c r="C150" s="338"/>
      <c r="D150" s="331" t="s">
        <v>595</v>
      </c>
      <c r="E150" s="330" t="s">
        <v>951</v>
      </c>
      <c r="F150" s="331" t="s">
        <v>952</v>
      </c>
      <c r="G150" s="324" t="s">
        <v>670</v>
      </c>
      <c r="H150" s="355">
        <v>6302999</v>
      </c>
      <c r="I150" s="355">
        <v>-4099819.2399999993</v>
      </c>
      <c r="J150" s="355">
        <v>2203179.7600000007</v>
      </c>
      <c r="K150" s="355">
        <v>2163583.84</v>
      </c>
      <c r="L150" s="355">
        <v>2163583.84</v>
      </c>
      <c r="M150" s="355">
        <v>2163583.84</v>
      </c>
      <c r="N150" s="355">
        <v>2163583.84</v>
      </c>
      <c r="O150" s="355">
        <v>39595.920000000857</v>
      </c>
      <c r="P150" s="353">
        <v>0.34326260245321311</v>
      </c>
      <c r="Q150" s="354">
        <v>0.98202783053889309</v>
      </c>
    </row>
    <row r="151" spans="2:17" ht="25.5">
      <c r="B151" s="337"/>
      <c r="C151" s="338"/>
      <c r="D151" s="331" t="s">
        <v>595</v>
      </c>
      <c r="E151" s="330" t="s">
        <v>953</v>
      </c>
      <c r="F151" s="331" t="s">
        <v>954</v>
      </c>
      <c r="G151" s="324" t="s">
        <v>673</v>
      </c>
      <c r="H151" s="355">
        <v>18664286</v>
      </c>
      <c r="I151" s="355">
        <v>-13684251.660000002</v>
      </c>
      <c r="J151" s="355">
        <v>4980034.339999998</v>
      </c>
      <c r="K151" s="355">
        <v>4744264.9000000004</v>
      </c>
      <c r="L151" s="355">
        <v>4744264.9000000004</v>
      </c>
      <c r="M151" s="355">
        <v>4744264.9000000004</v>
      </c>
      <c r="N151" s="355">
        <v>4744264.9000000004</v>
      </c>
      <c r="O151" s="355">
        <v>235769.43999999762</v>
      </c>
      <c r="P151" s="353">
        <v>0.25418946644945328</v>
      </c>
      <c r="Q151" s="354">
        <v>0.95265706541292694</v>
      </c>
    </row>
    <row r="152" spans="2:17" ht="38.25">
      <c r="B152" s="337"/>
      <c r="C152" s="338"/>
      <c r="D152" s="331" t="s">
        <v>595</v>
      </c>
      <c r="E152" s="330" t="s">
        <v>955</v>
      </c>
      <c r="F152" s="331" t="s">
        <v>956</v>
      </c>
      <c r="G152" s="324" t="s">
        <v>676</v>
      </c>
      <c r="H152" s="355">
        <v>4656576</v>
      </c>
      <c r="I152" s="355">
        <v>-3167249.3100000005</v>
      </c>
      <c r="J152" s="355">
        <v>1489326.6899999995</v>
      </c>
      <c r="K152" s="355">
        <v>1435483.19</v>
      </c>
      <c r="L152" s="355">
        <v>1435483.19</v>
      </c>
      <c r="M152" s="355">
        <v>1435483.19</v>
      </c>
      <c r="N152" s="355">
        <v>1435483.19</v>
      </c>
      <c r="O152" s="355">
        <v>53843.499999999534</v>
      </c>
      <c r="P152" s="353">
        <v>0.30827010876661304</v>
      </c>
      <c r="Q152" s="354">
        <v>0.96384708582641487</v>
      </c>
    </row>
    <row r="153" spans="2:17" ht="25.5">
      <c r="B153" s="337"/>
      <c r="C153" s="338"/>
      <c r="D153" s="331" t="s">
        <v>595</v>
      </c>
      <c r="E153" s="330" t="s">
        <v>957</v>
      </c>
      <c r="F153" s="331" t="s">
        <v>958</v>
      </c>
      <c r="G153" s="324" t="s">
        <v>679</v>
      </c>
      <c r="H153" s="355">
        <v>9836144</v>
      </c>
      <c r="I153" s="355">
        <v>-7367344.2100000009</v>
      </c>
      <c r="J153" s="355">
        <v>2468799.7899999991</v>
      </c>
      <c r="K153" s="355">
        <v>2407256.87</v>
      </c>
      <c r="L153" s="355">
        <v>2407256.87</v>
      </c>
      <c r="M153" s="355">
        <v>2407256.87</v>
      </c>
      <c r="N153" s="355">
        <v>2407256.87</v>
      </c>
      <c r="O153" s="355">
        <v>61542.919999998994</v>
      </c>
      <c r="P153" s="353">
        <v>0.24473583042297878</v>
      </c>
      <c r="Q153" s="354">
        <v>0.97507172503445527</v>
      </c>
    </row>
    <row r="154" spans="2:17" ht="25.5">
      <c r="B154" s="337"/>
      <c r="C154" s="338"/>
      <c r="D154" s="331" t="s">
        <v>595</v>
      </c>
      <c r="E154" s="330" t="s">
        <v>959</v>
      </c>
      <c r="F154" s="331" t="s">
        <v>960</v>
      </c>
      <c r="G154" s="324" t="s">
        <v>682</v>
      </c>
      <c r="H154" s="355">
        <v>11530858</v>
      </c>
      <c r="I154" s="355">
        <v>-8908439.9800000004</v>
      </c>
      <c r="J154" s="355">
        <v>2622418.0199999996</v>
      </c>
      <c r="K154" s="355">
        <v>2561844.6</v>
      </c>
      <c r="L154" s="355">
        <v>2561844.6</v>
      </c>
      <c r="M154" s="355">
        <v>2561844.6</v>
      </c>
      <c r="N154" s="355">
        <v>2561844.6</v>
      </c>
      <c r="O154" s="355">
        <v>60573.41999999946</v>
      </c>
      <c r="P154" s="353">
        <v>0.22217293804155772</v>
      </c>
      <c r="Q154" s="354">
        <v>0.97690169166851615</v>
      </c>
    </row>
    <row r="155" spans="2:17" ht="25.5">
      <c r="B155" s="337"/>
      <c r="C155" s="338"/>
      <c r="D155" s="331" t="s">
        <v>595</v>
      </c>
      <c r="E155" s="330" t="s">
        <v>961</v>
      </c>
      <c r="F155" s="331" t="s">
        <v>962</v>
      </c>
      <c r="G155" s="324" t="s">
        <v>685</v>
      </c>
      <c r="H155" s="355">
        <v>10295411</v>
      </c>
      <c r="I155" s="355">
        <v>-7592728.4300000006</v>
      </c>
      <c r="J155" s="355">
        <v>2702682.5699999994</v>
      </c>
      <c r="K155" s="355">
        <v>2642421.8099999996</v>
      </c>
      <c r="L155" s="355">
        <v>2642421.8099999996</v>
      </c>
      <c r="M155" s="355">
        <v>2642421.8099999996</v>
      </c>
      <c r="N155" s="355">
        <v>2642421.8099999996</v>
      </c>
      <c r="O155" s="355">
        <v>60260.759999999776</v>
      </c>
      <c r="P155" s="353">
        <v>0.25666015761779687</v>
      </c>
      <c r="Q155" s="354">
        <v>0.97770335271004472</v>
      </c>
    </row>
    <row r="156" spans="2:17" ht="25.5">
      <c r="B156" s="337"/>
      <c r="C156" s="338"/>
      <c r="D156" s="331" t="s">
        <v>595</v>
      </c>
      <c r="E156" s="330" t="s">
        <v>963</v>
      </c>
      <c r="F156" s="331" t="s">
        <v>964</v>
      </c>
      <c r="G156" s="324" t="s">
        <v>688</v>
      </c>
      <c r="H156" s="355">
        <v>617903</v>
      </c>
      <c r="I156" s="355">
        <v>-121570.87000000001</v>
      </c>
      <c r="J156" s="355">
        <v>496332.13</v>
      </c>
      <c r="K156" s="355">
        <v>485479.63000000006</v>
      </c>
      <c r="L156" s="355">
        <v>485479.63000000006</v>
      </c>
      <c r="M156" s="355">
        <v>485479.63000000006</v>
      </c>
      <c r="N156" s="355">
        <v>485479.63000000006</v>
      </c>
      <c r="O156" s="355">
        <v>10852.499999999942</v>
      </c>
      <c r="P156" s="353">
        <v>0.7856890644648109</v>
      </c>
      <c r="Q156" s="354">
        <v>0.97813460111881145</v>
      </c>
    </row>
    <row r="157" spans="2:17" ht="25.5">
      <c r="B157" s="337"/>
      <c r="C157" s="338"/>
      <c r="D157" s="331" t="s">
        <v>595</v>
      </c>
      <c r="E157" s="330" t="s">
        <v>965</v>
      </c>
      <c r="F157" s="331" t="s">
        <v>966</v>
      </c>
      <c r="G157" s="324" t="s">
        <v>691</v>
      </c>
      <c r="H157" s="355">
        <v>7561334</v>
      </c>
      <c r="I157" s="355">
        <v>-5923620.3099999996</v>
      </c>
      <c r="J157" s="355">
        <v>1637713.6900000004</v>
      </c>
      <c r="K157" s="355">
        <v>1591272.27</v>
      </c>
      <c r="L157" s="355">
        <v>1591272.27</v>
      </c>
      <c r="M157" s="355">
        <v>1591272.27</v>
      </c>
      <c r="N157" s="355">
        <v>1591272.27</v>
      </c>
      <c r="O157" s="355">
        <v>46441.420000000391</v>
      </c>
      <c r="P157" s="353">
        <v>0.21044861528402264</v>
      </c>
      <c r="Q157" s="354">
        <v>0.97164252806606244</v>
      </c>
    </row>
    <row r="158" spans="2:17" ht="25.5">
      <c r="B158" s="337"/>
      <c r="C158" s="338"/>
      <c r="D158" s="331" t="s">
        <v>595</v>
      </c>
      <c r="E158" s="330" t="s">
        <v>967</v>
      </c>
      <c r="F158" s="331" t="s">
        <v>968</v>
      </c>
      <c r="G158" s="324" t="s">
        <v>694</v>
      </c>
      <c r="H158" s="355">
        <v>16361523</v>
      </c>
      <c r="I158" s="355">
        <v>-12341771.4</v>
      </c>
      <c r="J158" s="355">
        <v>4019751.5999999996</v>
      </c>
      <c r="K158" s="355">
        <v>3931362.84</v>
      </c>
      <c r="L158" s="355">
        <v>3931362.84</v>
      </c>
      <c r="M158" s="355">
        <v>3931362.84</v>
      </c>
      <c r="N158" s="355">
        <v>3931362.84</v>
      </c>
      <c r="O158" s="355">
        <v>88388.759999999776</v>
      </c>
      <c r="P158" s="353">
        <v>0.24028098362236816</v>
      </c>
      <c r="Q158" s="354">
        <v>0.97801138756932149</v>
      </c>
    </row>
    <row r="159" spans="2:17" ht="25.5">
      <c r="B159" s="337"/>
      <c r="C159" s="338"/>
      <c r="D159" s="331" t="s">
        <v>595</v>
      </c>
      <c r="E159" s="330" t="s">
        <v>969</v>
      </c>
      <c r="F159" s="331" t="s">
        <v>970</v>
      </c>
      <c r="G159" s="324" t="s">
        <v>697</v>
      </c>
      <c r="H159" s="355">
        <v>11649611</v>
      </c>
      <c r="I159" s="355">
        <v>-8367469.2400000002</v>
      </c>
      <c r="J159" s="355">
        <v>3282141.76</v>
      </c>
      <c r="K159" s="355">
        <v>3176382.08</v>
      </c>
      <c r="L159" s="355">
        <v>3176382.08</v>
      </c>
      <c r="M159" s="355">
        <v>3176382.08</v>
      </c>
      <c r="N159" s="355">
        <v>3176382.08</v>
      </c>
      <c r="O159" s="355">
        <v>105759.6799999997</v>
      </c>
      <c r="P159" s="353">
        <v>0.27265992658467308</v>
      </c>
      <c r="Q159" s="354">
        <v>0.96777723580105213</v>
      </c>
    </row>
    <row r="160" spans="2:17" ht="25.5">
      <c r="B160" s="337"/>
      <c r="C160" s="338"/>
      <c r="D160" s="331" t="s">
        <v>595</v>
      </c>
      <c r="E160" s="330" t="s">
        <v>971</v>
      </c>
      <c r="F160" s="331" t="s">
        <v>972</v>
      </c>
      <c r="G160" s="324" t="s">
        <v>700</v>
      </c>
      <c r="H160" s="355">
        <v>14490229</v>
      </c>
      <c r="I160" s="355">
        <v>-6635935.1599999992</v>
      </c>
      <c r="J160" s="355">
        <v>7854293.8400000008</v>
      </c>
      <c r="K160" s="355">
        <v>7765963.5</v>
      </c>
      <c r="L160" s="355">
        <v>7765963.5</v>
      </c>
      <c r="M160" s="355">
        <v>7765963.5</v>
      </c>
      <c r="N160" s="355">
        <v>7765963.5</v>
      </c>
      <c r="O160" s="355">
        <v>88330.340000000782</v>
      </c>
      <c r="P160" s="353">
        <v>0.53594484255562835</v>
      </c>
      <c r="Q160" s="354">
        <v>0.98875387885920996</v>
      </c>
    </row>
    <row r="161" spans="2:17" ht="25.5">
      <c r="B161" s="337"/>
      <c r="C161" s="338"/>
      <c r="D161" s="331" t="s">
        <v>595</v>
      </c>
      <c r="E161" s="330" t="s">
        <v>973</v>
      </c>
      <c r="F161" s="331" t="s">
        <v>974</v>
      </c>
      <c r="G161" s="324" t="s">
        <v>703</v>
      </c>
      <c r="H161" s="355">
        <v>4650956</v>
      </c>
      <c r="I161" s="355">
        <v>-3261910.02</v>
      </c>
      <c r="J161" s="355">
        <v>1389045.98</v>
      </c>
      <c r="K161" s="355">
        <v>1346677.06</v>
      </c>
      <c r="L161" s="355">
        <v>1346677.06</v>
      </c>
      <c r="M161" s="355">
        <v>1346677.06</v>
      </c>
      <c r="N161" s="355">
        <v>1346677.06</v>
      </c>
      <c r="O161" s="355">
        <v>42368.919999999925</v>
      </c>
      <c r="P161" s="353">
        <v>0.28954844122369683</v>
      </c>
      <c r="Q161" s="354">
        <v>0.96949782756651448</v>
      </c>
    </row>
    <row r="162" spans="2:17" ht="25.5">
      <c r="B162" s="337"/>
      <c r="C162" s="338"/>
      <c r="D162" s="331" t="s">
        <v>595</v>
      </c>
      <c r="E162" s="330" t="s">
        <v>975</v>
      </c>
      <c r="F162" s="331" t="s">
        <v>976</v>
      </c>
      <c r="G162" s="324" t="s">
        <v>706</v>
      </c>
      <c r="H162" s="355">
        <v>4333446</v>
      </c>
      <c r="I162" s="355">
        <v>-3188747.04</v>
      </c>
      <c r="J162" s="355">
        <v>1144698.96</v>
      </c>
      <c r="K162" s="355">
        <v>1119777.54</v>
      </c>
      <c r="L162" s="355">
        <v>1119777.54</v>
      </c>
      <c r="M162" s="355">
        <v>1119777.54</v>
      </c>
      <c r="N162" s="355">
        <v>1119777.54</v>
      </c>
      <c r="O162" s="355">
        <v>24921.419999999925</v>
      </c>
      <c r="P162" s="353">
        <v>0.25840348304790228</v>
      </c>
      <c r="Q162" s="354">
        <v>0.97822884367781737</v>
      </c>
    </row>
    <row r="163" spans="2:17" ht="25.5">
      <c r="B163" s="337"/>
      <c r="C163" s="338"/>
      <c r="D163" s="331" t="s">
        <v>595</v>
      </c>
      <c r="E163" s="330" t="s">
        <v>977</v>
      </c>
      <c r="F163" s="331" t="s">
        <v>978</v>
      </c>
      <c r="G163" s="324" t="s">
        <v>709</v>
      </c>
      <c r="H163" s="355">
        <v>6396386</v>
      </c>
      <c r="I163" s="355">
        <v>-5041254.29</v>
      </c>
      <c r="J163" s="355">
        <v>1355131.71</v>
      </c>
      <c r="K163" s="355">
        <v>1316690.3699999999</v>
      </c>
      <c r="L163" s="355">
        <v>1316690.3699999999</v>
      </c>
      <c r="M163" s="355">
        <v>1316690.3699999999</v>
      </c>
      <c r="N163" s="355">
        <v>1316690.3699999999</v>
      </c>
      <c r="O163" s="355">
        <v>38441.340000000084</v>
      </c>
      <c r="P163" s="353">
        <v>0.20584911073221657</v>
      </c>
      <c r="Q163" s="354">
        <v>0.97163276475908011</v>
      </c>
    </row>
    <row r="164" spans="2:17" ht="25.5">
      <c r="B164" s="337"/>
      <c r="C164" s="338"/>
      <c r="D164" s="331" t="s">
        <v>595</v>
      </c>
      <c r="E164" s="330" t="s">
        <v>979</v>
      </c>
      <c r="F164" s="331" t="s">
        <v>980</v>
      </c>
      <c r="G164" s="324" t="s">
        <v>712</v>
      </c>
      <c r="H164" s="355">
        <v>8392232</v>
      </c>
      <c r="I164" s="355">
        <v>-6200833.7699999996</v>
      </c>
      <c r="J164" s="355">
        <v>2191398.2300000004</v>
      </c>
      <c r="K164" s="355">
        <v>2124544.31</v>
      </c>
      <c r="L164" s="355">
        <v>2124544.31</v>
      </c>
      <c r="M164" s="355">
        <v>2124544.31</v>
      </c>
      <c r="N164" s="355">
        <v>2124544.31</v>
      </c>
      <c r="O164" s="355">
        <v>66853.920000000391</v>
      </c>
      <c r="P164" s="353">
        <v>0.25315605073834946</v>
      </c>
      <c r="Q164" s="354">
        <v>0.96949257369802644</v>
      </c>
    </row>
    <row r="165" spans="2:17" ht="25.5">
      <c r="B165" s="337"/>
      <c r="C165" s="338"/>
      <c r="D165" s="331" t="s">
        <v>595</v>
      </c>
      <c r="E165" s="330" t="s">
        <v>981</v>
      </c>
      <c r="F165" s="331" t="s">
        <v>982</v>
      </c>
      <c r="G165" s="324" t="s">
        <v>715</v>
      </c>
      <c r="H165" s="355">
        <v>18806925</v>
      </c>
      <c r="I165" s="355">
        <v>-13514418.74</v>
      </c>
      <c r="J165" s="355">
        <v>5292506.26</v>
      </c>
      <c r="K165" s="355">
        <v>5118381.66</v>
      </c>
      <c r="L165" s="355">
        <v>5118381.66</v>
      </c>
      <c r="M165" s="355">
        <v>5118381.66</v>
      </c>
      <c r="N165" s="355">
        <v>5118381.66</v>
      </c>
      <c r="O165" s="355">
        <v>174124.59999999963</v>
      </c>
      <c r="P165" s="353">
        <v>0.2721540953664674</v>
      </c>
      <c r="Q165" s="354">
        <v>0.96709978383662798</v>
      </c>
    </row>
    <row r="166" spans="2:17" ht="25.5">
      <c r="B166" s="337"/>
      <c r="C166" s="338"/>
      <c r="D166" s="331" t="s">
        <v>595</v>
      </c>
      <c r="E166" s="330" t="s">
        <v>983</v>
      </c>
      <c r="F166" s="331" t="s">
        <v>984</v>
      </c>
      <c r="G166" s="324" t="s">
        <v>718</v>
      </c>
      <c r="H166" s="355">
        <v>10049767</v>
      </c>
      <c r="I166" s="355">
        <v>-7103403.0299999993</v>
      </c>
      <c r="J166" s="355">
        <v>2946363.9700000007</v>
      </c>
      <c r="K166" s="355">
        <v>2826835.45</v>
      </c>
      <c r="L166" s="355">
        <v>2826835.45</v>
      </c>
      <c r="M166" s="355">
        <v>2826835.45</v>
      </c>
      <c r="N166" s="355">
        <v>2826835.45</v>
      </c>
      <c r="O166" s="355">
        <v>119528.52000000048</v>
      </c>
      <c r="P166" s="353">
        <v>0.28128368050721975</v>
      </c>
      <c r="Q166" s="354">
        <v>0.95943185525717634</v>
      </c>
    </row>
    <row r="167" spans="2:17" ht="25.5">
      <c r="B167" s="337"/>
      <c r="C167" s="338"/>
      <c r="D167" s="331" t="s">
        <v>595</v>
      </c>
      <c r="E167" s="330" t="s">
        <v>985</v>
      </c>
      <c r="F167" s="331" t="s">
        <v>986</v>
      </c>
      <c r="G167" s="324" t="s">
        <v>721</v>
      </c>
      <c r="H167" s="355">
        <v>11431845</v>
      </c>
      <c r="I167" s="355">
        <v>-8495142.1400000006</v>
      </c>
      <c r="J167" s="355">
        <v>2936702.8599999994</v>
      </c>
      <c r="K167" s="355">
        <v>2850351.84</v>
      </c>
      <c r="L167" s="355">
        <v>2850351.84</v>
      </c>
      <c r="M167" s="355">
        <v>2850351.84</v>
      </c>
      <c r="N167" s="355">
        <v>2850351.84</v>
      </c>
      <c r="O167" s="355">
        <v>86351.019999999553</v>
      </c>
      <c r="P167" s="353">
        <v>0.24933436728717018</v>
      </c>
      <c r="Q167" s="354">
        <v>0.97059592879614676</v>
      </c>
    </row>
    <row r="168" spans="2:17" ht="25.5">
      <c r="B168" s="337"/>
      <c r="C168" s="338"/>
      <c r="D168" s="331" t="s">
        <v>595</v>
      </c>
      <c r="E168" s="330" t="s">
        <v>987</v>
      </c>
      <c r="F168" s="331" t="s">
        <v>988</v>
      </c>
      <c r="G168" s="324" t="s">
        <v>724</v>
      </c>
      <c r="H168" s="355">
        <v>2346090</v>
      </c>
      <c r="I168" s="355">
        <v>-950486.32999999973</v>
      </c>
      <c r="J168" s="355">
        <v>1395603.6700000004</v>
      </c>
      <c r="K168" s="355">
        <v>1339067.4099999999</v>
      </c>
      <c r="L168" s="355">
        <v>1339067.4099999999</v>
      </c>
      <c r="M168" s="355">
        <v>1339067.4099999999</v>
      </c>
      <c r="N168" s="355">
        <v>1339067.4099999999</v>
      </c>
      <c r="O168" s="355">
        <v>56536.260000000475</v>
      </c>
      <c r="P168" s="353">
        <v>0.57076557591567245</v>
      </c>
      <c r="Q168" s="354">
        <v>0.95948974539455001</v>
      </c>
    </row>
    <row r="169" spans="2:17" ht="25.5">
      <c r="B169" s="337"/>
      <c r="C169" s="338"/>
      <c r="D169" s="331" t="s">
        <v>595</v>
      </c>
      <c r="E169" s="330" t="s">
        <v>989</v>
      </c>
      <c r="F169" s="331" t="s">
        <v>990</v>
      </c>
      <c r="G169" s="324" t="s">
        <v>727</v>
      </c>
      <c r="H169" s="355">
        <v>4689494</v>
      </c>
      <c r="I169" s="355">
        <v>-3241945.5900000003</v>
      </c>
      <c r="J169" s="355">
        <v>1447548.4099999997</v>
      </c>
      <c r="K169" s="355">
        <v>1398368.49</v>
      </c>
      <c r="L169" s="355">
        <v>1398368.49</v>
      </c>
      <c r="M169" s="355">
        <v>1398368.49</v>
      </c>
      <c r="N169" s="355">
        <v>1398368.49</v>
      </c>
      <c r="O169" s="355">
        <v>49179.919999999693</v>
      </c>
      <c r="P169" s="353">
        <v>0.29819176439931472</v>
      </c>
      <c r="Q169" s="354">
        <v>0.96602537113076603</v>
      </c>
    </row>
    <row r="170" spans="2:17" ht="25.5">
      <c r="B170" s="337"/>
      <c r="C170" s="338"/>
      <c r="D170" s="331" t="s">
        <v>595</v>
      </c>
      <c r="E170" s="330" t="s">
        <v>991</v>
      </c>
      <c r="F170" s="331" t="s">
        <v>992</v>
      </c>
      <c r="G170" s="324" t="s">
        <v>730</v>
      </c>
      <c r="H170" s="355">
        <v>39967544</v>
      </c>
      <c r="I170" s="355">
        <v>-27268504.370000001</v>
      </c>
      <c r="J170" s="355">
        <v>12699039.629999999</v>
      </c>
      <c r="K170" s="355">
        <v>12403197.27</v>
      </c>
      <c r="L170" s="355">
        <v>12403197.27</v>
      </c>
      <c r="M170" s="355">
        <v>12403197.27</v>
      </c>
      <c r="N170" s="355">
        <v>12403197.27</v>
      </c>
      <c r="O170" s="355">
        <v>295842.3599999994</v>
      </c>
      <c r="P170" s="353">
        <v>0.31033173491971383</v>
      </c>
      <c r="Q170" s="354">
        <v>0.97670356431512295</v>
      </c>
    </row>
    <row r="171" spans="2:17" ht="25.5">
      <c r="B171" s="337"/>
      <c r="C171" s="338"/>
      <c r="D171" s="331" t="s">
        <v>595</v>
      </c>
      <c r="E171" s="330" t="s">
        <v>993</v>
      </c>
      <c r="F171" s="331" t="s">
        <v>994</v>
      </c>
      <c r="G171" s="324" t="s">
        <v>733</v>
      </c>
      <c r="H171" s="355">
        <v>4921664</v>
      </c>
      <c r="I171" s="355">
        <v>-3036847.9699999997</v>
      </c>
      <c r="J171" s="355">
        <v>1884816.0300000003</v>
      </c>
      <c r="K171" s="355">
        <v>1818452.69</v>
      </c>
      <c r="L171" s="355">
        <v>1818452.69</v>
      </c>
      <c r="M171" s="355">
        <v>1818452.69</v>
      </c>
      <c r="N171" s="355">
        <v>1818452.69</v>
      </c>
      <c r="O171" s="355">
        <v>66363.340000000317</v>
      </c>
      <c r="P171" s="353">
        <v>0.36947924319904812</v>
      </c>
      <c r="Q171" s="354">
        <v>0.96479054775441386</v>
      </c>
    </row>
    <row r="172" spans="2:17" ht="25.5">
      <c r="B172" s="337"/>
      <c r="C172" s="338"/>
      <c r="D172" s="331" t="s">
        <v>595</v>
      </c>
      <c r="E172" s="330" t="s">
        <v>995</v>
      </c>
      <c r="F172" s="331" t="s">
        <v>996</v>
      </c>
      <c r="G172" s="324" t="s">
        <v>736</v>
      </c>
      <c r="H172" s="355">
        <v>1694207</v>
      </c>
      <c r="I172" s="355">
        <v>-393827.5</v>
      </c>
      <c r="J172" s="355">
        <v>1300379.5</v>
      </c>
      <c r="K172" s="355">
        <v>1251792.74</v>
      </c>
      <c r="L172" s="355">
        <v>1251792.74</v>
      </c>
      <c r="M172" s="355">
        <v>1251792.74</v>
      </c>
      <c r="N172" s="355">
        <v>1251792.74</v>
      </c>
      <c r="O172" s="355">
        <v>48586.760000000009</v>
      </c>
      <c r="P172" s="353">
        <v>0.73886646673045264</v>
      </c>
      <c r="Q172" s="354">
        <v>0.96263647650551243</v>
      </c>
    </row>
    <row r="173" spans="2:17" ht="25.5">
      <c r="B173" s="337"/>
      <c r="C173" s="338"/>
      <c r="D173" s="331" t="s">
        <v>595</v>
      </c>
      <c r="E173" s="330" t="s">
        <v>997</v>
      </c>
      <c r="F173" s="331" t="s">
        <v>998</v>
      </c>
      <c r="G173" s="324" t="s">
        <v>739</v>
      </c>
      <c r="H173" s="355">
        <v>81613</v>
      </c>
      <c r="I173" s="355">
        <v>-20329.86</v>
      </c>
      <c r="J173" s="355">
        <v>61283.14</v>
      </c>
      <c r="K173" s="355">
        <v>28508.14</v>
      </c>
      <c r="L173" s="355">
        <v>28508.14</v>
      </c>
      <c r="M173" s="355">
        <v>28508.14</v>
      </c>
      <c r="N173" s="355">
        <v>28508.14</v>
      </c>
      <c r="O173" s="355">
        <v>32775</v>
      </c>
      <c r="P173" s="353">
        <v>0.34930881109627143</v>
      </c>
      <c r="Q173" s="354">
        <v>0.46518732558416553</v>
      </c>
    </row>
    <row r="174" spans="2:17" ht="25.5">
      <c r="B174" s="337"/>
      <c r="C174" s="338"/>
      <c r="D174" s="331" t="s">
        <v>595</v>
      </c>
      <c r="E174" s="330" t="s">
        <v>999</v>
      </c>
      <c r="F174" s="331" t="s">
        <v>1000</v>
      </c>
      <c r="G174" s="324" t="s">
        <v>742</v>
      </c>
      <c r="H174" s="355">
        <v>1656011</v>
      </c>
      <c r="I174" s="355">
        <v>-613276.96000000008</v>
      </c>
      <c r="J174" s="355">
        <v>1042734.0399999999</v>
      </c>
      <c r="K174" s="355">
        <v>1016692.5399999999</v>
      </c>
      <c r="L174" s="355">
        <v>1016692.5399999999</v>
      </c>
      <c r="M174" s="355">
        <v>1016692.5399999999</v>
      </c>
      <c r="N174" s="355">
        <v>1016692.5399999999</v>
      </c>
      <c r="O174" s="355">
        <v>26041.5</v>
      </c>
      <c r="P174" s="353">
        <v>0.61394069242293681</v>
      </c>
      <c r="Q174" s="354">
        <v>0.97502575057394314</v>
      </c>
    </row>
    <row r="175" spans="2:17" ht="25.5">
      <c r="B175" s="337"/>
      <c r="C175" s="338"/>
      <c r="D175" s="331" t="s">
        <v>595</v>
      </c>
      <c r="E175" s="330" t="s">
        <v>1001</v>
      </c>
      <c r="F175" s="331" t="s">
        <v>1002</v>
      </c>
      <c r="G175" s="324" t="s">
        <v>745</v>
      </c>
      <c r="H175" s="355">
        <v>15279011</v>
      </c>
      <c r="I175" s="355">
        <v>-10479139.190000001</v>
      </c>
      <c r="J175" s="355">
        <v>4799871.8099999987</v>
      </c>
      <c r="K175" s="355">
        <v>4630446.21</v>
      </c>
      <c r="L175" s="355">
        <v>4630446.21</v>
      </c>
      <c r="M175" s="355">
        <v>4630446.21</v>
      </c>
      <c r="N175" s="355">
        <v>4630446.21</v>
      </c>
      <c r="O175" s="355">
        <v>169425.5999999987</v>
      </c>
      <c r="P175" s="353">
        <v>0.30305928898146617</v>
      </c>
      <c r="Q175" s="354">
        <v>0.96470205732431868</v>
      </c>
    </row>
    <row r="176" spans="2:17" ht="25.5">
      <c r="B176" s="337"/>
      <c r="C176" s="338"/>
      <c r="D176" s="331" t="s">
        <v>595</v>
      </c>
      <c r="E176" s="330" t="s">
        <v>1003</v>
      </c>
      <c r="F176" s="331" t="s">
        <v>1004</v>
      </c>
      <c r="G176" s="324" t="s">
        <v>748</v>
      </c>
      <c r="H176" s="355">
        <v>75430944</v>
      </c>
      <c r="I176" s="355">
        <v>-30214368.840000007</v>
      </c>
      <c r="J176" s="355">
        <v>45216575.159999996</v>
      </c>
      <c r="K176" s="355">
        <v>44652800</v>
      </c>
      <c r="L176" s="355">
        <v>44652800</v>
      </c>
      <c r="M176" s="355">
        <v>44652800</v>
      </c>
      <c r="N176" s="355">
        <v>44652800</v>
      </c>
      <c r="O176" s="355">
        <v>563775.15999999642</v>
      </c>
      <c r="P176" s="353">
        <v>0.59196925866392447</v>
      </c>
      <c r="Q176" s="354">
        <v>0.98753167045480417</v>
      </c>
    </row>
    <row r="177" spans="2:17" ht="25.5">
      <c r="B177" s="337"/>
      <c r="C177" s="338"/>
      <c r="D177" s="331" t="s">
        <v>595</v>
      </c>
      <c r="E177" s="330" t="s">
        <v>1005</v>
      </c>
      <c r="F177" s="331" t="s">
        <v>1006</v>
      </c>
      <c r="G177" s="324" t="s">
        <v>751</v>
      </c>
      <c r="H177" s="355">
        <v>14423432</v>
      </c>
      <c r="I177" s="355">
        <v>-11339597.250000002</v>
      </c>
      <c r="J177" s="355">
        <v>3083834.7499999981</v>
      </c>
      <c r="K177" s="355">
        <v>2973116.91</v>
      </c>
      <c r="L177" s="355">
        <v>2973116.91</v>
      </c>
      <c r="M177" s="355">
        <v>2973116.91</v>
      </c>
      <c r="N177" s="355">
        <v>2973116.91</v>
      </c>
      <c r="O177" s="355">
        <v>110717.83999999799</v>
      </c>
      <c r="P177" s="353">
        <v>0.20613103108885597</v>
      </c>
      <c r="Q177" s="354">
        <v>0.96409734989853202</v>
      </c>
    </row>
    <row r="178" spans="2:17" ht="25.5">
      <c r="B178" s="337"/>
      <c r="C178" s="338"/>
      <c r="D178" s="331" t="s">
        <v>595</v>
      </c>
      <c r="E178" s="330" t="s">
        <v>1007</v>
      </c>
      <c r="F178" s="331" t="s">
        <v>1008</v>
      </c>
      <c r="G178" s="324" t="s">
        <v>754</v>
      </c>
      <c r="H178" s="355">
        <v>5649708</v>
      </c>
      <c r="I178" s="355">
        <v>-4238659.09</v>
      </c>
      <c r="J178" s="355">
        <v>1411048.9100000001</v>
      </c>
      <c r="K178" s="355">
        <v>1343251.15</v>
      </c>
      <c r="L178" s="355">
        <v>1343251.15</v>
      </c>
      <c r="M178" s="355">
        <v>1343251.15</v>
      </c>
      <c r="N178" s="355">
        <v>1343251.15</v>
      </c>
      <c r="O178" s="355">
        <v>67797.760000000242</v>
      </c>
      <c r="P178" s="353">
        <v>0.23775585393085799</v>
      </c>
      <c r="Q178" s="354">
        <v>0.95195222538388113</v>
      </c>
    </row>
    <row r="179" spans="2:17" ht="24.75" customHeight="1">
      <c r="B179" s="337"/>
      <c r="C179" s="338"/>
      <c r="D179" s="331" t="s">
        <v>595</v>
      </c>
      <c r="E179" s="330" t="s">
        <v>1009</v>
      </c>
      <c r="F179" s="331" t="s">
        <v>1010</v>
      </c>
      <c r="G179" s="324" t="s">
        <v>757</v>
      </c>
      <c r="H179" s="355">
        <v>16043343</v>
      </c>
      <c r="I179" s="355">
        <v>-11357157.289999999</v>
      </c>
      <c r="J179" s="355">
        <v>4686185.7100000009</v>
      </c>
      <c r="K179" s="355">
        <v>4542742.1100000003</v>
      </c>
      <c r="L179" s="355">
        <v>4542742.1100000003</v>
      </c>
      <c r="M179" s="355">
        <v>4542742.1100000003</v>
      </c>
      <c r="N179" s="355">
        <v>4542742.1100000003</v>
      </c>
      <c r="O179" s="355">
        <v>143443.60000000056</v>
      </c>
      <c r="P179" s="353">
        <v>0.28315433448003952</v>
      </c>
      <c r="Q179" s="354">
        <v>0.96939011621031113</v>
      </c>
    </row>
    <row r="180" spans="2:17" ht="25.5">
      <c r="B180" s="337"/>
      <c r="C180" s="338"/>
      <c r="D180" s="331" t="s">
        <v>595</v>
      </c>
      <c r="E180" s="330" t="s">
        <v>1011</v>
      </c>
      <c r="F180" s="331" t="s">
        <v>1012</v>
      </c>
      <c r="G180" s="324" t="s">
        <v>760</v>
      </c>
      <c r="H180" s="355">
        <v>13223598</v>
      </c>
      <c r="I180" s="355">
        <v>-10679967.640000002</v>
      </c>
      <c r="J180" s="355">
        <v>2543630.3599999975</v>
      </c>
      <c r="K180" s="355">
        <v>2479242.0200000005</v>
      </c>
      <c r="L180" s="355">
        <v>2479242.0200000005</v>
      </c>
      <c r="M180" s="355">
        <v>2479242.0200000005</v>
      </c>
      <c r="N180" s="355">
        <v>2479242.0200000005</v>
      </c>
      <c r="O180" s="355">
        <v>64388.339999997057</v>
      </c>
      <c r="P180" s="353">
        <v>0.18748619097465005</v>
      </c>
      <c r="Q180" s="354">
        <v>0.97468643989608728</v>
      </c>
    </row>
    <row r="181" spans="2:17" ht="25.5">
      <c r="B181" s="337"/>
      <c r="C181" s="338"/>
      <c r="D181" s="331" t="s">
        <v>595</v>
      </c>
      <c r="E181" s="330" t="s">
        <v>1013</v>
      </c>
      <c r="F181" s="331" t="s">
        <v>1014</v>
      </c>
      <c r="G181" s="324" t="s">
        <v>763</v>
      </c>
      <c r="H181" s="355">
        <v>3967558</v>
      </c>
      <c r="I181" s="355">
        <v>-2769514.4699999997</v>
      </c>
      <c r="J181" s="355">
        <v>1198043.5300000003</v>
      </c>
      <c r="K181" s="355">
        <v>1146650.6099999999</v>
      </c>
      <c r="L181" s="355">
        <v>1146650.6099999999</v>
      </c>
      <c r="M181" s="355">
        <v>1146650.6099999999</v>
      </c>
      <c r="N181" s="355">
        <v>1146650.6099999999</v>
      </c>
      <c r="O181" s="355">
        <v>51392.920000000391</v>
      </c>
      <c r="P181" s="353">
        <v>0.28900664086070066</v>
      </c>
      <c r="Q181" s="354">
        <v>0.95710262714744565</v>
      </c>
    </row>
    <row r="182" spans="2:17" ht="25.5">
      <c r="B182" s="337"/>
      <c r="C182" s="338"/>
      <c r="D182" s="331" t="s">
        <v>595</v>
      </c>
      <c r="E182" s="330" t="s">
        <v>1015</v>
      </c>
      <c r="F182" s="331" t="s">
        <v>1016</v>
      </c>
      <c r="G182" s="324" t="s">
        <v>889</v>
      </c>
      <c r="H182" s="355">
        <v>877763</v>
      </c>
      <c r="I182" s="355">
        <v>-235716.69000000003</v>
      </c>
      <c r="J182" s="355">
        <v>642046.30999999994</v>
      </c>
      <c r="K182" s="355">
        <v>611489.31000000006</v>
      </c>
      <c r="L182" s="355">
        <v>611489.31000000006</v>
      </c>
      <c r="M182" s="355">
        <v>611489.31000000006</v>
      </c>
      <c r="N182" s="355">
        <v>611489.31000000006</v>
      </c>
      <c r="O182" s="355">
        <v>30556.999999999884</v>
      </c>
      <c r="P182" s="353">
        <v>0.69664511946846708</v>
      </c>
      <c r="Q182" s="354">
        <v>0.95240685987277163</v>
      </c>
    </row>
    <row r="183" spans="2:17" ht="25.5">
      <c r="B183" s="337"/>
      <c r="C183" s="338"/>
      <c r="D183" s="331" t="s">
        <v>595</v>
      </c>
      <c r="E183" s="330" t="s">
        <v>1017</v>
      </c>
      <c r="F183" s="331" t="s">
        <v>1018</v>
      </c>
      <c r="G183" s="324" t="s">
        <v>897</v>
      </c>
      <c r="H183" s="355">
        <v>6975983</v>
      </c>
      <c r="I183" s="355">
        <v>-5034549.2300000004</v>
      </c>
      <c r="J183" s="355">
        <v>1941433.7699999996</v>
      </c>
      <c r="K183" s="355">
        <v>1891675.93</v>
      </c>
      <c r="L183" s="355">
        <v>1891675.93</v>
      </c>
      <c r="M183" s="355">
        <v>1891675.93</v>
      </c>
      <c r="N183" s="355">
        <v>1891675.93</v>
      </c>
      <c r="O183" s="355">
        <v>49757.839999999618</v>
      </c>
      <c r="P183" s="353">
        <v>0.27116980216264863</v>
      </c>
      <c r="Q183" s="354">
        <v>0.9743705704676191</v>
      </c>
    </row>
    <row r="184" spans="2:17" ht="25.5">
      <c r="B184" s="337"/>
      <c r="C184" s="338"/>
      <c r="D184" s="331" t="s">
        <v>595</v>
      </c>
      <c r="E184" s="330" t="s">
        <v>1019</v>
      </c>
      <c r="F184" s="331" t="s">
        <v>1020</v>
      </c>
      <c r="G184" s="324" t="s">
        <v>570</v>
      </c>
      <c r="H184" s="355">
        <v>144907284</v>
      </c>
      <c r="I184" s="355">
        <v>870453586.3599999</v>
      </c>
      <c r="J184" s="355">
        <v>1015360870.3599999</v>
      </c>
      <c r="K184" s="355">
        <v>1015350042.41</v>
      </c>
      <c r="L184" s="355">
        <v>1013992171.99</v>
      </c>
      <c r="M184" s="355">
        <v>1013992171.99</v>
      </c>
      <c r="N184" s="355">
        <v>986971114.41000009</v>
      </c>
      <c r="O184" s="355">
        <v>1368698.3699998856</v>
      </c>
      <c r="P184" s="353">
        <v>6.9975238235091064</v>
      </c>
      <c r="Q184" s="354">
        <v>0.9986520079609581</v>
      </c>
    </row>
    <row r="185" spans="2:17" ht="25.5">
      <c r="B185" s="337"/>
      <c r="C185" s="338"/>
      <c r="D185" s="331" t="s">
        <v>595</v>
      </c>
      <c r="E185" s="330" t="s">
        <v>1021</v>
      </c>
      <c r="F185" s="331" t="s">
        <v>1022</v>
      </c>
      <c r="G185" s="324" t="s">
        <v>570</v>
      </c>
      <c r="H185" s="355">
        <v>33804523</v>
      </c>
      <c r="I185" s="355">
        <v>62534334.050000012</v>
      </c>
      <c r="J185" s="355">
        <v>96338857.050000012</v>
      </c>
      <c r="K185" s="355">
        <v>95295386.540000021</v>
      </c>
      <c r="L185" s="355">
        <v>95295386.540000021</v>
      </c>
      <c r="M185" s="355">
        <v>95295386.540000021</v>
      </c>
      <c r="N185" s="355">
        <v>91531349.960000008</v>
      </c>
      <c r="O185" s="355">
        <v>1043470.5099999905</v>
      </c>
      <c r="P185" s="353">
        <v>2.8190129036874745</v>
      </c>
      <c r="Q185" s="354">
        <v>0.98916874725368154</v>
      </c>
    </row>
    <row r="186" spans="2:17" ht="12" customHeight="1">
      <c r="B186" s="337"/>
      <c r="C186" s="338"/>
      <c r="D186" s="331" t="s">
        <v>1023</v>
      </c>
      <c r="E186" s="330" t="s">
        <v>1024</v>
      </c>
      <c r="F186" s="331" t="s">
        <v>1025</v>
      </c>
      <c r="G186" s="324" t="s">
        <v>564</v>
      </c>
      <c r="H186" s="355">
        <v>169698617.91999999</v>
      </c>
      <c r="I186" s="355">
        <v>-1508591.07</v>
      </c>
      <c r="J186" s="355">
        <v>168190026.84999999</v>
      </c>
      <c r="K186" s="355">
        <v>166786042.31999996</v>
      </c>
      <c r="L186" s="355">
        <v>166786042.31999996</v>
      </c>
      <c r="M186" s="355">
        <v>166786042.31999996</v>
      </c>
      <c r="N186" s="355">
        <v>166786042.31999996</v>
      </c>
      <c r="O186" s="355">
        <v>1403984.530000031</v>
      </c>
      <c r="P186" s="353">
        <v>0.98283677477342168</v>
      </c>
      <c r="Q186" s="354">
        <v>0.99165239130824223</v>
      </c>
    </row>
    <row r="187" spans="2:17" ht="12" customHeight="1">
      <c r="B187" s="337"/>
      <c r="C187" s="338"/>
      <c r="D187" s="331" t="s">
        <v>1023</v>
      </c>
      <c r="E187" s="330" t="s">
        <v>1026</v>
      </c>
      <c r="F187" s="331" t="s">
        <v>1027</v>
      </c>
      <c r="G187" s="324" t="s">
        <v>564</v>
      </c>
      <c r="H187" s="355">
        <v>18500000</v>
      </c>
      <c r="I187" s="355">
        <v>-2336738.1399999997</v>
      </c>
      <c r="J187" s="355">
        <v>16163261.859999999</v>
      </c>
      <c r="K187" s="355">
        <v>16163261.859999999</v>
      </c>
      <c r="L187" s="355">
        <v>16163261.859999999</v>
      </c>
      <c r="M187" s="355">
        <v>16163261.859999999</v>
      </c>
      <c r="N187" s="355">
        <v>15950242.869999997</v>
      </c>
      <c r="O187" s="355">
        <v>0</v>
      </c>
      <c r="P187" s="353">
        <v>0.87368983027027025</v>
      </c>
      <c r="Q187" s="354">
        <v>1</v>
      </c>
    </row>
    <row r="188" spans="2:17" ht="38.25">
      <c r="B188" s="337"/>
      <c r="C188" s="338"/>
      <c r="D188" s="331" t="s">
        <v>1023</v>
      </c>
      <c r="E188" s="330" t="s">
        <v>1028</v>
      </c>
      <c r="F188" s="331" t="s">
        <v>1029</v>
      </c>
      <c r="G188" s="324" t="s">
        <v>628</v>
      </c>
      <c r="H188" s="355">
        <v>0</v>
      </c>
      <c r="I188" s="355">
        <v>207857.06</v>
      </c>
      <c r="J188" s="355">
        <v>207857.06</v>
      </c>
      <c r="K188" s="355">
        <v>40691.64</v>
      </c>
      <c r="L188" s="355">
        <v>40691.64</v>
      </c>
      <c r="M188" s="355">
        <v>40691.64</v>
      </c>
      <c r="N188" s="355">
        <v>40691.64</v>
      </c>
      <c r="O188" s="355">
        <v>167165.41999999998</v>
      </c>
      <c r="P188" s="353">
        <v>0</v>
      </c>
      <c r="Q188" s="354">
        <v>0.19576741824405675</v>
      </c>
    </row>
    <row r="189" spans="2:17" ht="25.5">
      <c r="B189" s="337"/>
      <c r="C189" s="338"/>
      <c r="D189" s="331" t="s">
        <v>1023</v>
      </c>
      <c r="E189" s="330" t="s">
        <v>1030</v>
      </c>
      <c r="F189" s="331" t="s">
        <v>1031</v>
      </c>
      <c r="G189" s="324" t="s">
        <v>594</v>
      </c>
      <c r="H189" s="355">
        <v>0</v>
      </c>
      <c r="I189" s="355">
        <v>3669829.63</v>
      </c>
      <c r="J189" s="355">
        <v>3669829.63</v>
      </c>
      <c r="K189" s="355">
        <v>3669829.63</v>
      </c>
      <c r="L189" s="355">
        <v>3669829.63</v>
      </c>
      <c r="M189" s="355">
        <v>3669829.63</v>
      </c>
      <c r="N189" s="355">
        <v>3669829.63</v>
      </c>
      <c r="O189" s="355">
        <v>0</v>
      </c>
      <c r="P189" s="353">
        <v>0</v>
      </c>
      <c r="Q189" s="354">
        <v>1</v>
      </c>
    </row>
    <row r="190" spans="2:17" ht="12" customHeight="1">
      <c r="B190" s="337"/>
      <c r="C190" s="338"/>
      <c r="D190" s="331" t="s">
        <v>1023</v>
      </c>
      <c r="E190" s="330" t="s">
        <v>1032</v>
      </c>
      <c r="F190" s="331" t="s">
        <v>1033</v>
      </c>
      <c r="G190" s="324" t="s">
        <v>631</v>
      </c>
      <c r="H190" s="355">
        <v>7500000</v>
      </c>
      <c r="I190" s="355">
        <v>-72807.209999999992</v>
      </c>
      <c r="J190" s="355">
        <v>7427192.79</v>
      </c>
      <c r="K190" s="355">
        <v>7427192.79</v>
      </c>
      <c r="L190" s="355">
        <v>7427192.79</v>
      </c>
      <c r="M190" s="355">
        <v>7427192.79</v>
      </c>
      <c r="N190" s="355">
        <v>7427192.79</v>
      </c>
      <c r="O190" s="355">
        <v>0</v>
      </c>
      <c r="P190" s="353">
        <v>0.99029237199999998</v>
      </c>
      <c r="Q190" s="354">
        <v>1</v>
      </c>
    </row>
    <row r="191" spans="2:17" ht="12" customHeight="1">
      <c r="B191" s="337"/>
      <c r="C191" s="338"/>
      <c r="D191" s="331" t="s">
        <v>1023</v>
      </c>
      <c r="E191" s="330" t="s">
        <v>1034</v>
      </c>
      <c r="F191" s="331" t="s">
        <v>1035</v>
      </c>
      <c r="G191" s="324" t="s">
        <v>564</v>
      </c>
      <c r="H191" s="355">
        <v>6000000</v>
      </c>
      <c r="I191" s="355">
        <v>-1217711.27</v>
      </c>
      <c r="J191" s="355">
        <v>4782288.7300000004</v>
      </c>
      <c r="K191" s="355">
        <v>4782041.09</v>
      </c>
      <c r="L191" s="355">
        <v>4782041.09</v>
      </c>
      <c r="M191" s="355">
        <v>4782041.09</v>
      </c>
      <c r="N191" s="355">
        <v>4782041.09</v>
      </c>
      <c r="O191" s="355">
        <v>247.64000000059605</v>
      </c>
      <c r="P191" s="353">
        <v>0.79700684833333335</v>
      </c>
      <c r="Q191" s="354">
        <v>0.99994821726290861</v>
      </c>
    </row>
    <row r="192" spans="2:17" ht="25.5">
      <c r="B192" s="337"/>
      <c r="C192" s="338"/>
      <c r="D192" s="331" t="s">
        <v>1023</v>
      </c>
      <c r="E192" s="330" t="s">
        <v>1036</v>
      </c>
      <c r="F192" s="331" t="s">
        <v>1037</v>
      </c>
      <c r="G192" s="324" t="s">
        <v>564</v>
      </c>
      <c r="H192" s="355">
        <v>18500000</v>
      </c>
      <c r="I192" s="355">
        <v>-2220649.9699999997</v>
      </c>
      <c r="J192" s="355">
        <v>16279350.030000001</v>
      </c>
      <c r="K192" s="355">
        <v>16233762.029999999</v>
      </c>
      <c r="L192" s="355">
        <v>16233762.029999999</v>
      </c>
      <c r="M192" s="355">
        <v>16233762.029999999</v>
      </c>
      <c r="N192" s="355">
        <v>16085362.039999999</v>
      </c>
      <c r="O192" s="355">
        <v>45588.000000001863</v>
      </c>
      <c r="P192" s="353">
        <v>0.87750065027027024</v>
      </c>
      <c r="Q192" s="354">
        <v>0.99719964249702897</v>
      </c>
    </row>
    <row r="193" spans="2:17" ht="25.5">
      <c r="B193" s="337"/>
      <c r="C193" s="338"/>
      <c r="D193" s="331" t="s">
        <v>1023</v>
      </c>
      <c r="E193" s="330" t="s">
        <v>1038</v>
      </c>
      <c r="F193" s="331" t="s">
        <v>1039</v>
      </c>
      <c r="G193" s="324" t="s">
        <v>1040</v>
      </c>
      <c r="H193" s="355">
        <v>0</v>
      </c>
      <c r="I193" s="355">
        <v>5543835.0499999998</v>
      </c>
      <c r="J193" s="355">
        <v>5543835.0499999998</v>
      </c>
      <c r="K193" s="355">
        <v>3992535.07</v>
      </c>
      <c r="L193" s="355">
        <v>3992535.07</v>
      </c>
      <c r="M193" s="355">
        <v>3992535.07</v>
      </c>
      <c r="N193" s="355">
        <v>3992535.07</v>
      </c>
      <c r="O193" s="355">
        <v>1551299.98</v>
      </c>
      <c r="P193" s="353">
        <v>0</v>
      </c>
      <c r="Q193" s="354">
        <v>0.72017566070981853</v>
      </c>
    </row>
    <row r="194" spans="2:17" ht="12.75" customHeight="1">
      <c r="B194" s="337"/>
      <c r="C194" s="338"/>
      <c r="D194" s="331" t="s">
        <v>1023</v>
      </c>
      <c r="E194" s="330" t="s">
        <v>1041</v>
      </c>
      <c r="F194" s="331" t="s">
        <v>1042</v>
      </c>
      <c r="G194" s="324" t="s">
        <v>869</v>
      </c>
      <c r="H194" s="355">
        <v>0</v>
      </c>
      <c r="I194" s="355">
        <v>3025707.29</v>
      </c>
      <c r="J194" s="355">
        <v>3025707.29</v>
      </c>
      <c r="K194" s="355">
        <v>2921046.49</v>
      </c>
      <c r="L194" s="355">
        <v>2674970.16</v>
      </c>
      <c r="M194" s="355">
        <v>2674970.16</v>
      </c>
      <c r="N194" s="355">
        <v>2667082.16</v>
      </c>
      <c r="O194" s="355">
        <v>350737.12999999989</v>
      </c>
      <c r="P194" s="353">
        <v>0</v>
      </c>
      <c r="Q194" s="354">
        <v>0.88408094492180711</v>
      </c>
    </row>
    <row r="195" spans="2:17" ht="12.75" customHeight="1">
      <c r="B195" s="337"/>
      <c r="C195" s="338"/>
      <c r="D195" s="331" t="s">
        <v>1023</v>
      </c>
      <c r="E195" s="330" t="s">
        <v>1043</v>
      </c>
      <c r="F195" s="331" t="s">
        <v>1044</v>
      </c>
      <c r="G195" s="324" t="s">
        <v>778</v>
      </c>
      <c r="H195" s="355">
        <v>0</v>
      </c>
      <c r="I195" s="355">
        <v>8748615.7699999996</v>
      </c>
      <c r="J195" s="355">
        <v>8748615.7699999996</v>
      </c>
      <c r="K195" s="355">
        <v>8678775.7699999996</v>
      </c>
      <c r="L195" s="355">
        <v>8678775.7699999996</v>
      </c>
      <c r="M195" s="355">
        <v>8678775.7699999996</v>
      </c>
      <c r="N195" s="355">
        <v>8666943.7699999996</v>
      </c>
      <c r="O195" s="355">
        <v>69840</v>
      </c>
      <c r="P195" s="353">
        <v>0</v>
      </c>
      <c r="Q195" s="354">
        <v>0.99201702282554349</v>
      </c>
    </row>
    <row r="196" spans="2:17" ht="12.75" customHeight="1">
      <c r="B196" s="337"/>
      <c r="C196" s="338"/>
      <c r="D196" s="331" t="s">
        <v>1023</v>
      </c>
      <c r="E196" s="330" t="s">
        <v>1045</v>
      </c>
      <c r="F196" s="331" t="s">
        <v>1046</v>
      </c>
      <c r="G196" s="324" t="s">
        <v>784</v>
      </c>
      <c r="H196" s="355">
        <v>0</v>
      </c>
      <c r="I196" s="355">
        <v>8846522.7800000012</v>
      </c>
      <c r="J196" s="355">
        <v>8846522.7800000012</v>
      </c>
      <c r="K196" s="355">
        <v>4522620.9600000009</v>
      </c>
      <c r="L196" s="355">
        <v>4522620.9600000009</v>
      </c>
      <c r="M196" s="355">
        <v>4522620.9600000009</v>
      </c>
      <c r="N196" s="355">
        <v>4343022.8000000007</v>
      </c>
      <c r="O196" s="355">
        <v>4323901.82</v>
      </c>
      <c r="P196" s="353">
        <v>0</v>
      </c>
      <c r="Q196" s="354">
        <v>0.51123148297595866</v>
      </c>
    </row>
    <row r="197" spans="2:17" ht="12.75" customHeight="1">
      <c r="B197" s="337"/>
      <c r="C197" s="338"/>
      <c r="D197" s="331" t="s">
        <v>1023</v>
      </c>
      <c r="E197" s="330" t="s">
        <v>1047</v>
      </c>
      <c r="F197" s="331" t="s">
        <v>1048</v>
      </c>
      <c r="G197" s="324" t="s">
        <v>703</v>
      </c>
      <c r="H197" s="355">
        <v>0</v>
      </c>
      <c r="I197" s="355">
        <v>413917</v>
      </c>
      <c r="J197" s="355">
        <v>413917</v>
      </c>
      <c r="K197" s="355">
        <v>413917</v>
      </c>
      <c r="L197" s="355">
        <v>413917</v>
      </c>
      <c r="M197" s="355">
        <v>413917</v>
      </c>
      <c r="N197" s="355">
        <v>413917</v>
      </c>
      <c r="O197" s="355">
        <v>0</v>
      </c>
      <c r="P197" s="353">
        <v>0</v>
      </c>
      <c r="Q197" s="354">
        <v>1</v>
      </c>
    </row>
    <row r="198" spans="2:17" ht="12.75" customHeight="1">
      <c r="B198" s="337"/>
      <c r="C198" s="338"/>
      <c r="D198" s="331" t="s">
        <v>1023</v>
      </c>
      <c r="E198" s="330" t="s">
        <v>1049</v>
      </c>
      <c r="F198" s="331" t="s">
        <v>1050</v>
      </c>
      <c r="G198" s="324" t="s">
        <v>833</v>
      </c>
      <c r="H198" s="355">
        <v>0</v>
      </c>
      <c r="I198" s="355">
        <v>18201065.530000001</v>
      </c>
      <c r="J198" s="355">
        <v>18201065.530000001</v>
      </c>
      <c r="K198" s="355">
        <v>18201065.530000001</v>
      </c>
      <c r="L198" s="355">
        <v>0</v>
      </c>
      <c r="M198" s="355">
        <v>0</v>
      </c>
      <c r="N198" s="355">
        <v>0</v>
      </c>
      <c r="O198" s="355">
        <v>18201065.530000001</v>
      </c>
      <c r="P198" s="353">
        <v>0</v>
      </c>
      <c r="Q198" s="354">
        <v>0</v>
      </c>
    </row>
    <row r="199" spans="2:17" ht="25.5">
      <c r="B199" s="337"/>
      <c r="C199" s="338"/>
      <c r="D199" s="331" t="s">
        <v>1023</v>
      </c>
      <c r="E199" s="330" t="s">
        <v>1051</v>
      </c>
      <c r="F199" s="331" t="s">
        <v>1052</v>
      </c>
      <c r="G199" s="324" t="s">
        <v>781</v>
      </c>
      <c r="H199" s="355">
        <v>0</v>
      </c>
      <c r="I199" s="355">
        <v>7024319.7199999997</v>
      </c>
      <c r="J199" s="355">
        <v>7024319.7199999997</v>
      </c>
      <c r="K199" s="355">
        <v>6397261.7199999997</v>
      </c>
      <c r="L199" s="355">
        <v>6397261.7199999997</v>
      </c>
      <c r="M199" s="355">
        <v>6397261.7199999997</v>
      </c>
      <c r="N199" s="355">
        <v>6397261.7199999997</v>
      </c>
      <c r="O199" s="355">
        <v>627058</v>
      </c>
      <c r="P199" s="353">
        <v>0</v>
      </c>
      <c r="Q199" s="354">
        <v>0.91073043013480603</v>
      </c>
    </row>
    <row r="200" spans="2:17">
      <c r="B200" s="337"/>
      <c r="C200" s="338"/>
      <c r="D200" s="331" t="s">
        <v>1023</v>
      </c>
      <c r="E200" s="330" t="s">
        <v>1053</v>
      </c>
      <c r="F200" s="331" t="s">
        <v>1054</v>
      </c>
      <c r="G200" s="324" t="s">
        <v>912</v>
      </c>
      <c r="H200" s="355">
        <v>0</v>
      </c>
      <c r="I200" s="355">
        <v>923220.8</v>
      </c>
      <c r="J200" s="355">
        <v>923220.8</v>
      </c>
      <c r="K200" s="355">
        <v>0</v>
      </c>
      <c r="L200" s="355">
        <v>0</v>
      </c>
      <c r="M200" s="355">
        <v>0</v>
      </c>
      <c r="N200" s="355">
        <v>0</v>
      </c>
      <c r="O200" s="355">
        <v>923220.8</v>
      </c>
      <c r="P200" s="353">
        <v>0</v>
      </c>
      <c r="Q200" s="354">
        <v>0</v>
      </c>
    </row>
    <row r="201" spans="2:17">
      <c r="B201" s="337"/>
      <c r="C201" s="338"/>
      <c r="D201" s="331" t="s">
        <v>1023</v>
      </c>
      <c r="E201" s="330" t="s">
        <v>1055</v>
      </c>
      <c r="F201" s="331" t="s">
        <v>1056</v>
      </c>
      <c r="G201" s="324" t="s">
        <v>640</v>
      </c>
      <c r="H201" s="355">
        <v>0</v>
      </c>
      <c r="I201" s="355">
        <v>66276.88</v>
      </c>
      <c r="J201" s="355">
        <v>66276.88</v>
      </c>
      <c r="K201" s="355">
        <v>0</v>
      </c>
      <c r="L201" s="355">
        <v>0</v>
      </c>
      <c r="M201" s="355">
        <v>0</v>
      </c>
      <c r="N201" s="355">
        <v>0</v>
      </c>
      <c r="O201" s="355">
        <v>66276.88</v>
      </c>
      <c r="P201" s="353">
        <v>0</v>
      </c>
      <c r="Q201" s="354">
        <v>0</v>
      </c>
    </row>
    <row r="202" spans="2:17">
      <c r="B202" s="337"/>
      <c r="C202" s="338"/>
      <c r="D202" s="331" t="s">
        <v>1023</v>
      </c>
      <c r="E202" s="330" t="s">
        <v>1057</v>
      </c>
      <c r="F202" s="331" t="s">
        <v>1058</v>
      </c>
      <c r="G202" s="324" t="s">
        <v>721</v>
      </c>
      <c r="H202" s="355">
        <v>0</v>
      </c>
      <c r="I202" s="355">
        <v>83199.28</v>
      </c>
      <c r="J202" s="355">
        <v>83199.28</v>
      </c>
      <c r="K202" s="355">
        <v>0</v>
      </c>
      <c r="L202" s="355">
        <v>0</v>
      </c>
      <c r="M202" s="355">
        <v>0</v>
      </c>
      <c r="N202" s="355">
        <v>0</v>
      </c>
      <c r="O202" s="355">
        <v>83199.28</v>
      </c>
      <c r="P202" s="353">
        <v>0</v>
      </c>
      <c r="Q202" s="354">
        <v>0</v>
      </c>
    </row>
    <row r="203" spans="2:17">
      <c r="B203" s="337"/>
      <c r="C203" s="338"/>
      <c r="D203" s="331" t="s">
        <v>1023</v>
      </c>
      <c r="E203" s="330" t="s">
        <v>1059</v>
      </c>
      <c r="F203" s="331" t="s">
        <v>1060</v>
      </c>
      <c r="G203" s="324" t="s">
        <v>787</v>
      </c>
      <c r="H203" s="355">
        <v>0</v>
      </c>
      <c r="I203" s="355">
        <v>16346962.059999999</v>
      </c>
      <c r="J203" s="355">
        <v>16346962.059999999</v>
      </c>
      <c r="K203" s="355">
        <v>11097618.480000002</v>
      </c>
      <c r="L203" s="355">
        <v>11097618.480000002</v>
      </c>
      <c r="M203" s="355">
        <v>11097618.480000002</v>
      </c>
      <c r="N203" s="355">
        <v>11097618.480000002</v>
      </c>
      <c r="O203" s="355">
        <v>5249343.5799999963</v>
      </c>
      <c r="P203" s="353">
        <v>0</v>
      </c>
      <c r="Q203" s="354">
        <v>0.67887956424363316</v>
      </c>
    </row>
    <row r="204" spans="2:17">
      <c r="B204" s="337"/>
      <c r="C204" s="338"/>
      <c r="D204" s="331" t="s">
        <v>1023</v>
      </c>
      <c r="E204" s="330" t="s">
        <v>1061</v>
      </c>
      <c r="F204" s="331" t="s">
        <v>1062</v>
      </c>
      <c r="G204" s="324" t="s">
        <v>787</v>
      </c>
      <c r="H204" s="355">
        <v>0</v>
      </c>
      <c r="I204" s="355">
        <v>19249826.709999997</v>
      </c>
      <c r="J204" s="355">
        <v>19249826.709999997</v>
      </c>
      <c r="K204" s="355">
        <v>19249826.709999997</v>
      </c>
      <c r="L204" s="355">
        <v>6671078.46</v>
      </c>
      <c r="M204" s="355">
        <v>6671078.46</v>
      </c>
      <c r="N204" s="355">
        <v>3248483.73</v>
      </c>
      <c r="O204" s="355">
        <v>12578748.249999996</v>
      </c>
      <c r="P204" s="353">
        <v>0</v>
      </c>
      <c r="Q204" s="354">
        <v>0.34655265008357061</v>
      </c>
    </row>
    <row r="205" spans="2:17" ht="25.5">
      <c r="B205" s="337"/>
      <c r="C205" s="338"/>
      <c r="D205" s="331" t="s">
        <v>1023</v>
      </c>
      <c r="E205" s="330" t="s">
        <v>1063</v>
      </c>
      <c r="F205" s="331" t="s">
        <v>1064</v>
      </c>
      <c r="G205" s="324" t="s">
        <v>564</v>
      </c>
      <c r="H205" s="355">
        <v>16350000.000000002</v>
      </c>
      <c r="I205" s="355">
        <v>19278.62</v>
      </c>
      <c r="J205" s="355">
        <v>16369278.620000001</v>
      </c>
      <c r="K205" s="355">
        <v>15552106.190000001</v>
      </c>
      <c r="L205" s="355">
        <v>15552106.190000001</v>
      </c>
      <c r="M205" s="355">
        <v>15552106.190000001</v>
      </c>
      <c r="N205" s="355">
        <v>15477706.190000001</v>
      </c>
      <c r="O205" s="355">
        <v>817172.4299999997</v>
      </c>
      <c r="P205" s="353">
        <v>0.95119915535168198</v>
      </c>
      <c r="Q205" s="354">
        <v>0.95007889785677069</v>
      </c>
    </row>
    <row r="206" spans="2:17" ht="25.5">
      <c r="B206" s="337"/>
      <c r="C206" s="338"/>
      <c r="D206" s="331" t="s">
        <v>1023</v>
      </c>
      <c r="E206" s="330" t="s">
        <v>1065</v>
      </c>
      <c r="F206" s="331" t="s">
        <v>1066</v>
      </c>
      <c r="G206" s="324" t="s">
        <v>661</v>
      </c>
      <c r="H206" s="355">
        <v>0</v>
      </c>
      <c r="I206" s="355">
        <v>13832175.950000001</v>
      </c>
      <c r="J206" s="355">
        <v>13832175.950000001</v>
      </c>
      <c r="K206" s="355">
        <v>13155576.42</v>
      </c>
      <c r="L206" s="355">
        <v>6096148.8599999994</v>
      </c>
      <c r="M206" s="355">
        <v>6096148.8599999994</v>
      </c>
      <c r="N206" s="355">
        <v>6050356.0999999996</v>
      </c>
      <c r="O206" s="355">
        <v>7736027.0900000017</v>
      </c>
      <c r="P206" s="353">
        <v>0</v>
      </c>
      <c r="Q206" s="354">
        <v>0.44072233335059613</v>
      </c>
    </row>
    <row r="207" spans="2:17" ht="25.5">
      <c r="B207" s="337"/>
      <c r="C207" s="338"/>
      <c r="D207" s="331" t="s">
        <v>1023</v>
      </c>
      <c r="E207" s="330" t="s">
        <v>1067</v>
      </c>
      <c r="F207" s="331" t="s">
        <v>1068</v>
      </c>
      <c r="G207" s="324" t="s">
        <v>875</v>
      </c>
      <c r="H207" s="355">
        <v>0</v>
      </c>
      <c r="I207" s="355">
        <v>4338786.18</v>
      </c>
      <c r="J207" s="355">
        <v>4338786.18</v>
      </c>
      <c r="K207" s="355">
        <v>4247297.08</v>
      </c>
      <c r="L207" s="355">
        <v>4247297.08</v>
      </c>
      <c r="M207" s="355">
        <v>4247297.08</v>
      </c>
      <c r="N207" s="355">
        <v>4247297.08</v>
      </c>
      <c r="O207" s="355">
        <v>91489.099999999627</v>
      </c>
      <c r="P207" s="353">
        <v>0</v>
      </c>
      <c r="Q207" s="354">
        <v>0.97891366474298125</v>
      </c>
    </row>
    <row r="208" spans="2:17" ht="12.75" customHeight="1">
      <c r="B208" s="337"/>
      <c r="C208" s="338"/>
      <c r="D208" s="331" t="s">
        <v>1023</v>
      </c>
      <c r="E208" s="330" t="s">
        <v>1069</v>
      </c>
      <c r="F208" s="331" t="s">
        <v>1070</v>
      </c>
      <c r="G208" s="324" t="s">
        <v>775</v>
      </c>
      <c r="H208" s="355">
        <v>0</v>
      </c>
      <c r="I208" s="355">
        <v>42411806.370000005</v>
      </c>
      <c r="J208" s="355">
        <v>42411806.370000005</v>
      </c>
      <c r="K208" s="355">
        <v>42140809.56000001</v>
      </c>
      <c r="L208" s="355">
        <v>36004466.610000007</v>
      </c>
      <c r="M208" s="355">
        <v>36004466.610000007</v>
      </c>
      <c r="N208" s="355">
        <v>36004466.610000007</v>
      </c>
      <c r="O208" s="355">
        <v>6407339.7599999979</v>
      </c>
      <c r="P208" s="353">
        <v>0</v>
      </c>
      <c r="Q208" s="354">
        <v>0.84892556322401236</v>
      </c>
    </row>
    <row r="209" spans="2:17" ht="12.75" customHeight="1">
      <c r="B209" s="337"/>
      <c r="C209" s="338"/>
      <c r="D209" s="331" t="s">
        <v>1023</v>
      </c>
      <c r="E209" s="330" t="s">
        <v>1071</v>
      </c>
      <c r="F209" s="331" t="s">
        <v>1072</v>
      </c>
      <c r="G209" s="324" t="s">
        <v>878</v>
      </c>
      <c r="H209" s="355">
        <v>0</v>
      </c>
      <c r="I209" s="355">
        <v>9174800.4399999995</v>
      </c>
      <c r="J209" s="355">
        <v>9174800.4399999995</v>
      </c>
      <c r="K209" s="355">
        <v>8931201.7899999991</v>
      </c>
      <c r="L209" s="355">
        <v>8778976.7799999993</v>
      </c>
      <c r="M209" s="355">
        <v>8778976.7799999993</v>
      </c>
      <c r="N209" s="355">
        <v>8778976.7799999993</v>
      </c>
      <c r="O209" s="355">
        <v>395823.66000000015</v>
      </c>
      <c r="P209" s="353">
        <v>0</v>
      </c>
      <c r="Q209" s="354">
        <v>0.95685751830913934</v>
      </c>
    </row>
    <row r="210" spans="2:17" ht="25.5">
      <c r="B210" s="337"/>
      <c r="C210" s="338"/>
      <c r="D210" s="331" t="s">
        <v>1023</v>
      </c>
      <c r="E210" s="330" t="s">
        <v>1073</v>
      </c>
      <c r="F210" s="331" t="s">
        <v>1074</v>
      </c>
      <c r="G210" s="324" t="s">
        <v>712</v>
      </c>
      <c r="H210" s="355">
        <v>0</v>
      </c>
      <c r="I210" s="355">
        <v>1188829.1100000001</v>
      </c>
      <c r="J210" s="355">
        <v>1188829.1100000001</v>
      </c>
      <c r="K210" s="355">
        <v>41762.080000000002</v>
      </c>
      <c r="L210" s="355">
        <v>41762.080000000002</v>
      </c>
      <c r="M210" s="355">
        <v>41762.080000000002</v>
      </c>
      <c r="N210" s="355">
        <v>3632</v>
      </c>
      <c r="O210" s="355">
        <v>1147067.03</v>
      </c>
      <c r="P210" s="353">
        <v>0</v>
      </c>
      <c r="Q210" s="354">
        <v>3.5128749497057653E-2</v>
      </c>
    </row>
    <row r="211" spans="2:17" ht="12.75" customHeight="1">
      <c r="B211" s="337"/>
      <c r="C211" s="338"/>
      <c r="D211" s="331" t="s">
        <v>1023</v>
      </c>
      <c r="E211" s="330" t="s">
        <v>1075</v>
      </c>
      <c r="F211" s="331" t="s">
        <v>1076</v>
      </c>
      <c r="G211" s="324" t="s">
        <v>697</v>
      </c>
      <c r="H211" s="355">
        <v>0</v>
      </c>
      <c r="I211" s="355">
        <v>70211.88</v>
      </c>
      <c r="J211" s="355">
        <v>70211.88</v>
      </c>
      <c r="K211" s="355">
        <v>0</v>
      </c>
      <c r="L211" s="355">
        <v>0</v>
      </c>
      <c r="M211" s="355">
        <v>0</v>
      </c>
      <c r="N211" s="355">
        <v>0</v>
      </c>
      <c r="O211" s="355">
        <v>70211.88</v>
      </c>
      <c r="P211" s="353">
        <v>0</v>
      </c>
      <c r="Q211" s="354">
        <v>0</v>
      </c>
    </row>
    <row r="212" spans="2:17" ht="25.5">
      <c r="B212" s="337"/>
      <c r="C212" s="338"/>
      <c r="D212" s="331" t="s">
        <v>1023</v>
      </c>
      <c r="E212" s="330" t="s">
        <v>1077</v>
      </c>
      <c r="F212" s="331" t="s">
        <v>1078</v>
      </c>
      <c r="G212" s="324" t="s">
        <v>751</v>
      </c>
      <c r="H212" s="355">
        <v>0</v>
      </c>
      <c r="I212" s="355">
        <v>2698543.34</v>
      </c>
      <c r="J212" s="355">
        <v>2698543.34</v>
      </c>
      <c r="K212" s="355">
        <v>2420490.5499999998</v>
      </c>
      <c r="L212" s="355">
        <v>2420490.5499999998</v>
      </c>
      <c r="M212" s="355">
        <v>2420490.5499999998</v>
      </c>
      <c r="N212" s="355">
        <v>2412602.5499999998</v>
      </c>
      <c r="O212" s="355">
        <v>278052.79000000004</v>
      </c>
      <c r="P212" s="353">
        <v>0</v>
      </c>
      <c r="Q212" s="354">
        <v>0.89696189574631768</v>
      </c>
    </row>
    <row r="213" spans="2:17" ht="12" customHeight="1">
      <c r="B213" s="337"/>
      <c r="C213" s="338"/>
      <c r="D213" s="331" t="s">
        <v>1023</v>
      </c>
      <c r="E213" s="330" t="s">
        <v>1079</v>
      </c>
      <c r="F213" s="331" t="s">
        <v>1080</v>
      </c>
      <c r="G213" s="324" t="s">
        <v>730</v>
      </c>
      <c r="H213" s="355">
        <v>0</v>
      </c>
      <c r="I213" s="355">
        <v>43300.480000000003</v>
      </c>
      <c r="J213" s="355">
        <v>43300.480000000003</v>
      </c>
      <c r="K213" s="355">
        <v>0</v>
      </c>
      <c r="L213" s="355">
        <v>0</v>
      </c>
      <c r="M213" s="355">
        <v>0</v>
      </c>
      <c r="N213" s="355">
        <v>0</v>
      </c>
      <c r="O213" s="355">
        <v>43300.480000000003</v>
      </c>
      <c r="P213" s="353">
        <v>0</v>
      </c>
      <c r="Q213" s="354">
        <v>0</v>
      </c>
    </row>
    <row r="214" spans="2:17" ht="38.25">
      <c r="B214" s="337"/>
      <c r="C214" s="338"/>
      <c r="D214" s="331" t="s">
        <v>1023</v>
      </c>
      <c r="E214" s="330" t="s">
        <v>1081</v>
      </c>
      <c r="F214" s="331" t="s">
        <v>1082</v>
      </c>
      <c r="G214" s="324" t="s">
        <v>730</v>
      </c>
      <c r="H214" s="355">
        <v>0</v>
      </c>
      <c r="I214" s="355">
        <v>186605.72</v>
      </c>
      <c r="J214" s="355">
        <v>186605.72</v>
      </c>
      <c r="K214" s="355">
        <v>0</v>
      </c>
      <c r="L214" s="355">
        <v>0</v>
      </c>
      <c r="M214" s="355">
        <v>0</v>
      </c>
      <c r="N214" s="355">
        <v>0</v>
      </c>
      <c r="O214" s="355">
        <v>186605.72</v>
      </c>
      <c r="P214" s="353">
        <v>0</v>
      </c>
      <c r="Q214" s="354">
        <v>0</v>
      </c>
    </row>
    <row r="215" spans="2:17" ht="12.75" customHeight="1">
      <c r="B215" s="337"/>
      <c r="C215" s="338"/>
      <c r="D215" s="331" t="s">
        <v>1023</v>
      </c>
      <c r="E215" s="330" t="s">
        <v>1083</v>
      </c>
      <c r="F215" s="331" t="s">
        <v>1084</v>
      </c>
      <c r="G215" s="324" t="s">
        <v>730</v>
      </c>
      <c r="H215" s="355">
        <v>0</v>
      </c>
      <c r="I215" s="355">
        <v>43300.480000000003</v>
      </c>
      <c r="J215" s="355">
        <v>43300.480000000003</v>
      </c>
      <c r="K215" s="355">
        <v>0</v>
      </c>
      <c r="L215" s="355">
        <v>0</v>
      </c>
      <c r="M215" s="355">
        <v>0</v>
      </c>
      <c r="N215" s="355">
        <v>0</v>
      </c>
      <c r="O215" s="355">
        <v>43300.480000000003</v>
      </c>
      <c r="P215" s="353">
        <v>0</v>
      </c>
      <c r="Q215" s="354">
        <v>0</v>
      </c>
    </row>
    <row r="216" spans="2:17" ht="30" customHeight="1">
      <c r="B216" s="337"/>
      <c r="C216" s="338"/>
      <c r="D216" s="331" t="s">
        <v>1023</v>
      </c>
      <c r="E216" s="330" t="s">
        <v>1085</v>
      </c>
      <c r="F216" s="331" t="s">
        <v>1086</v>
      </c>
      <c r="G216" s="324" t="s">
        <v>655</v>
      </c>
      <c r="H216" s="355">
        <v>0</v>
      </c>
      <c r="I216" s="355">
        <v>1774507.9200000002</v>
      </c>
      <c r="J216" s="355">
        <v>1774507.9200000002</v>
      </c>
      <c r="K216" s="355">
        <v>1205617.2300000002</v>
      </c>
      <c r="L216" s="355">
        <v>1205617.2300000002</v>
      </c>
      <c r="M216" s="355">
        <v>1205617.2300000002</v>
      </c>
      <c r="N216" s="355">
        <v>1165690.8600000001</v>
      </c>
      <c r="O216" s="355">
        <v>568890.68999999994</v>
      </c>
      <c r="P216" s="353">
        <v>0</v>
      </c>
      <c r="Q216" s="354">
        <v>0.67940932605135973</v>
      </c>
    </row>
    <row r="217" spans="2:17" ht="25.5">
      <c r="B217" s="337"/>
      <c r="C217" s="338"/>
      <c r="D217" s="331" t="s">
        <v>1023</v>
      </c>
      <c r="E217" s="330" t="s">
        <v>1087</v>
      </c>
      <c r="F217" s="331" t="s">
        <v>1088</v>
      </c>
      <c r="G217" s="324" t="s">
        <v>682</v>
      </c>
      <c r="H217" s="355">
        <v>0</v>
      </c>
      <c r="I217" s="355">
        <v>2303715.64</v>
      </c>
      <c r="J217" s="355">
        <v>2303715.64</v>
      </c>
      <c r="K217" s="355">
        <v>2007133.28</v>
      </c>
      <c r="L217" s="355">
        <v>2007133.28</v>
      </c>
      <c r="M217" s="355">
        <v>2007133.28</v>
      </c>
      <c r="N217" s="355">
        <v>1976903.09</v>
      </c>
      <c r="O217" s="355">
        <v>296582.3600000001</v>
      </c>
      <c r="P217" s="353">
        <v>0</v>
      </c>
      <c r="Q217" s="354">
        <v>0.87125912814482598</v>
      </c>
    </row>
    <row r="218" spans="2:17" ht="12" customHeight="1">
      <c r="B218" s="337"/>
      <c r="C218" s="338"/>
      <c r="D218" s="331" t="s">
        <v>1023</v>
      </c>
      <c r="E218" s="330" t="s">
        <v>1089</v>
      </c>
      <c r="F218" s="331" t="s">
        <v>1090</v>
      </c>
      <c r="G218" s="324" t="s">
        <v>691</v>
      </c>
      <c r="H218" s="355">
        <v>0</v>
      </c>
      <c r="I218" s="355">
        <v>204939.53999999995</v>
      </c>
      <c r="J218" s="355">
        <v>204939.53999999995</v>
      </c>
      <c r="K218" s="355">
        <v>52561.71</v>
      </c>
      <c r="L218" s="355">
        <v>52561.71</v>
      </c>
      <c r="M218" s="355">
        <v>52561.71</v>
      </c>
      <c r="N218" s="355">
        <v>22625.25</v>
      </c>
      <c r="O218" s="355">
        <v>152377.82999999996</v>
      </c>
      <c r="P218" s="353">
        <v>0</v>
      </c>
      <c r="Q218" s="354">
        <v>0.25647422649626328</v>
      </c>
    </row>
    <row r="219" spans="2:17" ht="12" customHeight="1">
      <c r="B219" s="337"/>
      <c r="C219" s="338"/>
      <c r="D219" s="331" t="s">
        <v>1023</v>
      </c>
      <c r="E219" s="330" t="s">
        <v>1091</v>
      </c>
      <c r="F219" s="331" t="s">
        <v>1092</v>
      </c>
      <c r="G219" s="324" t="s">
        <v>679</v>
      </c>
      <c r="H219" s="355">
        <v>0</v>
      </c>
      <c r="I219" s="355">
        <v>282910.65000000002</v>
      </c>
      <c r="J219" s="355">
        <v>282910.65000000002</v>
      </c>
      <c r="K219" s="355">
        <v>20534.009999999998</v>
      </c>
      <c r="L219" s="355">
        <v>20534.009999999998</v>
      </c>
      <c r="M219" s="355">
        <v>20534.009999999998</v>
      </c>
      <c r="N219" s="355">
        <v>0</v>
      </c>
      <c r="O219" s="355">
        <v>262376.64</v>
      </c>
      <c r="P219" s="353">
        <v>0</v>
      </c>
      <c r="Q219" s="354">
        <v>7.2581254894433969E-2</v>
      </c>
    </row>
    <row r="220" spans="2:17" ht="12" customHeight="1">
      <c r="B220" s="337"/>
      <c r="C220" s="338"/>
      <c r="D220" s="331" t="s">
        <v>1023</v>
      </c>
      <c r="E220" s="330" t="s">
        <v>1093</v>
      </c>
      <c r="F220" s="331" t="s">
        <v>1094</v>
      </c>
      <c r="G220" s="324" t="s">
        <v>748</v>
      </c>
      <c r="H220" s="355">
        <v>0</v>
      </c>
      <c r="I220" s="355">
        <v>167093.43</v>
      </c>
      <c r="J220" s="355">
        <v>167093.43</v>
      </c>
      <c r="K220" s="355">
        <v>25382.1</v>
      </c>
      <c r="L220" s="355">
        <v>25382.1</v>
      </c>
      <c r="M220" s="355">
        <v>25382.1</v>
      </c>
      <c r="N220" s="355">
        <v>0</v>
      </c>
      <c r="O220" s="355">
        <v>141711.32999999999</v>
      </c>
      <c r="P220" s="353">
        <v>0</v>
      </c>
      <c r="Q220" s="354">
        <v>0.15190363858112194</v>
      </c>
    </row>
    <row r="221" spans="2:17" ht="12" customHeight="1">
      <c r="B221" s="337"/>
      <c r="C221" s="338"/>
      <c r="D221" s="331" t="s">
        <v>1023</v>
      </c>
      <c r="E221" s="330" t="s">
        <v>1095</v>
      </c>
      <c r="F221" s="331" t="s">
        <v>1096</v>
      </c>
      <c r="G221" s="324" t="s">
        <v>718</v>
      </c>
      <c r="H221" s="355">
        <v>0</v>
      </c>
      <c r="I221" s="355">
        <v>178107.27</v>
      </c>
      <c r="J221" s="355">
        <v>178107.27</v>
      </c>
      <c r="K221" s="355">
        <v>25382.1</v>
      </c>
      <c r="L221" s="355">
        <v>25382.1</v>
      </c>
      <c r="M221" s="355">
        <v>25382.1</v>
      </c>
      <c r="N221" s="355">
        <v>0</v>
      </c>
      <c r="O221" s="355">
        <v>152725.16999999998</v>
      </c>
      <c r="P221" s="353">
        <v>0</v>
      </c>
      <c r="Q221" s="354">
        <v>0.1425101850137841</v>
      </c>
    </row>
    <row r="222" spans="2:17" ht="25.5">
      <c r="B222" s="337"/>
      <c r="C222" s="338"/>
      <c r="D222" s="331" t="s">
        <v>1023</v>
      </c>
      <c r="E222" s="330" t="s">
        <v>1097</v>
      </c>
      <c r="F222" s="331" t="s">
        <v>1098</v>
      </c>
      <c r="G222" s="324" t="s">
        <v>872</v>
      </c>
      <c r="H222" s="355">
        <v>0</v>
      </c>
      <c r="I222" s="355">
        <v>21006150.559999999</v>
      </c>
      <c r="J222" s="355">
        <v>21006150.559999999</v>
      </c>
      <c r="K222" s="355">
        <v>20952629.079999998</v>
      </c>
      <c r="L222" s="355">
        <v>19079957.259999998</v>
      </c>
      <c r="M222" s="355">
        <v>19079957.259999998</v>
      </c>
      <c r="N222" s="355">
        <v>19079957.259999998</v>
      </c>
      <c r="O222" s="355">
        <v>1926193.3000000007</v>
      </c>
      <c r="P222" s="353">
        <v>0</v>
      </c>
      <c r="Q222" s="354">
        <v>0.90830336598330086</v>
      </c>
    </row>
    <row r="223" spans="2:17" ht="12.75" customHeight="1">
      <c r="B223" s="337"/>
      <c r="C223" s="338"/>
      <c r="D223" s="331" t="s">
        <v>1023</v>
      </c>
      <c r="E223" s="330" t="s">
        <v>1099</v>
      </c>
      <c r="F223" s="331" t="s">
        <v>1100</v>
      </c>
      <c r="G223" s="324" t="s">
        <v>857</v>
      </c>
      <c r="H223" s="355">
        <v>0</v>
      </c>
      <c r="I223" s="355">
        <v>32427952.719999999</v>
      </c>
      <c r="J223" s="355">
        <v>32427952.719999999</v>
      </c>
      <c r="K223" s="355">
        <v>31462407.219999999</v>
      </c>
      <c r="L223" s="355">
        <v>27530566.959999997</v>
      </c>
      <c r="M223" s="355">
        <v>27530566.959999997</v>
      </c>
      <c r="N223" s="355">
        <v>26679963.129999999</v>
      </c>
      <c r="O223" s="355">
        <v>4897385.7600000016</v>
      </c>
      <c r="P223" s="353">
        <v>0</v>
      </c>
      <c r="Q223" s="354">
        <v>0.84897641234750132</v>
      </c>
    </row>
    <row r="224" spans="2:17" ht="25.5">
      <c r="B224" s="337"/>
      <c r="C224" s="338"/>
      <c r="D224" s="331" t="s">
        <v>1023</v>
      </c>
      <c r="E224" s="330" t="s">
        <v>1101</v>
      </c>
      <c r="F224" s="331" t="s">
        <v>1102</v>
      </c>
      <c r="G224" s="324" t="s">
        <v>694</v>
      </c>
      <c r="H224" s="355">
        <v>0</v>
      </c>
      <c r="I224" s="355">
        <v>2124530.83</v>
      </c>
      <c r="J224" s="355">
        <v>2124530.83</v>
      </c>
      <c r="K224" s="355">
        <v>1716499.0999999999</v>
      </c>
      <c r="L224" s="355">
        <v>1716499.0999999999</v>
      </c>
      <c r="M224" s="355">
        <v>1716499.0999999999</v>
      </c>
      <c r="N224" s="355">
        <v>1716499.0999999999</v>
      </c>
      <c r="O224" s="355">
        <v>408031.73000000021</v>
      </c>
      <c r="P224" s="353">
        <v>0</v>
      </c>
      <c r="Q224" s="354">
        <v>0.80794266468705456</v>
      </c>
    </row>
    <row r="225" spans="2:17" ht="25.5">
      <c r="B225" s="337"/>
      <c r="C225" s="338"/>
      <c r="D225" s="331" t="s">
        <v>1023</v>
      </c>
      <c r="E225" s="330" t="s">
        <v>1103</v>
      </c>
      <c r="F225" s="331" t="s">
        <v>1104</v>
      </c>
      <c r="G225" s="324" t="s">
        <v>688</v>
      </c>
      <c r="H225" s="355">
        <v>0</v>
      </c>
      <c r="I225" s="355">
        <v>1416790.69</v>
      </c>
      <c r="J225" s="355">
        <v>1416790.69</v>
      </c>
      <c r="K225" s="355">
        <v>785674.91999999993</v>
      </c>
      <c r="L225" s="355">
        <v>225446.48999999993</v>
      </c>
      <c r="M225" s="355">
        <v>225446.48999999993</v>
      </c>
      <c r="N225" s="355">
        <v>195216.3</v>
      </c>
      <c r="O225" s="355">
        <v>1191344.2</v>
      </c>
      <c r="P225" s="353">
        <v>0</v>
      </c>
      <c r="Q225" s="354">
        <v>0.15912476810530138</v>
      </c>
    </row>
    <row r="226" spans="2:17" ht="12" customHeight="1">
      <c r="B226" s="337"/>
      <c r="C226" s="338"/>
      <c r="D226" s="331" t="s">
        <v>1023</v>
      </c>
      <c r="E226" s="330" t="s">
        <v>1105</v>
      </c>
      <c r="F226" s="331" t="s">
        <v>1106</v>
      </c>
      <c r="G226" s="324" t="s">
        <v>667</v>
      </c>
      <c r="H226" s="355">
        <v>0</v>
      </c>
      <c r="I226" s="355">
        <v>5977426.1900000013</v>
      </c>
      <c r="J226" s="355">
        <v>5977426.1900000013</v>
      </c>
      <c r="K226" s="355">
        <v>5840280.2200000007</v>
      </c>
      <c r="L226" s="355">
        <v>236519.26</v>
      </c>
      <c r="M226" s="355">
        <v>236519.26</v>
      </c>
      <c r="N226" s="355">
        <v>215985.25</v>
      </c>
      <c r="O226" s="355">
        <v>5740906.9300000016</v>
      </c>
      <c r="P226" s="353">
        <v>0</v>
      </c>
      <c r="Q226" s="354">
        <v>3.9568746226542689E-2</v>
      </c>
    </row>
    <row r="227" spans="2:17" ht="12" customHeight="1">
      <c r="B227" s="337"/>
      <c r="C227" s="338"/>
      <c r="D227" s="331" t="s">
        <v>1023</v>
      </c>
      <c r="E227" s="330" t="s">
        <v>1107</v>
      </c>
      <c r="F227" s="331" t="s">
        <v>1108</v>
      </c>
      <c r="G227" s="324" t="s">
        <v>748</v>
      </c>
      <c r="H227" s="355">
        <v>0</v>
      </c>
      <c r="I227" s="355">
        <v>1097600.68</v>
      </c>
      <c r="J227" s="355">
        <v>1097600.68</v>
      </c>
      <c r="K227" s="355">
        <v>1041867.32</v>
      </c>
      <c r="L227" s="355">
        <v>1041867.32</v>
      </c>
      <c r="M227" s="355">
        <v>1041867.32</v>
      </c>
      <c r="N227" s="355">
        <v>1041867.32</v>
      </c>
      <c r="O227" s="355">
        <v>55733.359999999986</v>
      </c>
      <c r="P227" s="353">
        <v>0</v>
      </c>
      <c r="Q227" s="354">
        <v>0.9492225533242199</v>
      </c>
    </row>
    <row r="228" spans="2:17" ht="12" customHeight="1">
      <c r="B228" s="337"/>
      <c r="C228" s="338"/>
      <c r="D228" s="331" t="s">
        <v>1023</v>
      </c>
      <c r="E228" s="330" t="s">
        <v>1109</v>
      </c>
      <c r="F228" s="331" t="s">
        <v>1110</v>
      </c>
      <c r="G228" s="324" t="s">
        <v>730</v>
      </c>
      <c r="H228" s="355">
        <v>0</v>
      </c>
      <c r="I228" s="355">
        <v>8231924.7700000005</v>
      </c>
      <c r="J228" s="355">
        <v>8231924.7700000005</v>
      </c>
      <c r="K228" s="355">
        <v>8091638.7999999998</v>
      </c>
      <c r="L228" s="355">
        <v>5555764.0599999996</v>
      </c>
      <c r="M228" s="355">
        <v>5555764.0599999996</v>
      </c>
      <c r="N228" s="355">
        <v>5535230.0499999998</v>
      </c>
      <c r="O228" s="355">
        <v>2676160.7100000009</v>
      </c>
      <c r="P228" s="353">
        <v>0</v>
      </c>
      <c r="Q228" s="354">
        <v>0.67490462014997243</v>
      </c>
    </row>
    <row r="229" spans="2:17" ht="12" customHeight="1">
      <c r="B229" s="337"/>
      <c r="C229" s="338"/>
      <c r="D229" s="331" t="s">
        <v>1023</v>
      </c>
      <c r="E229" s="330" t="s">
        <v>1111</v>
      </c>
      <c r="F229" s="331" t="s">
        <v>1112</v>
      </c>
      <c r="G229" s="324" t="s">
        <v>748</v>
      </c>
      <c r="H229" s="355">
        <v>0</v>
      </c>
      <c r="I229" s="355">
        <v>1183109.25</v>
      </c>
      <c r="J229" s="355">
        <v>1183109.25</v>
      </c>
      <c r="K229" s="355">
        <v>874974.57000000007</v>
      </c>
      <c r="L229" s="355">
        <v>874974.57000000007</v>
      </c>
      <c r="M229" s="355">
        <v>874974.57000000007</v>
      </c>
      <c r="N229" s="355">
        <v>874974.57000000007</v>
      </c>
      <c r="O229" s="355">
        <v>308134.67999999993</v>
      </c>
      <c r="P229" s="353">
        <v>0</v>
      </c>
      <c r="Q229" s="354">
        <v>0.73955517632881329</v>
      </c>
    </row>
    <row r="230" spans="2:17" ht="12" customHeight="1">
      <c r="B230" s="337"/>
      <c r="C230" s="338"/>
      <c r="D230" s="331" t="s">
        <v>1023</v>
      </c>
      <c r="E230" s="330" t="s">
        <v>1113</v>
      </c>
      <c r="F230" s="331" t="s">
        <v>1114</v>
      </c>
      <c r="G230" s="324" t="s">
        <v>673</v>
      </c>
      <c r="H230" s="355">
        <v>0</v>
      </c>
      <c r="I230" s="355">
        <v>204493.45</v>
      </c>
      <c r="J230" s="355">
        <v>204493.45</v>
      </c>
      <c r="K230" s="355">
        <v>25088.37</v>
      </c>
      <c r="L230" s="355">
        <v>25088.37</v>
      </c>
      <c r="M230" s="355">
        <v>25088.37</v>
      </c>
      <c r="N230" s="355">
        <v>0</v>
      </c>
      <c r="O230" s="355">
        <v>179405.08000000002</v>
      </c>
      <c r="P230" s="353">
        <v>0</v>
      </c>
      <c r="Q230" s="354">
        <v>0.12268544542624714</v>
      </c>
    </row>
    <row r="231" spans="2:17" ht="12" customHeight="1">
      <c r="B231" s="337"/>
      <c r="C231" s="338"/>
      <c r="D231" s="331" t="s">
        <v>1023</v>
      </c>
      <c r="E231" s="330" t="s">
        <v>1115</v>
      </c>
      <c r="F231" s="331" t="s">
        <v>1116</v>
      </c>
      <c r="G231" s="324" t="s">
        <v>730</v>
      </c>
      <c r="H231" s="355">
        <v>0</v>
      </c>
      <c r="I231" s="355">
        <v>3957130.38</v>
      </c>
      <c r="J231" s="355">
        <v>3957130.38</v>
      </c>
      <c r="K231" s="355">
        <v>3641675.81</v>
      </c>
      <c r="L231" s="355">
        <v>3641633.25</v>
      </c>
      <c r="M231" s="355">
        <v>3641633.25</v>
      </c>
      <c r="N231" s="355">
        <v>3606554.97</v>
      </c>
      <c r="O231" s="355">
        <v>315497.12999999989</v>
      </c>
      <c r="P231" s="353">
        <v>0</v>
      </c>
      <c r="Q231" s="354">
        <v>0.92027123200322758</v>
      </c>
    </row>
    <row r="232" spans="2:17" ht="12" customHeight="1">
      <c r="B232" s="337"/>
      <c r="C232" s="338"/>
      <c r="D232" s="331" t="s">
        <v>1023</v>
      </c>
      <c r="E232" s="330" t="s">
        <v>1117</v>
      </c>
      <c r="F232" s="331" t="s">
        <v>1118</v>
      </c>
      <c r="G232" s="324" t="s">
        <v>769</v>
      </c>
      <c r="H232" s="355">
        <v>0</v>
      </c>
      <c r="I232" s="355">
        <v>7823390.8500000006</v>
      </c>
      <c r="J232" s="355">
        <v>7823390.8500000006</v>
      </c>
      <c r="K232" s="355">
        <v>6870259.8500000006</v>
      </c>
      <c r="L232" s="355">
        <v>6870259.8500000006</v>
      </c>
      <c r="M232" s="355">
        <v>6870259.8500000006</v>
      </c>
      <c r="N232" s="355">
        <v>6621555.6100000003</v>
      </c>
      <c r="O232" s="355">
        <v>953131</v>
      </c>
      <c r="P232" s="353">
        <v>0</v>
      </c>
      <c r="Q232" s="354">
        <v>0.87816906782817838</v>
      </c>
    </row>
    <row r="233" spans="2:17" ht="12" customHeight="1">
      <c r="B233" s="337"/>
      <c r="C233" s="338"/>
      <c r="D233" s="331" t="s">
        <v>1023</v>
      </c>
      <c r="E233" s="330" t="s">
        <v>1119</v>
      </c>
      <c r="F233" s="331" t="s">
        <v>1120</v>
      </c>
      <c r="G233" s="324" t="s">
        <v>811</v>
      </c>
      <c r="H233" s="355">
        <v>0</v>
      </c>
      <c r="I233" s="355">
        <v>16031897.35</v>
      </c>
      <c r="J233" s="355">
        <v>16031897.35</v>
      </c>
      <c r="K233" s="355">
        <v>14770047.85</v>
      </c>
      <c r="L233" s="355">
        <v>14770047.85</v>
      </c>
      <c r="M233" s="355">
        <v>14770047.85</v>
      </c>
      <c r="N233" s="355">
        <v>14521343.609999999</v>
      </c>
      <c r="O233" s="355">
        <v>1261849.5</v>
      </c>
      <c r="P233" s="353">
        <v>0</v>
      </c>
      <c r="Q233" s="354">
        <v>0.9212913186473215</v>
      </c>
    </row>
    <row r="234" spans="2:17" ht="12" customHeight="1">
      <c r="B234" s="337"/>
      <c r="C234" s="338"/>
      <c r="D234" s="331" t="s">
        <v>1023</v>
      </c>
      <c r="E234" s="330" t="s">
        <v>1121</v>
      </c>
      <c r="F234" s="331" t="s">
        <v>1122</v>
      </c>
      <c r="G234" s="324" t="s">
        <v>730</v>
      </c>
      <c r="H234" s="355">
        <v>0</v>
      </c>
      <c r="I234" s="355">
        <v>4027501.09</v>
      </c>
      <c r="J234" s="355">
        <v>4027501.09</v>
      </c>
      <c r="K234" s="355">
        <v>3487958.4499999997</v>
      </c>
      <c r="L234" s="355">
        <v>3487958.4499999997</v>
      </c>
      <c r="M234" s="355">
        <v>3487958.4499999997</v>
      </c>
      <c r="N234" s="355">
        <v>3487958.4499999997</v>
      </c>
      <c r="O234" s="355">
        <v>539542.64000000013</v>
      </c>
      <c r="P234" s="353">
        <v>0</v>
      </c>
      <c r="Q234" s="354">
        <v>0.86603538324554485</v>
      </c>
    </row>
    <row r="235" spans="2:17" ht="12" customHeight="1">
      <c r="B235" s="337"/>
      <c r="C235" s="338"/>
      <c r="D235" s="331" t="s">
        <v>1023</v>
      </c>
      <c r="E235" s="330" t="s">
        <v>1123</v>
      </c>
      <c r="F235" s="331" t="s">
        <v>1124</v>
      </c>
      <c r="G235" s="324" t="s">
        <v>715</v>
      </c>
      <c r="H235" s="355">
        <v>0</v>
      </c>
      <c r="I235" s="355">
        <v>273235.15999999997</v>
      </c>
      <c r="J235" s="355">
        <v>273235.15999999997</v>
      </c>
      <c r="K235" s="355">
        <v>151143.23000000001</v>
      </c>
      <c r="L235" s="355">
        <v>151143.23000000001</v>
      </c>
      <c r="M235" s="355">
        <v>151143.23000000001</v>
      </c>
      <c r="N235" s="355">
        <v>151143.23000000001</v>
      </c>
      <c r="O235" s="355">
        <v>122091.92999999996</v>
      </c>
      <c r="P235" s="353">
        <v>0</v>
      </c>
      <c r="Q235" s="354">
        <v>0.55316171608368414</v>
      </c>
    </row>
    <row r="236" spans="2:17" ht="12" customHeight="1">
      <c r="B236" s="337"/>
      <c r="C236" s="338"/>
      <c r="D236" s="331" t="s">
        <v>1023</v>
      </c>
      <c r="E236" s="330" t="s">
        <v>1125</v>
      </c>
      <c r="F236" s="331" t="s">
        <v>1126</v>
      </c>
      <c r="G236" s="324" t="s">
        <v>564</v>
      </c>
      <c r="H236" s="355">
        <v>2000000</v>
      </c>
      <c r="I236" s="355">
        <v>-1252460.06</v>
      </c>
      <c r="J236" s="355">
        <v>747539.94</v>
      </c>
      <c r="K236" s="355">
        <v>747539.94</v>
      </c>
      <c r="L236" s="355">
        <v>747539.94</v>
      </c>
      <c r="M236" s="355">
        <v>747539.94</v>
      </c>
      <c r="N236" s="355">
        <v>599139.94999999995</v>
      </c>
      <c r="O236" s="355">
        <v>0</v>
      </c>
      <c r="P236" s="353">
        <v>0.37376996999999995</v>
      </c>
      <c r="Q236" s="354">
        <v>1</v>
      </c>
    </row>
    <row r="237" spans="2:17" ht="12" customHeight="1">
      <c r="B237" s="337"/>
      <c r="C237" s="338"/>
      <c r="D237" s="331" t="s">
        <v>1023</v>
      </c>
      <c r="E237" s="330" t="s">
        <v>1127</v>
      </c>
      <c r="F237" s="331" t="s">
        <v>1128</v>
      </c>
      <c r="G237" s="324" t="s">
        <v>748</v>
      </c>
      <c r="H237" s="355">
        <v>0</v>
      </c>
      <c r="I237" s="355">
        <v>287274.56</v>
      </c>
      <c r="J237" s="355">
        <v>287274.56</v>
      </c>
      <c r="K237" s="355">
        <v>287274.56</v>
      </c>
      <c r="L237" s="355">
        <v>0</v>
      </c>
      <c r="M237" s="355">
        <v>0</v>
      </c>
      <c r="N237" s="355">
        <v>0</v>
      </c>
      <c r="O237" s="355">
        <v>287274.56</v>
      </c>
      <c r="P237" s="353">
        <v>0</v>
      </c>
      <c r="Q237" s="354">
        <v>0</v>
      </c>
    </row>
    <row r="238" spans="2:17" ht="37.5" customHeight="1">
      <c r="B238" s="337"/>
      <c r="C238" s="338"/>
      <c r="D238" s="331" t="s">
        <v>1023</v>
      </c>
      <c r="E238" s="330" t="s">
        <v>1129</v>
      </c>
      <c r="F238" s="331" t="s">
        <v>1130</v>
      </c>
      <c r="G238" s="324" t="s">
        <v>564</v>
      </c>
      <c r="H238" s="355">
        <v>12301382.08</v>
      </c>
      <c r="I238" s="355">
        <v>-12301382.08</v>
      </c>
      <c r="J238" s="355">
        <v>0</v>
      </c>
      <c r="K238" s="355">
        <v>0</v>
      </c>
      <c r="L238" s="355">
        <v>0</v>
      </c>
      <c r="M238" s="355">
        <v>0</v>
      </c>
      <c r="N238" s="355">
        <v>0</v>
      </c>
      <c r="O238" s="355">
        <v>0</v>
      </c>
      <c r="P238" s="353">
        <v>0</v>
      </c>
      <c r="Q238" s="354">
        <v>0</v>
      </c>
    </row>
    <row r="239" spans="2:17" ht="25.5" customHeight="1">
      <c r="B239" s="337"/>
      <c r="C239" s="338"/>
      <c r="D239" s="331" t="s">
        <v>1023</v>
      </c>
      <c r="E239" s="330" t="s">
        <v>1131</v>
      </c>
      <c r="F239" s="331" t="s">
        <v>1132</v>
      </c>
      <c r="G239" s="324" t="s">
        <v>564</v>
      </c>
      <c r="H239" s="355">
        <v>5000000</v>
      </c>
      <c r="I239" s="355">
        <v>-5000000</v>
      </c>
      <c r="J239" s="355">
        <v>0</v>
      </c>
      <c r="K239" s="355">
        <v>0</v>
      </c>
      <c r="L239" s="355">
        <v>0</v>
      </c>
      <c r="M239" s="355">
        <v>0</v>
      </c>
      <c r="N239" s="355">
        <v>0</v>
      </c>
      <c r="O239" s="355">
        <v>0</v>
      </c>
      <c r="P239" s="353">
        <v>0</v>
      </c>
      <c r="Q239" s="354">
        <v>0</v>
      </c>
    </row>
    <row r="240" spans="2:17" ht="12.75" customHeight="1">
      <c r="B240" s="337"/>
      <c r="C240" s="338"/>
      <c r="D240" s="331" t="s">
        <v>1023</v>
      </c>
      <c r="E240" s="330" t="s">
        <v>1133</v>
      </c>
      <c r="F240" s="331" t="s">
        <v>1134</v>
      </c>
      <c r="G240" s="324" t="s">
        <v>673</v>
      </c>
      <c r="H240" s="355">
        <v>0</v>
      </c>
      <c r="I240" s="355">
        <v>1136556.56</v>
      </c>
      <c r="J240" s="355">
        <v>1136556.56</v>
      </c>
      <c r="K240" s="355">
        <v>416382.41</v>
      </c>
      <c r="L240" s="355">
        <v>416382.41</v>
      </c>
      <c r="M240" s="355">
        <v>416382.41</v>
      </c>
      <c r="N240" s="355">
        <v>382795.68</v>
      </c>
      <c r="O240" s="355">
        <v>720174.15000000014</v>
      </c>
      <c r="P240" s="353">
        <v>0</v>
      </c>
      <c r="Q240" s="354">
        <v>0.36635432380065619</v>
      </c>
    </row>
    <row r="241" spans="2:17" ht="12.75" customHeight="1">
      <c r="B241" s="337"/>
      <c r="C241" s="338"/>
      <c r="D241" s="331" t="s">
        <v>1023</v>
      </c>
      <c r="E241" s="330" t="s">
        <v>1135</v>
      </c>
      <c r="F241" s="331" t="s">
        <v>1134</v>
      </c>
      <c r="G241" s="324" t="s">
        <v>673</v>
      </c>
      <c r="H241" s="355">
        <v>0</v>
      </c>
      <c r="I241" s="355">
        <v>0</v>
      </c>
      <c r="J241" s="355">
        <v>0</v>
      </c>
      <c r="K241" s="355">
        <v>0</v>
      </c>
      <c r="L241" s="355">
        <v>0</v>
      </c>
      <c r="M241" s="355">
        <v>0</v>
      </c>
      <c r="N241" s="355">
        <v>0</v>
      </c>
      <c r="O241" s="355">
        <v>0</v>
      </c>
      <c r="P241" s="353">
        <v>0</v>
      </c>
      <c r="Q241" s="354">
        <v>0</v>
      </c>
    </row>
    <row r="242" spans="2:17" ht="25.5">
      <c r="B242" s="337"/>
      <c r="C242" s="338"/>
      <c r="D242" s="331" t="s">
        <v>1023</v>
      </c>
      <c r="E242" s="330" t="s">
        <v>1136</v>
      </c>
      <c r="F242" s="331" t="s">
        <v>1137</v>
      </c>
      <c r="G242" s="324" t="s">
        <v>805</v>
      </c>
      <c r="H242" s="355">
        <v>0</v>
      </c>
      <c r="I242" s="355">
        <v>7850051.5700000003</v>
      </c>
      <c r="J242" s="355">
        <v>7850051.5700000003</v>
      </c>
      <c r="K242" s="355">
        <v>6339731.5700000003</v>
      </c>
      <c r="L242" s="355">
        <v>6339731.5700000003</v>
      </c>
      <c r="M242" s="355">
        <v>6339731.5700000003</v>
      </c>
      <c r="N242" s="355">
        <v>6339731.5700000003</v>
      </c>
      <c r="O242" s="355">
        <v>1510320</v>
      </c>
      <c r="P242" s="353">
        <v>0</v>
      </c>
      <c r="Q242" s="354">
        <v>0.80760381170336693</v>
      </c>
    </row>
    <row r="243" spans="2:17" ht="38.25">
      <c r="B243" s="337"/>
      <c r="C243" s="338"/>
      <c r="D243" s="331" t="s">
        <v>1023</v>
      </c>
      <c r="E243" s="330" t="s">
        <v>1138</v>
      </c>
      <c r="F243" s="331" t="s">
        <v>1139</v>
      </c>
      <c r="G243" s="324" t="s">
        <v>851</v>
      </c>
      <c r="H243" s="355">
        <v>0</v>
      </c>
      <c r="I243" s="355">
        <v>551802.92000000004</v>
      </c>
      <c r="J243" s="355">
        <v>551802.92000000004</v>
      </c>
      <c r="K243" s="355">
        <v>551802.92000000004</v>
      </c>
      <c r="L243" s="355">
        <v>0</v>
      </c>
      <c r="M243" s="355">
        <v>0</v>
      </c>
      <c r="N243" s="355">
        <v>0</v>
      </c>
      <c r="O243" s="355">
        <v>551802.92000000004</v>
      </c>
      <c r="P243" s="353">
        <v>0</v>
      </c>
      <c r="Q243" s="354">
        <v>0</v>
      </c>
    </row>
    <row r="244" spans="2:17" ht="12" customHeight="1">
      <c r="B244" s="337"/>
      <c r="C244" s="338"/>
      <c r="D244" s="331" t="s">
        <v>1023</v>
      </c>
      <c r="E244" s="330" t="s">
        <v>1140</v>
      </c>
      <c r="F244" s="331" t="s">
        <v>1141</v>
      </c>
      <c r="G244" s="324" t="s">
        <v>787</v>
      </c>
      <c r="H244" s="355">
        <v>0</v>
      </c>
      <c r="I244" s="355">
        <v>2562584.2799999998</v>
      </c>
      <c r="J244" s="355">
        <v>2562584.2799999998</v>
      </c>
      <c r="K244" s="355">
        <v>2562584.2799999998</v>
      </c>
      <c r="L244" s="355">
        <v>2562584.2799999998</v>
      </c>
      <c r="M244" s="355">
        <v>2562584.2799999998</v>
      </c>
      <c r="N244" s="355">
        <v>2562584.2799999998</v>
      </c>
      <c r="O244" s="355">
        <v>0</v>
      </c>
      <c r="P244" s="353">
        <v>0</v>
      </c>
      <c r="Q244" s="354">
        <v>1</v>
      </c>
    </row>
    <row r="245" spans="2:17" ht="12" customHeight="1">
      <c r="B245" s="337"/>
      <c r="C245" s="338"/>
      <c r="D245" s="331" t="s">
        <v>1023</v>
      </c>
      <c r="E245" s="330" t="s">
        <v>1142</v>
      </c>
      <c r="F245" s="331" t="s">
        <v>1143</v>
      </c>
      <c r="G245" s="324" t="s">
        <v>784</v>
      </c>
      <c r="H245" s="355">
        <v>0</v>
      </c>
      <c r="I245" s="355">
        <v>2595142.7199999997</v>
      </c>
      <c r="J245" s="355">
        <v>2595142.7199999997</v>
      </c>
      <c r="K245" s="355">
        <v>2595142.7199999997</v>
      </c>
      <c r="L245" s="355">
        <v>1719015</v>
      </c>
      <c r="M245" s="355">
        <v>1719015</v>
      </c>
      <c r="N245" s="355">
        <v>1719015</v>
      </c>
      <c r="O245" s="355">
        <v>876127.71999999974</v>
      </c>
      <c r="P245" s="353">
        <v>0</v>
      </c>
      <c r="Q245" s="354">
        <v>0.66239709544760617</v>
      </c>
    </row>
    <row r="246" spans="2:17" ht="12" customHeight="1">
      <c r="B246" s="337"/>
      <c r="C246" s="338"/>
      <c r="D246" s="331" t="s">
        <v>1023</v>
      </c>
      <c r="E246" s="330" t="s">
        <v>1144</v>
      </c>
      <c r="F246" s="331" t="s">
        <v>1145</v>
      </c>
      <c r="G246" s="324" t="s">
        <v>715</v>
      </c>
      <c r="H246" s="355">
        <v>0</v>
      </c>
      <c r="I246" s="355">
        <v>14319826</v>
      </c>
      <c r="J246" s="355">
        <v>14319826</v>
      </c>
      <c r="K246" s="355">
        <v>14319826</v>
      </c>
      <c r="L246" s="355">
        <v>0</v>
      </c>
      <c r="M246" s="355">
        <v>0</v>
      </c>
      <c r="N246" s="355">
        <v>0</v>
      </c>
      <c r="O246" s="355">
        <v>14319826</v>
      </c>
      <c r="P246" s="353">
        <v>0</v>
      </c>
      <c r="Q246" s="354">
        <v>0</v>
      </c>
    </row>
    <row r="247" spans="2:17" ht="25.5">
      <c r="B247" s="337"/>
      <c r="C247" s="338"/>
      <c r="D247" s="331" t="s">
        <v>1023</v>
      </c>
      <c r="E247" s="330" t="s">
        <v>1146</v>
      </c>
      <c r="F247" s="331" t="s">
        <v>1147</v>
      </c>
      <c r="G247" s="324" t="s">
        <v>637</v>
      </c>
      <c r="H247" s="355">
        <v>0</v>
      </c>
      <c r="I247" s="355">
        <v>22424.65</v>
      </c>
      <c r="J247" s="355">
        <v>22424.65</v>
      </c>
      <c r="K247" s="355">
        <v>14788</v>
      </c>
      <c r="L247" s="355">
        <v>14788</v>
      </c>
      <c r="M247" s="355">
        <v>14788</v>
      </c>
      <c r="N247" s="355">
        <v>14788</v>
      </c>
      <c r="O247" s="355">
        <v>7636.6500000000015</v>
      </c>
      <c r="P247" s="353">
        <v>0</v>
      </c>
      <c r="Q247" s="354">
        <v>0.65945287886321524</v>
      </c>
    </row>
    <row r="248" spans="2:17" ht="12.75" customHeight="1">
      <c r="B248" s="337"/>
      <c r="C248" s="338"/>
      <c r="D248" s="331" t="s">
        <v>1023</v>
      </c>
      <c r="E248" s="330" t="s">
        <v>1148</v>
      </c>
      <c r="F248" s="331" t="s">
        <v>1149</v>
      </c>
      <c r="G248" s="324" t="s">
        <v>766</v>
      </c>
      <c r="H248" s="355">
        <v>0</v>
      </c>
      <c r="I248" s="355">
        <v>11710268.029999999</v>
      </c>
      <c r="J248" s="355">
        <v>11710268.029999999</v>
      </c>
      <c r="K248" s="355">
        <v>11510768.029999999</v>
      </c>
      <c r="L248" s="355">
        <v>11510768.029999999</v>
      </c>
      <c r="M248" s="355">
        <v>11510768.029999999</v>
      </c>
      <c r="N248" s="355">
        <v>11262063.789999999</v>
      </c>
      <c r="O248" s="355">
        <v>199500</v>
      </c>
      <c r="P248" s="353">
        <v>0</v>
      </c>
      <c r="Q248" s="354">
        <v>0.98296366919280498</v>
      </c>
    </row>
    <row r="249" spans="2:17" ht="25.5">
      <c r="B249" s="337"/>
      <c r="C249" s="338"/>
      <c r="D249" s="331" t="s">
        <v>1023</v>
      </c>
      <c r="E249" s="330" t="s">
        <v>1150</v>
      </c>
      <c r="F249" s="331" t="s">
        <v>1151</v>
      </c>
      <c r="G249" s="324" t="s">
        <v>802</v>
      </c>
      <c r="H249" s="355">
        <v>0</v>
      </c>
      <c r="I249" s="355">
        <v>7324231.3900000006</v>
      </c>
      <c r="J249" s="355">
        <v>7324231.3900000006</v>
      </c>
      <c r="K249" s="355">
        <v>7070231.3900000006</v>
      </c>
      <c r="L249" s="355">
        <v>7070231.3900000006</v>
      </c>
      <c r="M249" s="355">
        <v>7070231.3900000006</v>
      </c>
      <c r="N249" s="355">
        <v>6821527.1500000004</v>
      </c>
      <c r="O249" s="355">
        <v>254000</v>
      </c>
      <c r="P249" s="353">
        <v>0</v>
      </c>
      <c r="Q249" s="354">
        <v>0.96532059318240626</v>
      </c>
    </row>
    <row r="250" spans="2:17" ht="12.75" customHeight="1">
      <c r="B250" s="337"/>
      <c r="C250" s="338"/>
      <c r="D250" s="331" t="s">
        <v>1023</v>
      </c>
      <c r="E250" s="330" t="s">
        <v>1152</v>
      </c>
      <c r="F250" s="331" t="s">
        <v>1153</v>
      </c>
      <c r="G250" s="324" t="s">
        <v>793</v>
      </c>
      <c r="H250" s="355">
        <v>0</v>
      </c>
      <c r="I250" s="355">
        <v>7953245.4900000012</v>
      </c>
      <c r="J250" s="355">
        <v>7953245.4900000012</v>
      </c>
      <c r="K250" s="355">
        <v>7832617.040000001</v>
      </c>
      <c r="L250" s="355">
        <v>7832617.040000001</v>
      </c>
      <c r="M250" s="355">
        <v>7832617.040000001</v>
      </c>
      <c r="N250" s="355">
        <v>7832617.040000001</v>
      </c>
      <c r="O250" s="355">
        <v>120628.45000000019</v>
      </c>
      <c r="P250" s="353">
        <v>0</v>
      </c>
      <c r="Q250" s="354">
        <v>0.98483280188551048</v>
      </c>
    </row>
    <row r="251" spans="2:17" ht="12.75" customHeight="1">
      <c r="B251" s="337"/>
      <c r="C251" s="338"/>
      <c r="D251" s="331" t="s">
        <v>1023</v>
      </c>
      <c r="E251" s="330" t="s">
        <v>1154</v>
      </c>
      <c r="F251" s="331" t="s">
        <v>1155</v>
      </c>
      <c r="G251" s="324" t="s">
        <v>796</v>
      </c>
      <c r="H251" s="355">
        <v>0</v>
      </c>
      <c r="I251" s="355">
        <v>10069004.359999999</v>
      </c>
      <c r="J251" s="355">
        <v>10069004.359999999</v>
      </c>
      <c r="K251" s="355">
        <v>10069004.359999999</v>
      </c>
      <c r="L251" s="355">
        <v>10069004.359999999</v>
      </c>
      <c r="M251" s="355">
        <v>10069004.359999999</v>
      </c>
      <c r="N251" s="355">
        <v>10069004.359999999</v>
      </c>
      <c r="O251" s="355">
        <v>0</v>
      </c>
      <c r="P251" s="353">
        <v>0</v>
      </c>
      <c r="Q251" s="354">
        <v>1</v>
      </c>
    </row>
    <row r="252" spans="2:17" ht="12.75" customHeight="1">
      <c r="B252" s="337"/>
      <c r="C252" s="338"/>
      <c r="D252" s="331" t="s">
        <v>1023</v>
      </c>
      <c r="E252" s="330" t="s">
        <v>1156</v>
      </c>
      <c r="F252" s="331" t="s">
        <v>1157</v>
      </c>
      <c r="G252" s="324" t="s">
        <v>815</v>
      </c>
      <c r="H252" s="355">
        <v>0</v>
      </c>
      <c r="I252" s="355">
        <v>10639534.6</v>
      </c>
      <c r="J252" s="355">
        <v>10639534.6</v>
      </c>
      <c r="K252" s="355">
        <v>8093658.79</v>
      </c>
      <c r="L252" s="355">
        <v>8093658.79</v>
      </c>
      <c r="M252" s="355">
        <v>8093658.79</v>
      </c>
      <c r="N252" s="355">
        <v>8093658.79</v>
      </c>
      <c r="O252" s="355">
        <v>2545875.8099999996</v>
      </c>
      <c r="P252" s="353">
        <v>0</v>
      </c>
      <c r="Q252" s="354">
        <v>0.76071549125842408</v>
      </c>
    </row>
    <row r="253" spans="2:17" ht="12.75" customHeight="1">
      <c r="B253" s="337"/>
      <c r="C253" s="338"/>
      <c r="D253" s="331" t="s">
        <v>1023</v>
      </c>
      <c r="E253" s="330" t="s">
        <v>1158</v>
      </c>
      <c r="F253" s="331" t="s">
        <v>1159</v>
      </c>
      <c r="G253" s="324" t="s">
        <v>842</v>
      </c>
      <c r="H253" s="355">
        <v>0</v>
      </c>
      <c r="I253" s="355">
        <v>388172</v>
      </c>
      <c r="J253" s="355">
        <v>388172</v>
      </c>
      <c r="K253" s="355">
        <v>275466.59999999998</v>
      </c>
      <c r="L253" s="355">
        <v>275466.59999999998</v>
      </c>
      <c r="M253" s="355">
        <v>275466.59999999998</v>
      </c>
      <c r="N253" s="355">
        <v>275466.59999999998</v>
      </c>
      <c r="O253" s="355">
        <v>112705.40000000002</v>
      </c>
      <c r="P253" s="353">
        <v>0</v>
      </c>
      <c r="Q253" s="354">
        <v>0.70965087641560953</v>
      </c>
    </row>
    <row r="254" spans="2:17" ht="12.75" customHeight="1">
      <c r="B254" s="337"/>
      <c r="C254" s="338"/>
      <c r="D254" s="331" t="s">
        <v>1023</v>
      </c>
      <c r="E254" s="330" t="s">
        <v>1160</v>
      </c>
      <c r="F254" s="331" t="s">
        <v>1161</v>
      </c>
      <c r="G254" s="324" t="s">
        <v>818</v>
      </c>
      <c r="H254" s="355">
        <v>0</v>
      </c>
      <c r="I254" s="355">
        <v>4254949.8500000006</v>
      </c>
      <c r="J254" s="355">
        <v>4254949.8500000006</v>
      </c>
      <c r="K254" s="355">
        <v>4174668.6500000004</v>
      </c>
      <c r="L254" s="355">
        <v>4174668.6500000004</v>
      </c>
      <c r="M254" s="355">
        <v>4174668.6500000004</v>
      </c>
      <c r="N254" s="355">
        <v>4166780.6500000004</v>
      </c>
      <c r="O254" s="355">
        <v>80281.200000000186</v>
      </c>
      <c r="P254" s="353">
        <v>0</v>
      </c>
      <c r="Q254" s="354">
        <v>0.98113228056025148</v>
      </c>
    </row>
    <row r="255" spans="2:17" ht="12.75" customHeight="1">
      <c r="B255" s="337"/>
      <c r="C255" s="338"/>
      <c r="D255" s="331" t="s">
        <v>1023</v>
      </c>
      <c r="E255" s="330" t="s">
        <v>1162</v>
      </c>
      <c r="F255" s="331" t="s">
        <v>1163</v>
      </c>
      <c r="G255" s="324" t="s">
        <v>863</v>
      </c>
      <c r="H255" s="355">
        <v>0</v>
      </c>
      <c r="I255" s="355">
        <v>1650746.24</v>
      </c>
      <c r="J255" s="355">
        <v>1650746.24</v>
      </c>
      <c r="K255" s="355">
        <v>1554885.4400000002</v>
      </c>
      <c r="L255" s="355">
        <v>1554885.4400000002</v>
      </c>
      <c r="M255" s="355">
        <v>1554885.4400000002</v>
      </c>
      <c r="N255" s="355">
        <v>1543053.4400000002</v>
      </c>
      <c r="O255" s="355">
        <v>95860.799999999814</v>
      </c>
      <c r="P255" s="353">
        <v>0</v>
      </c>
      <c r="Q255" s="354">
        <v>0.94192880911847487</v>
      </c>
    </row>
    <row r="256" spans="2:17" ht="12.75" customHeight="1">
      <c r="B256" s="337"/>
      <c r="C256" s="338"/>
      <c r="D256" s="331" t="s">
        <v>1023</v>
      </c>
      <c r="E256" s="330" t="s">
        <v>1164</v>
      </c>
      <c r="F256" s="331" t="s">
        <v>1165</v>
      </c>
      <c r="G256" s="324" t="s">
        <v>860</v>
      </c>
      <c r="H256" s="355">
        <v>0</v>
      </c>
      <c r="I256" s="355">
        <v>1443784.7599999998</v>
      </c>
      <c r="J256" s="355">
        <v>1443784.7599999998</v>
      </c>
      <c r="K256" s="355">
        <v>1371524.3599999999</v>
      </c>
      <c r="L256" s="355">
        <v>1371524.3599999999</v>
      </c>
      <c r="M256" s="355">
        <v>1371524.3599999999</v>
      </c>
      <c r="N256" s="355">
        <v>1363636.3599999999</v>
      </c>
      <c r="O256" s="355">
        <v>72260.399999999907</v>
      </c>
      <c r="P256" s="353">
        <v>0</v>
      </c>
      <c r="Q256" s="354">
        <v>0.94995071148970989</v>
      </c>
    </row>
    <row r="257" spans="2:17" ht="12.75" customHeight="1">
      <c r="B257" s="337"/>
      <c r="C257" s="338"/>
      <c r="D257" s="331" t="s">
        <v>1023</v>
      </c>
      <c r="E257" s="330" t="s">
        <v>1166</v>
      </c>
      <c r="F257" s="331" t="s">
        <v>1167</v>
      </c>
      <c r="G257" s="324" t="s">
        <v>839</v>
      </c>
      <c r="H257" s="355">
        <v>0</v>
      </c>
      <c r="I257" s="355">
        <v>1526865.84</v>
      </c>
      <c r="J257" s="355">
        <v>1526865.84</v>
      </c>
      <c r="K257" s="355">
        <v>1526865.84</v>
      </c>
      <c r="L257" s="355">
        <v>1526865.84</v>
      </c>
      <c r="M257" s="355">
        <v>1526865.84</v>
      </c>
      <c r="N257" s="355">
        <v>1526865.84</v>
      </c>
      <c r="O257" s="355">
        <v>0</v>
      </c>
      <c r="P257" s="353">
        <v>0</v>
      </c>
      <c r="Q257" s="354">
        <v>1</v>
      </c>
    </row>
    <row r="258" spans="2:17" ht="12.75" customHeight="1">
      <c r="B258" s="337"/>
      <c r="C258" s="338"/>
      <c r="D258" s="331" t="s">
        <v>1023</v>
      </c>
      <c r="E258" s="330" t="s">
        <v>1168</v>
      </c>
      <c r="F258" s="331" t="s">
        <v>1169</v>
      </c>
      <c r="G258" s="324" t="s">
        <v>848</v>
      </c>
      <c r="H258" s="355">
        <v>0</v>
      </c>
      <c r="I258" s="355">
        <v>1611210.6</v>
      </c>
      <c r="J258" s="355">
        <v>1611210.6</v>
      </c>
      <c r="K258" s="355">
        <v>1506740</v>
      </c>
      <c r="L258" s="355">
        <v>1506740</v>
      </c>
      <c r="M258" s="355">
        <v>1506740</v>
      </c>
      <c r="N258" s="355">
        <v>1490964</v>
      </c>
      <c r="O258" s="355">
        <v>104470.60000000009</v>
      </c>
      <c r="P258" s="353">
        <v>0</v>
      </c>
      <c r="Q258" s="354">
        <v>0.93516018328081996</v>
      </c>
    </row>
    <row r="259" spans="2:17" ht="12.75" customHeight="1">
      <c r="B259" s="337"/>
      <c r="C259" s="338"/>
      <c r="D259" s="331" t="s">
        <v>1023</v>
      </c>
      <c r="E259" s="330" t="s">
        <v>1170</v>
      </c>
      <c r="F259" s="331" t="s">
        <v>1171</v>
      </c>
      <c r="G259" s="324" t="s">
        <v>827</v>
      </c>
      <c r="H259" s="355">
        <v>0</v>
      </c>
      <c r="I259" s="355">
        <v>1636343.76</v>
      </c>
      <c r="J259" s="355">
        <v>1636343.76</v>
      </c>
      <c r="K259" s="355">
        <v>1636343.76</v>
      </c>
      <c r="L259" s="355">
        <v>1636343.76</v>
      </c>
      <c r="M259" s="355">
        <v>1636343.76</v>
      </c>
      <c r="N259" s="355">
        <v>1636343.76</v>
      </c>
      <c r="O259" s="355">
        <v>0</v>
      </c>
      <c r="P259" s="353">
        <v>0</v>
      </c>
      <c r="Q259" s="354">
        <v>1</v>
      </c>
    </row>
    <row r="260" spans="2:17" ht="12.75" customHeight="1">
      <c r="B260" s="337"/>
      <c r="C260" s="338"/>
      <c r="D260" s="331" t="s">
        <v>1023</v>
      </c>
      <c r="E260" s="330" t="s">
        <v>1172</v>
      </c>
      <c r="F260" s="331" t="s">
        <v>1173</v>
      </c>
      <c r="G260" s="324" t="s">
        <v>845</v>
      </c>
      <c r="H260" s="355">
        <v>0</v>
      </c>
      <c r="I260" s="355">
        <v>1264152.17</v>
      </c>
      <c r="J260" s="355">
        <v>1264152.17</v>
      </c>
      <c r="K260" s="355">
        <v>1247404.02</v>
      </c>
      <c r="L260" s="355">
        <v>1247404.02</v>
      </c>
      <c r="M260" s="355">
        <v>1247404.02</v>
      </c>
      <c r="N260" s="355">
        <v>1247404.02</v>
      </c>
      <c r="O260" s="355">
        <v>16748.149999999907</v>
      </c>
      <c r="P260" s="353">
        <v>0</v>
      </c>
      <c r="Q260" s="354">
        <v>0.98675147628785864</v>
      </c>
    </row>
    <row r="261" spans="2:17" ht="12.75" customHeight="1">
      <c r="B261" s="337"/>
      <c r="C261" s="338"/>
      <c r="D261" s="331" t="s">
        <v>1023</v>
      </c>
      <c r="E261" s="330" t="s">
        <v>1174</v>
      </c>
      <c r="F261" s="331" t="s">
        <v>1175</v>
      </c>
      <c r="G261" s="324" t="s">
        <v>833</v>
      </c>
      <c r="H261" s="355">
        <v>0</v>
      </c>
      <c r="I261" s="355">
        <v>2287094.17</v>
      </c>
      <c r="J261" s="355">
        <v>2287094.17</v>
      </c>
      <c r="K261" s="355">
        <v>2286812.4699999997</v>
      </c>
      <c r="L261" s="355">
        <v>2286812.4699999997</v>
      </c>
      <c r="M261" s="355">
        <v>2286812.4699999997</v>
      </c>
      <c r="N261" s="355">
        <v>2286812.4699999997</v>
      </c>
      <c r="O261" s="355">
        <v>281.70000000018626</v>
      </c>
      <c r="P261" s="353">
        <v>0</v>
      </c>
      <c r="Q261" s="354">
        <v>0.99987683060728527</v>
      </c>
    </row>
    <row r="262" spans="2:17" ht="12.75" customHeight="1">
      <c r="B262" s="337"/>
      <c r="C262" s="338"/>
      <c r="D262" s="331" t="s">
        <v>1023</v>
      </c>
      <c r="E262" s="330" t="s">
        <v>1176</v>
      </c>
      <c r="F262" s="331" t="s">
        <v>1177</v>
      </c>
      <c r="G262" s="324" t="s">
        <v>866</v>
      </c>
      <c r="H262" s="355">
        <v>0</v>
      </c>
      <c r="I262" s="355">
        <v>1691262.9100000001</v>
      </c>
      <c r="J262" s="355">
        <v>1691262.9100000001</v>
      </c>
      <c r="K262" s="355">
        <v>1658182.51</v>
      </c>
      <c r="L262" s="355">
        <v>1658182.51</v>
      </c>
      <c r="M262" s="355">
        <v>1658182.51</v>
      </c>
      <c r="N262" s="355">
        <v>1646350.51</v>
      </c>
      <c r="O262" s="355">
        <v>33080.40000000014</v>
      </c>
      <c r="P262" s="353">
        <v>0</v>
      </c>
      <c r="Q262" s="354">
        <v>0.98044041538166282</v>
      </c>
    </row>
    <row r="263" spans="2:17" ht="12.75" customHeight="1">
      <c r="B263" s="337"/>
      <c r="C263" s="338"/>
      <c r="D263" s="331" t="s">
        <v>1023</v>
      </c>
      <c r="E263" s="330" t="s">
        <v>1178</v>
      </c>
      <c r="F263" s="331" t="s">
        <v>1179</v>
      </c>
      <c r="G263" s="324" t="s">
        <v>821</v>
      </c>
      <c r="H263" s="355">
        <v>0</v>
      </c>
      <c r="I263" s="355">
        <v>2787665.4199999995</v>
      </c>
      <c r="J263" s="355">
        <v>2787665.4199999995</v>
      </c>
      <c r="K263" s="355">
        <v>2743734.82</v>
      </c>
      <c r="L263" s="355">
        <v>2743734.82</v>
      </c>
      <c r="M263" s="355">
        <v>2743734.82</v>
      </c>
      <c r="N263" s="355">
        <v>2743734.82</v>
      </c>
      <c r="O263" s="355">
        <v>43930.599999999627</v>
      </c>
      <c r="P263" s="353">
        <v>0</v>
      </c>
      <c r="Q263" s="354">
        <v>0.98424107868726962</v>
      </c>
    </row>
    <row r="264" spans="2:17" ht="12.75" customHeight="1">
      <c r="B264" s="337"/>
      <c r="C264" s="338"/>
      <c r="D264" s="331" t="s">
        <v>1023</v>
      </c>
      <c r="E264" s="330" t="s">
        <v>1180</v>
      </c>
      <c r="F264" s="331" t="s">
        <v>1181</v>
      </c>
      <c r="G264" s="324" t="s">
        <v>854</v>
      </c>
      <c r="H264" s="355">
        <v>0</v>
      </c>
      <c r="I264" s="355">
        <v>4821576.0299999993</v>
      </c>
      <c r="J264" s="355">
        <v>4821576.0299999993</v>
      </c>
      <c r="K264" s="355">
        <v>4775435.63</v>
      </c>
      <c r="L264" s="355">
        <v>4775435.63</v>
      </c>
      <c r="M264" s="355">
        <v>4775435.63</v>
      </c>
      <c r="N264" s="355">
        <v>4775435.63</v>
      </c>
      <c r="O264" s="355">
        <v>46140.399999999441</v>
      </c>
      <c r="P264" s="353">
        <v>0</v>
      </c>
      <c r="Q264" s="354">
        <v>0.99043043193492908</v>
      </c>
    </row>
    <row r="265" spans="2:17" ht="12.75" customHeight="1">
      <c r="B265" s="337"/>
      <c r="C265" s="338"/>
      <c r="D265" s="331" t="s">
        <v>1023</v>
      </c>
      <c r="E265" s="330" t="s">
        <v>1182</v>
      </c>
      <c r="F265" s="331" t="s">
        <v>1183</v>
      </c>
      <c r="G265" s="324" t="s">
        <v>772</v>
      </c>
      <c r="H265" s="355">
        <v>0</v>
      </c>
      <c r="I265" s="355">
        <v>6524733.2599999998</v>
      </c>
      <c r="J265" s="355">
        <v>6524733.2599999998</v>
      </c>
      <c r="K265" s="355">
        <v>6516752.4300000006</v>
      </c>
      <c r="L265" s="355">
        <v>6516752.4300000006</v>
      </c>
      <c r="M265" s="355">
        <v>6516752.4300000006</v>
      </c>
      <c r="N265" s="355">
        <v>6516752.4300000006</v>
      </c>
      <c r="O265" s="355">
        <v>7980.8299999991432</v>
      </c>
      <c r="P265" s="353">
        <v>0</v>
      </c>
      <c r="Q265" s="354">
        <v>0.99877683428854847</v>
      </c>
    </row>
    <row r="266" spans="2:17" ht="12.75" customHeight="1">
      <c r="B266" s="337"/>
      <c r="C266" s="338"/>
      <c r="D266" s="331" t="s">
        <v>1023</v>
      </c>
      <c r="E266" s="330" t="s">
        <v>1184</v>
      </c>
      <c r="F266" s="331" t="s">
        <v>1185</v>
      </c>
      <c r="G266" s="324" t="s">
        <v>836</v>
      </c>
      <c r="H266" s="355">
        <v>0</v>
      </c>
      <c r="I266" s="355">
        <v>2382692.2800000003</v>
      </c>
      <c r="J266" s="355">
        <v>2382692.2800000003</v>
      </c>
      <c r="K266" s="355">
        <v>2307316.6800000002</v>
      </c>
      <c r="L266" s="355">
        <v>2307316.6800000002</v>
      </c>
      <c r="M266" s="355">
        <v>2307316.6800000002</v>
      </c>
      <c r="N266" s="355">
        <v>2307316.6800000002</v>
      </c>
      <c r="O266" s="355">
        <v>75375.600000000093</v>
      </c>
      <c r="P266" s="353">
        <v>0</v>
      </c>
      <c r="Q266" s="354">
        <v>0.96836536524976691</v>
      </c>
    </row>
    <row r="267" spans="2:17" ht="12.75" customHeight="1">
      <c r="B267" s="337"/>
      <c r="C267" s="338"/>
      <c r="D267" s="331" t="s">
        <v>1023</v>
      </c>
      <c r="E267" s="330" t="s">
        <v>1186</v>
      </c>
      <c r="F267" s="331" t="s">
        <v>1187</v>
      </c>
      <c r="G267" s="324" t="s">
        <v>812</v>
      </c>
      <c r="H267" s="355">
        <v>0</v>
      </c>
      <c r="I267" s="355">
        <v>2320448.1800000002</v>
      </c>
      <c r="J267" s="355">
        <v>2320448.1800000002</v>
      </c>
      <c r="K267" s="355">
        <v>2277637.58</v>
      </c>
      <c r="L267" s="355">
        <v>2277637.58</v>
      </c>
      <c r="M267" s="355">
        <v>2277637.58</v>
      </c>
      <c r="N267" s="355">
        <v>2277637.58</v>
      </c>
      <c r="O267" s="355">
        <v>42810.600000000093</v>
      </c>
      <c r="P267" s="353">
        <v>0</v>
      </c>
      <c r="Q267" s="354">
        <v>0.98155071922355963</v>
      </c>
    </row>
    <row r="268" spans="2:17" ht="12.75" customHeight="1">
      <c r="B268" s="337"/>
      <c r="C268" s="338"/>
      <c r="D268" s="331" t="s">
        <v>1023</v>
      </c>
      <c r="E268" s="330" t="s">
        <v>1188</v>
      </c>
      <c r="F268" s="331" t="s">
        <v>1189</v>
      </c>
      <c r="G268" s="324" t="s">
        <v>808</v>
      </c>
      <c r="H268" s="355">
        <v>0</v>
      </c>
      <c r="I268" s="355">
        <v>1711091.7200000002</v>
      </c>
      <c r="J268" s="355">
        <v>1711091.7200000002</v>
      </c>
      <c r="K268" s="355">
        <v>1607510.74</v>
      </c>
      <c r="L268" s="355">
        <v>1607510.74</v>
      </c>
      <c r="M268" s="355">
        <v>1607510.74</v>
      </c>
      <c r="N268" s="355">
        <v>1599622.74</v>
      </c>
      <c r="O268" s="355">
        <v>103580.98000000021</v>
      </c>
      <c r="P268" s="353">
        <v>0</v>
      </c>
      <c r="Q268" s="354">
        <v>0.93946497502775583</v>
      </c>
    </row>
    <row r="269" spans="2:17" ht="12.75" customHeight="1">
      <c r="B269" s="337"/>
      <c r="C269" s="338"/>
      <c r="D269" s="331" t="s">
        <v>1023</v>
      </c>
      <c r="E269" s="330" t="s">
        <v>1190</v>
      </c>
      <c r="F269" s="331" t="s">
        <v>1191</v>
      </c>
      <c r="G269" s="324" t="s">
        <v>799</v>
      </c>
      <c r="H269" s="355">
        <v>0</v>
      </c>
      <c r="I269" s="355">
        <v>5789543.46</v>
      </c>
      <c r="J269" s="355">
        <v>5789543.46</v>
      </c>
      <c r="K269" s="355">
        <v>4279071.16</v>
      </c>
      <c r="L269" s="355">
        <v>4279071.16</v>
      </c>
      <c r="M269" s="355">
        <v>4279071.16</v>
      </c>
      <c r="N269" s="355">
        <v>4279071.16</v>
      </c>
      <c r="O269" s="355">
        <v>1510472.2999999998</v>
      </c>
      <c r="P269" s="353">
        <v>0</v>
      </c>
      <c r="Q269" s="354">
        <v>0.73910338346436733</v>
      </c>
    </row>
    <row r="270" spans="2:17" ht="12.75" customHeight="1">
      <c r="B270" s="337"/>
      <c r="C270" s="338"/>
      <c r="D270" s="331" t="s">
        <v>1023</v>
      </c>
      <c r="E270" s="330" t="s">
        <v>1192</v>
      </c>
      <c r="F270" s="331" t="s">
        <v>1193</v>
      </c>
      <c r="G270" s="324" t="s">
        <v>851</v>
      </c>
      <c r="H270" s="355">
        <v>0</v>
      </c>
      <c r="I270" s="355">
        <v>5437102.1900000004</v>
      </c>
      <c r="J270" s="355">
        <v>5437102.1900000004</v>
      </c>
      <c r="K270" s="355">
        <v>5371743.7400000002</v>
      </c>
      <c r="L270" s="355">
        <v>5371743.7400000002</v>
      </c>
      <c r="M270" s="355">
        <v>5371743.7400000002</v>
      </c>
      <c r="N270" s="355">
        <v>5355967.74</v>
      </c>
      <c r="O270" s="355">
        <v>65358.450000000186</v>
      </c>
      <c r="P270" s="353">
        <v>0</v>
      </c>
      <c r="Q270" s="354">
        <v>0.9879791757233829</v>
      </c>
    </row>
    <row r="271" spans="2:17" ht="12.75" customHeight="1">
      <c r="B271" s="337"/>
      <c r="C271" s="338"/>
      <c r="D271" s="331" t="s">
        <v>1023</v>
      </c>
      <c r="E271" s="330" t="s">
        <v>1194</v>
      </c>
      <c r="F271" s="331" t="s">
        <v>1195</v>
      </c>
      <c r="G271" s="324" t="s">
        <v>790</v>
      </c>
      <c r="H271" s="355">
        <v>0</v>
      </c>
      <c r="I271" s="355">
        <v>2999380.24</v>
      </c>
      <c r="J271" s="355">
        <v>2999380.24</v>
      </c>
      <c r="K271" s="355">
        <v>2999075.64</v>
      </c>
      <c r="L271" s="355">
        <v>2999075.64</v>
      </c>
      <c r="M271" s="355">
        <v>2999075.64</v>
      </c>
      <c r="N271" s="355">
        <v>2999075.64</v>
      </c>
      <c r="O271" s="355">
        <v>304.60000000009313</v>
      </c>
      <c r="P271" s="353">
        <v>0</v>
      </c>
      <c r="Q271" s="354">
        <v>0.99989844568689956</v>
      </c>
    </row>
    <row r="272" spans="2:17" ht="12.75" customHeight="1">
      <c r="B272" s="337"/>
      <c r="C272" s="338"/>
      <c r="D272" s="331" t="s">
        <v>1023</v>
      </c>
      <c r="E272" s="330" t="s">
        <v>1196</v>
      </c>
      <c r="F272" s="331" t="s">
        <v>1197</v>
      </c>
      <c r="G272" s="324" t="s">
        <v>824</v>
      </c>
      <c r="H272" s="355">
        <v>0</v>
      </c>
      <c r="I272" s="355">
        <v>4362145.1100000003</v>
      </c>
      <c r="J272" s="355">
        <v>4362145.1100000003</v>
      </c>
      <c r="K272" s="355">
        <v>3892892.39</v>
      </c>
      <c r="L272" s="355">
        <v>3892892.39</v>
      </c>
      <c r="M272" s="355">
        <v>3892892.39</v>
      </c>
      <c r="N272" s="355">
        <v>3892892.39</v>
      </c>
      <c r="O272" s="355">
        <v>469252.7200000002</v>
      </c>
      <c r="P272" s="353">
        <v>0</v>
      </c>
      <c r="Q272" s="354">
        <v>0.89242615544259141</v>
      </c>
    </row>
    <row r="273" spans="1:17" ht="25.5">
      <c r="A273" s="304"/>
      <c r="B273" s="337"/>
      <c r="C273" s="338"/>
      <c r="D273" s="331" t="s">
        <v>1023</v>
      </c>
      <c r="E273" s="330" t="s">
        <v>1198</v>
      </c>
      <c r="F273" s="331" t="s">
        <v>1199</v>
      </c>
      <c r="G273" s="324" t="s">
        <v>591</v>
      </c>
      <c r="H273" s="355">
        <v>0</v>
      </c>
      <c r="I273" s="355">
        <v>1487556.8</v>
      </c>
      <c r="J273" s="355">
        <v>1487556.8</v>
      </c>
      <c r="K273" s="355">
        <v>0</v>
      </c>
      <c r="L273" s="355">
        <v>0</v>
      </c>
      <c r="M273" s="355">
        <v>0</v>
      </c>
      <c r="N273" s="355">
        <v>0</v>
      </c>
      <c r="O273" s="355">
        <v>1487556.8</v>
      </c>
      <c r="P273" s="353">
        <v>0</v>
      </c>
      <c r="Q273" s="354">
        <v>0</v>
      </c>
    </row>
    <row r="274" spans="1:17" ht="12" customHeight="1">
      <c r="A274" s="304"/>
      <c r="B274" s="337"/>
      <c r="C274" s="338"/>
      <c r="D274" s="331" t="s">
        <v>1023</v>
      </c>
      <c r="E274" s="330" t="s">
        <v>1200</v>
      </c>
      <c r="F274" s="331" t="s">
        <v>1201</v>
      </c>
      <c r="G274" s="324" t="s">
        <v>830</v>
      </c>
      <c r="H274" s="355">
        <v>0</v>
      </c>
      <c r="I274" s="355">
        <v>132454.03999999998</v>
      </c>
      <c r="J274" s="355">
        <v>132454.03999999998</v>
      </c>
      <c r="K274" s="355">
        <v>95152.320000000007</v>
      </c>
      <c r="L274" s="355">
        <v>95152.320000000007</v>
      </c>
      <c r="M274" s="355">
        <v>95152.320000000007</v>
      </c>
      <c r="N274" s="355">
        <v>87264.320000000007</v>
      </c>
      <c r="O274" s="355">
        <v>37301.719999999972</v>
      </c>
      <c r="P274" s="353">
        <v>0</v>
      </c>
      <c r="Q274" s="354">
        <v>0.71837989992604245</v>
      </c>
    </row>
    <row r="275" spans="1:17" ht="12" customHeight="1">
      <c r="A275" s="304"/>
      <c r="B275" s="337"/>
      <c r="C275" s="338"/>
      <c r="D275" s="331" t="s">
        <v>1023</v>
      </c>
      <c r="E275" s="330" t="s">
        <v>1202</v>
      </c>
      <c r="F275" s="331" t="s">
        <v>1203</v>
      </c>
      <c r="G275" s="324" t="s">
        <v>564</v>
      </c>
      <c r="H275" s="355">
        <v>0</v>
      </c>
      <c r="I275" s="355">
        <v>323692562.82999998</v>
      </c>
      <c r="J275" s="355">
        <v>323692562.82999998</v>
      </c>
      <c r="K275" s="355">
        <v>306096195.35000002</v>
      </c>
      <c r="L275" s="355">
        <v>306096195.35000002</v>
      </c>
      <c r="M275" s="355">
        <v>306096195.35000002</v>
      </c>
      <c r="N275" s="355">
        <v>302688954.59000009</v>
      </c>
      <c r="O275" s="355">
        <v>17596367.479999959</v>
      </c>
      <c r="P275" s="353">
        <v>0</v>
      </c>
      <c r="Q275" s="354">
        <v>0.94563864141283538</v>
      </c>
    </row>
    <row r="276" spans="1:17" ht="12" customHeight="1">
      <c r="A276" s="304"/>
      <c r="B276" s="337"/>
      <c r="C276" s="338"/>
      <c r="D276" s="331" t="s">
        <v>1023</v>
      </c>
      <c r="E276" s="330" t="s">
        <v>1204</v>
      </c>
      <c r="F276" s="331" t="s">
        <v>1205</v>
      </c>
      <c r="G276" s="324" t="s">
        <v>730</v>
      </c>
      <c r="H276" s="355">
        <v>0</v>
      </c>
      <c r="I276" s="355">
        <v>413917</v>
      </c>
      <c r="J276" s="355">
        <v>413917</v>
      </c>
      <c r="K276" s="355">
        <v>413917</v>
      </c>
      <c r="L276" s="355">
        <v>413917</v>
      </c>
      <c r="M276" s="355">
        <v>413917</v>
      </c>
      <c r="N276" s="355">
        <v>413917</v>
      </c>
      <c r="O276" s="355">
        <v>0</v>
      </c>
      <c r="P276" s="353">
        <v>0</v>
      </c>
      <c r="Q276" s="354">
        <v>1</v>
      </c>
    </row>
    <row r="277" spans="1:17" ht="12" customHeight="1">
      <c r="A277" s="304"/>
      <c r="B277" s="337"/>
      <c r="C277" s="338"/>
      <c r="D277" s="331" t="s">
        <v>1023</v>
      </c>
      <c r="E277" s="330" t="s">
        <v>1206</v>
      </c>
      <c r="F277" s="331" t="s">
        <v>1207</v>
      </c>
      <c r="G277" s="324" t="s">
        <v>700</v>
      </c>
      <c r="H277" s="355">
        <v>0</v>
      </c>
      <c r="I277" s="355">
        <v>413917</v>
      </c>
      <c r="J277" s="355">
        <v>413917</v>
      </c>
      <c r="K277" s="355">
        <v>413917</v>
      </c>
      <c r="L277" s="355">
        <v>413917</v>
      </c>
      <c r="M277" s="355">
        <v>413917</v>
      </c>
      <c r="N277" s="355">
        <v>413917</v>
      </c>
      <c r="O277" s="355">
        <v>0</v>
      </c>
      <c r="P277" s="353">
        <v>0</v>
      </c>
      <c r="Q277" s="354">
        <v>1</v>
      </c>
    </row>
    <row r="278" spans="1:17" ht="12" customHeight="1">
      <c r="A278" s="304"/>
      <c r="B278" s="337"/>
      <c r="C278" s="338"/>
      <c r="D278" s="331" t="s">
        <v>1023</v>
      </c>
      <c r="E278" s="330" t="s">
        <v>1208</v>
      </c>
      <c r="F278" s="331" t="s">
        <v>1209</v>
      </c>
      <c r="G278" s="324" t="s">
        <v>697</v>
      </c>
      <c r="H278" s="355">
        <v>0</v>
      </c>
      <c r="I278" s="355">
        <v>413917</v>
      </c>
      <c r="J278" s="355">
        <v>413917</v>
      </c>
      <c r="K278" s="355">
        <v>413917</v>
      </c>
      <c r="L278" s="355">
        <v>413917</v>
      </c>
      <c r="M278" s="355">
        <v>413917</v>
      </c>
      <c r="N278" s="355">
        <v>413917</v>
      </c>
      <c r="O278" s="355">
        <v>0</v>
      </c>
      <c r="P278" s="353">
        <v>0</v>
      </c>
      <c r="Q278" s="354">
        <v>1</v>
      </c>
    </row>
    <row r="279" spans="1:17" ht="12" customHeight="1">
      <c r="A279" s="304"/>
      <c r="B279" s="337"/>
      <c r="C279" s="338"/>
      <c r="D279" s="331" t="s">
        <v>1023</v>
      </c>
      <c r="E279" s="330" t="s">
        <v>1210</v>
      </c>
      <c r="F279" s="331" t="s">
        <v>1211</v>
      </c>
      <c r="G279" s="324" t="s">
        <v>748</v>
      </c>
      <c r="H279" s="355">
        <v>0</v>
      </c>
      <c r="I279" s="355">
        <v>413917</v>
      </c>
      <c r="J279" s="355">
        <v>413917</v>
      </c>
      <c r="K279" s="355">
        <v>413917</v>
      </c>
      <c r="L279" s="355">
        <v>413917</v>
      </c>
      <c r="M279" s="355">
        <v>413917</v>
      </c>
      <c r="N279" s="355">
        <v>413917</v>
      </c>
      <c r="O279" s="355">
        <v>0</v>
      </c>
      <c r="P279" s="353">
        <v>0</v>
      </c>
      <c r="Q279" s="354">
        <v>1</v>
      </c>
    </row>
    <row r="280" spans="1:17" ht="12" customHeight="1">
      <c r="A280" s="304"/>
      <c r="B280" s="337"/>
      <c r="C280" s="338"/>
      <c r="D280" s="331" t="s">
        <v>1023</v>
      </c>
      <c r="E280" s="330" t="s">
        <v>1212</v>
      </c>
      <c r="F280" s="331" t="s">
        <v>1213</v>
      </c>
      <c r="G280" s="324" t="s">
        <v>670</v>
      </c>
      <c r="H280" s="355">
        <v>0</v>
      </c>
      <c r="I280" s="355">
        <v>1777020.47</v>
      </c>
      <c r="J280" s="355">
        <v>1777020.47</v>
      </c>
      <c r="K280" s="355">
        <v>1777020.47</v>
      </c>
      <c r="L280" s="355">
        <v>0</v>
      </c>
      <c r="M280" s="355">
        <v>0</v>
      </c>
      <c r="N280" s="355">
        <v>0</v>
      </c>
      <c r="O280" s="355">
        <v>1777020.47</v>
      </c>
      <c r="P280" s="353">
        <v>0</v>
      </c>
      <c r="Q280" s="354">
        <v>0</v>
      </c>
    </row>
    <row r="281" spans="1:17" ht="12" customHeight="1">
      <c r="A281" s="304"/>
      <c r="B281" s="339"/>
      <c r="C281" s="340"/>
      <c r="D281" s="341"/>
      <c r="E281" s="342"/>
      <c r="F281" s="342"/>
      <c r="G281" s="343"/>
      <c r="H281" s="343"/>
      <c r="I281" s="343"/>
      <c r="J281" s="343"/>
      <c r="K281" s="343"/>
      <c r="L281" s="343"/>
      <c r="M281" s="343"/>
      <c r="N281" s="343"/>
      <c r="O281" s="343"/>
      <c r="P281" s="344"/>
      <c r="Q281" s="345"/>
    </row>
    <row r="282" spans="1:17" ht="12" customHeight="1">
      <c r="A282" s="346"/>
      <c r="B282" s="347"/>
      <c r="C282" s="245" t="s">
        <v>366</v>
      </c>
      <c r="D282" s="210"/>
      <c r="E282" s="348"/>
      <c r="F282" s="348"/>
      <c r="G282" s="348"/>
      <c r="H282" s="349">
        <v>8993649295.4499989</v>
      </c>
      <c r="I282" s="349">
        <v>5672404332.5800037</v>
      </c>
      <c r="J282" s="349">
        <v>14666053628.030008</v>
      </c>
      <c r="K282" s="349">
        <v>14310883692.350004</v>
      </c>
      <c r="L282" s="349">
        <v>14202150158.480011</v>
      </c>
      <c r="M282" s="349">
        <v>14202150158.480011</v>
      </c>
      <c r="N282" s="349">
        <v>14114238936.480005</v>
      </c>
      <c r="O282" s="349">
        <v>463903469.54999954</v>
      </c>
      <c r="P282" s="246"/>
      <c r="Q282" s="247"/>
    </row>
    <row r="283" spans="1:17">
      <c r="A283" s="304"/>
      <c r="B283" s="311"/>
      <c r="C283" s="311"/>
      <c r="D283" s="311"/>
      <c r="E283" s="311"/>
      <c r="F283" s="311"/>
      <c r="G283" s="311"/>
      <c r="H283" s="311"/>
      <c r="I283" s="311"/>
      <c r="J283" s="311"/>
      <c r="K283" s="311"/>
      <c r="L283" s="311"/>
      <c r="M283" s="311"/>
      <c r="N283" s="311"/>
      <c r="O283" s="311"/>
      <c r="P283" s="350"/>
      <c r="Q283" s="350"/>
    </row>
    <row r="284" spans="1:17">
      <c r="A284" s="304"/>
      <c r="B284" s="351" t="s">
        <v>1214</v>
      </c>
      <c r="C284" s="304"/>
      <c r="D284" s="304"/>
      <c r="E284" s="304"/>
      <c r="F284" s="304"/>
      <c r="G284" s="311"/>
      <c r="H284" s="352"/>
      <c r="I284" s="352"/>
      <c r="J284" s="352"/>
      <c r="K284" s="352"/>
      <c r="L284" s="352"/>
      <c r="M284" s="352"/>
      <c r="N284" s="352"/>
      <c r="O284" s="352"/>
      <c r="P284" s="304"/>
      <c r="Q284" s="304"/>
    </row>
  </sheetData>
  <mergeCells count="13">
    <mergeCell ref="P7:Q7"/>
    <mergeCell ref="B10:D10"/>
    <mergeCell ref="C282:D282"/>
    <mergeCell ref="P282:Q282"/>
    <mergeCell ref="B1:O1"/>
    <mergeCell ref="B2:O2"/>
    <mergeCell ref="B3:O3"/>
    <mergeCell ref="B4:O4"/>
    <mergeCell ref="B7:D9"/>
    <mergeCell ref="E7:E9"/>
    <mergeCell ref="G7:G9"/>
    <mergeCell ref="H7:N7"/>
    <mergeCell ref="O7:O8"/>
  </mergeCells>
  <pageMargins left="0.70866141732283472" right="0.70866141732283472" top="0.74803149606299213" bottom="0.74803149606299213" header="0.31496062992125984" footer="0.31496062992125984"/>
  <pageSetup scale="50" firstPageNumber="13" fitToHeight="100" orientation="landscape" useFirstPageNumber="1" r:id="rId1"/>
  <headerFoot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6</vt:i4>
      </vt:variant>
    </vt:vector>
  </HeadingPairs>
  <TitlesOfParts>
    <vt:vector size="14" baseType="lpstr">
      <vt:lpstr>CE Ingreso</vt:lpstr>
      <vt:lpstr>EAIFF</vt:lpstr>
      <vt:lpstr>EAEPEA</vt:lpstr>
      <vt:lpstr>EAEPEE</vt:lpstr>
      <vt:lpstr>EAEPECOG</vt:lpstr>
      <vt:lpstr>EAEPEF</vt:lpstr>
      <vt:lpstr>GCP</vt:lpstr>
      <vt:lpstr>PyPI</vt:lpstr>
      <vt:lpstr>'CE Ingreso'!Área_de_impresión</vt:lpstr>
      <vt:lpstr>EAEPECOG!Área_de_impresión</vt:lpstr>
      <vt:lpstr>PyPI!Área_de_impresión</vt:lpstr>
      <vt:lpstr>'CE Ingreso'!Títulos_a_imprimir</vt:lpstr>
      <vt:lpstr>EAEPECOG!Títulos_a_imprimir</vt:lpstr>
      <vt:lpstr>PyPI!Títulos_a_imprimir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2021-02-16T22:00:17Z</cp:lastPrinted>
  <dcterms:created xsi:type="dcterms:W3CDTF">2021-02-16T17:27:52Z</dcterms:created>
  <dcterms:modified xsi:type="dcterms:W3CDTF">2021-02-16T22:00:27Z</dcterms:modified>
</cp:coreProperties>
</file>