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C:\Users\Usuario\Documents\Alfonso Mares\2022\CUENTA PÚBLICA\PRIMER TRIMESTRE\PLATAFORMA LGCG 1T  2022\PLATAFORMA TRANSPARENCIA\"/>
    </mc:Choice>
  </mc:AlternateContent>
  <xr:revisionPtr revIDLastSave="0" documentId="8_{A33A8570-7498-4208-B7BB-228B5CA224FF}" xr6:coauthVersionLast="36" xr6:coauthVersionMax="36" xr10:uidLastSave="{00000000-0000-0000-0000-000000000000}"/>
  <bookViews>
    <workbookView xWindow="0" yWindow="0" windowWidth="28800" windowHeight="10725" tabRatio="1000" activeTab="7" xr2:uid="{00000000-000D-0000-FFFF-FFFF00000000}"/>
  </bookViews>
  <sheets>
    <sheet name="CE Ingreso" sheetId="51" r:id="rId1"/>
    <sheet name="EAI" sheetId="13" r:id="rId2"/>
    <sheet name="CA" sheetId="33" r:id="rId3"/>
    <sheet name="CE" sheetId="24" r:id="rId4"/>
    <sheet name="COG" sheetId="32" r:id="rId5"/>
    <sheet name="CF" sheetId="25" r:id="rId6"/>
    <sheet name="GCP" sheetId="52" r:id="rId7"/>
    <sheet name="PPI" sheetId="53" r:id="rId8"/>
  </sheets>
  <externalReferences>
    <externalReference r:id="rId9"/>
    <externalReference r:id="rId10"/>
    <externalReference r:id="rId11"/>
    <externalReference r:id="rId12"/>
    <externalReference r:id="rId13"/>
    <externalReference r:id="rId14"/>
  </externalReferences>
  <definedNames>
    <definedName name="_xlnm._FilterDatabase" localSheetId="1" hidden="1">EAI!#REF!</definedName>
    <definedName name="_ftn1" localSheetId="0">'CE Ingreso'!#REF!</definedName>
    <definedName name="_ftn2" localSheetId="0">'CE Ingreso'!#REF!</definedName>
    <definedName name="_ftn3" localSheetId="0">'CE Ingreso'!#REF!</definedName>
    <definedName name="_ftn4" localSheetId="0">'CE Ingreso'!#REF!</definedName>
    <definedName name="_ftnref1" localSheetId="0">'CE Ingreso'!#REF!</definedName>
    <definedName name="_ftnref2" localSheetId="0">'CE Ingreso'!#REF!</definedName>
    <definedName name="_ftnref3" localSheetId="0">'CE Ingreso'!#REF!</definedName>
    <definedName name="_ftnref4" localSheetId="0">'CE Ingreso'!#REF!</definedName>
    <definedName name="A" localSheetId="6">[1]ECABR!#REF!</definedName>
    <definedName name="A" localSheetId="7">[1]ECABR!#REF!</definedName>
    <definedName name="A">[1]ECABR!#REF!</definedName>
    <definedName name="A_impresión_IM" localSheetId="6">[1]ECABR!#REF!</definedName>
    <definedName name="A_impresión_IM" localSheetId="7">[1]ECABR!#REF!</definedName>
    <definedName name="A_impresión_IM">[1]ECABR!#REF!</definedName>
    <definedName name="abc" localSheetId="6">[2]TOTAL!#REF!</definedName>
    <definedName name="abc" localSheetId="7">[2]TOTAL!#REF!</definedName>
    <definedName name="abc">[2]TOTAL!#REF!</definedName>
    <definedName name="_xlnm.Extract" localSheetId="6">[3]EGRESOS!#REF!</definedName>
    <definedName name="_xlnm.Extract" localSheetId="7">[3]EGRESOS!#REF!</definedName>
    <definedName name="_xlnm.Extract">[3]EGRESOS!#REF!</definedName>
    <definedName name="_xlnm.Print_Area" localSheetId="1">EAI!$A$1:$H$45</definedName>
    <definedName name="B" localSheetId="6">[3]EGRESOS!#REF!</definedName>
    <definedName name="B" localSheetId="7">[3]EGRESOS!#REF!</definedName>
    <definedName name="B">[3]EGRESOS!#REF!</definedName>
    <definedName name="BASE" localSheetId="2">#REF!</definedName>
    <definedName name="BASE" localSheetId="6">#REF!</definedName>
    <definedName name="BASE" localSheetId="7">#REF!</definedName>
    <definedName name="BASE">#REF!</definedName>
    <definedName name="_xlnm.Database" localSheetId="2">[4]REPORTO!#REF!</definedName>
    <definedName name="_xlnm.Database" localSheetId="6">[4]REPORTO!#REF!</definedName>
    <definedName name="_xlnm.Database" localSheetId="7">[4]REPORTO!#REF!</definedName>
    <definedName name="_xlnm.Database">[4]REPORTO!#REF!</definedName>
    <definedName name="cba" localSheetId="6">[2]TOTAL!#REF!</definedName>
    <definedName name="cba" localSheetId="7">[2]TOTAL!#REF!</definedName>
    <definedName name="cba">[2]TOTAL!#REF!</definedName>
    <definedName name="cie" localSheetId="7">[1]ECABR!#REF!</definedName>
    <definedName name="cie">[1]ECABR!#REF!</definedName>
    <definedName name="ELOY" localSheetId="2">#REF!</definedName>
    <definedName name="ELOY" localSheetId="6">#REF!</definedName>
    <definedName name="ELOY" localSheetId="7">#REF!</definedName>
    <definedName name="ELOY">#REF!</definedName>
    <definedName name="Fecha" localSheetId="2">#REF!</definedName>
    <definedName name="Fecha" localSheetId="6">#REF!</definedName>
    <definedName name="Fecha" localSheetId="7">#REF!</definedName>
    <definedName name="Fecha">#REF!</definedName>
    <definedName name="HF">[5]T1705HF!$B$20:$B$20</definedName>
    <definedName name="ju" localSheetId="6">[4]REPORTO!#REF!</definedName>
    <definedName name="ju" localSheetId="7">[4]REPORTO!#REF!</definedName>
    <definedName name="ju">[4]REPORTO!#REF!</definedName>
    <definedName name="mao" localSheetId="6">[1]ECABR!#REF!</definedName>
    <definedName name="mao" localSheetId="7">[1]ECABR!#REF!</definedName>
    <definedName name="mao">[1]ECABR!#REF!</definedName>
    <definedName name="N" localSheetId="2">#REF!</definedName>
    <definedName name="N" localSheetId="6">#REF!</definedName>
    <definedName name="N" localSheetId="7">#REF!</definedName>
    <definedName name="N">#REF!</definedName>
    <definedName name="REPORTO" localSheetId="2">#REF!</definedName>
    <definedName name="REPORTO" localSheetId="6">#REF!</definedName>
    <definedName name="REPORTO" localSheetId="7">#REF!</definedName>
    <definedName name="REPORTO">#REF!</definedName>
    <definedName name="TCAIE">[6]CH1902!$B$20:$B$20</definedName>
    <definedName name="TCFEEIS" localSheetId="2">#REF!</definedName>
    <definedName name="TCFEEIS" localSheetId="6">#REF!</definedName>
    <definedName name="TCFEEIS" localSheetId="7">#REF!</definedName>
    <definedName name="TCFEEIS">#REF!</definedName>
    <definedName name="TRASP" localSheetId="2">#REF!</definedName>
    <definedName name="TRASP" localSheetId="6">#REF!</definedName>
    <definedName name="TRASP" localSheetId="7">#REF!</definedName>
    <definedName name="TRASP">#REF!</definedName>
    <definedName name="U" localSheetId="2">#REF!</definedName>
    <definedName name="U" localSheetId="6">#REF!</definedName>
    <definedName name="U" localSheetId="7">#REF!</definedName>
    <definedName name="U">#REF!</definedName>
    <definedName name="x" localSheetId="2">#REF!</definedName>
    <definedName name="x" localSheetId="6">#REF!</definedName>
    <definedName name="x" localSheetId="7">#REF!</definedName>
    <definedName name="x">#REF!</definedName>
  </definedNames>
  <calcPr calcId="191029"/>
</workbook>
</file>

<file path=xl/calcChain.xml><?xml version="1.0" encoding="utf-8"?>
<calcChain xmlns="http://schemas.openxmlformats.org/spreadsheetml/2006/main">
  <c r="K110" i="53" l="1"/>
  <c r="L110" i="53" s="1"/>
  <c r="J110" i="53"/>
  <c r="I110" i="53"/>
  <c r="H110" i="53"/>
  <c r="M108" i="53"/>
  <c r="L108" i="53"/>
  <c r="G108" i="53"/>
  <c r="M107" i="53"/>
  <c r="L107" i="53"/>
  <c r="G107" i="53"/>
  <c r="M106" i="53"/>
  <c r="L106" i="53"/>
  <c r="G106" i="53"/>
  <c r="M105" i="53"/>
  <c r="L105" i="53"/>
  <c r="G105" i="53"/>
  <c r="M104" i="53"/>
  <c r="L104" i="53"/>
  <c r="G104" i="53"/>
  <c r="M103" i="53"/>
  <c r="L103" i="53"/>
  <c r="G103" i="53"/>
  <c r="M102" i="53"/>
  <c r="L102" i="53"/>
  <c r="G102" i="53"/>
  <c r="M101" i="53"/>
  <c r="L101" i="53"/>
  <c r="G101" i="53"/>
  <c r="M100" i="53"/>
  <c r="L100" i="53"/>
  <c r="G100" i="53"/>
  <c r="M99" i="53"/>
  <c r="L99" i="53"/>
  <c r="G99" i="53"/>
  <c r="M98" i="53"/>
  <c r="L98" i="53"/>
  <c r="G98" i="53"/>
  <c r="M97" i="53"/>
  <c r="L97" i="53"/>
  <c r="G97" i="53"/>
  <c r="M96" i="53"/>
  <c r="L96" i="53"/>
  <c r="G96" i="53"/>
  <c r="M95" i="53"/>
  <c r="L95" i="53"/>
  <c r="G95" i="53"/>
  <c r="M94" i="53"/>
  <c r="L94" i="53"/>
  <c r="G94" i="53"/>
  <c r="M93" i="53"/>
  <c r="L93" i="53"/>
  <c r="G93" i="53"/>
  <c r="G110" i="53" s="1"/>
  <c r="M92" i="53"/>
  <c r="L92" i="53"/>
  <c r="G92" i="53"/>
  <c r="K87" i="53"/>
  <c r="M87" i="53" s="1"/>
  <c r="J87" i="53"/>
  <c r="J112" i="53" s="1"/>
  <c r="I87" i="53"/>
  <c r="I112" i="53" s="1"/>
  <c r="H87" i="53"/>
  <c r="H112" i="53" s="1"/>
  <c r="G87" i="53"/>
  <c r="G112" i="53" s="1"/>
  <c r="M85" i="53"/>
  <c r="L85" i="53"/>
  <c r="G85" i="53"/>
  <c r="M84" i="53"/>
  <c r="L84" i="53"/>
  <c r="G84" i="53"/>
  <c r="M83" i="53"/>
  <c r="L83" i="53"/>
  <c r="G83" i="53"/>
  <c r="M82" i="53"/>
  <c r="L82" i="53"/>
  <c r="G82" i="53"/>
  <c r="M81" i="53"/>
  <c r="L81" i="53"/>
  <c r="G81" i="53"/>
  <c r="M80" i="53"/>
  <c r="L80" i="53"/>
  <c r="G80" i="53"/>
  <c r="M79" i="53"/>
  <c r="L79" i="53"/>
  <c r="G79" i="53"/>
  <c r="M78" i="53"/>
  <c r="L78" i="53"/>
  <c r="G78" i="53"/>
  <c r="M77" i="53"/>
  <c r="L77" i="53"/>
  <c r="G77" i="53"/>
  <c r="M76" i="53"/>
  <c r="L76" i="53"/>
  <c r="G76" i="53"/>
  <c r="M75" i="53"/>
  <c r="L75" i="53"/>
  <c r="G75" i="53"/>
  <c r="M74" i="53"/>
  <c r="L74" i="53"/>
  <c r="G74" i="53"/>
  <c r="M73" i="53"/>
  <c r="L73" i="53"/>
  <c r="G73" i="53"/>
  <c r="M72" i="53"/>
  <c r="L72" i="53"/>
  <c r="G72" i="53"/>
  <c r="M71" i="53"/>
  <c r="L71" i="53"/>
  <c r="G71" i="53"/>
  <c r="M70" i="53"/>
  <c r="L70" i="53"/>
  <c r="G70" i="53"/>
  <c r="M69" i="53"/>
  <c r="L69" i="53"/>
  <c r="G69" i="53"/>
  <c r="M68" i="53"/>
  <c r="L68" i="53"/>
  <c r="G68" i="53"/>
  <c r="M67" i="53"/>
  <c r="L67" i="53"/>
  <c r="G67" i="53"/>
  <c r="M66" i="53"/>
  <c r="L66" i="53"/>
  <c r="G66" i="53"/>
  <c r="M65" i="53"/>
  <c r="L65" i="53"/>
  <c r="G65" i="53"/>
  <c r="M64" i="53"/>
  <c r="L64" i="53"/>
  <c r="G64" i="53"/>
  <c r="M63" i="53"/>
  <c r="L63" i="53"/>
  <c r="G63" i="53"/>
  <c r="M62" i="53"/>
  <c r="L62" i="53"/>
  <c r="G62" i="53"/>
  <c r="M61" i="53"/>
  <c r="L61" i="53"/>
  <c r="G61" i="53"/>
  <c r="M60" i="53"/>
  <c r="L60" i="53"/>
  <c r="G60" i="53"/>
  <c r="M59" i="53"/>
  <c r="L59" i="53"/>
  <c r="G59" i="53"/>
  <c r="M58" i="53"/>
  <c r="L58" i="53"/>
  <c r="G58" i="53"/>
  <c r="M57" i="53"/>
  <c r="L57" i="53"/>
  <c r="G57" i="53"/>
  <c r="M56" i="53"/>
  <c r="L56" i="53"/>
  <c r="G56" i="53"/>
  <c r="M55" i="53"/>
  <c r="L55" i="53"/>
  <c r="G55" i="53"/>
  <c r="M54" i="53"/>
  <c r="L54" i="53"/>
  <c r="G54" i="53"/>
  <c r="M53" i="53"/>
  <c r="L53" i="53"/>
  <c r="G53" i="53"/>
  <c r="M52" i="53"/>
  <c r="L52" i="53"/>
  <c r="G52" i="53"/>
  <c r="M51" i="53"/>
  <c r="L51" i="53"/>
  <c r="G51" i="53"/>
  <c r="M50" i="53"/>
  <c r="L50" i="53"/>
  <c r="G50" i="53"/>
  <c r="M49" i="53"/>
  <c r="L49" i="53"/>
  <c r="G49" i="53"/>
  <c r="M48" i="53"/>
  <c r="L48" i="53"/>
  <c r="G48" i="53"/>
  <c r="M47" i="53"/>
  <c r="L47" i="53"/>
  <c r="G47" i="53"/>
  <c r="M46" i="53"/>
  <c r="L46" i="53"/>
  <c r="G46" i="53"/>
  <c r="M45" i="53"/>
  <c r="L45" i="53"/>
  <c r="G45" i="53"/>
  <c r="M44" i="53"/>
  <c r="L44" i="53"/>
  <c r="G44" i="53"/>
  <c r="M43" i="53"/>
  <c r="L43" i="53"/>
  <c r="G43" i="53"/>
  <c r="M42" i="53"/>
  <c r="L42" i="53"/>
  <c r="G42" i="53"/>
  <c r="M41" i="53"/>
  <c r="L41" i="53"/>
  <c r="G41" i="53"/>
  <c r="M40" i="53"/>
  <c r="L40" i="53"/>
  <c r="G40" i="53"/>
  <c r="M39" i="53"/>
  <c r="L39" i="53"/>
  <c r="G39" i="53"/>
  <c r="M38" i="53"/>
  <c r="L38" i="53"/>
  <c r="G38" i="53"/>
  <c r="M37" i="53"/>
  <c r="L37" i="53"/>
  <c r="G37" i="53"/>
  <c r="M36" i="53"/>
  <c r="L36" i="53"/>
  <c r="G36" i="53"/>
  <c r="M35" i="53"/>
  <c r="L35" i="53"/>
  <c r="G35" i="53"/>
  <c r="M34" i="53"/>
  <c r="L34" i="53"/>
  <c r="G34" i="53"/>
  <c r="M33" i="53"/>
  <c r="L33" i="53"/>
  <c r="G33" i="53"/>
  <c r="M32" i="53"/>
  <c r="L32" i="53"/>
  <c r="G32" i="53"/>
  <c r="M31" i="53"/>
  <c r="L31" i="53"/>
  <c r="G31" i="53"/>
  <c r="M30" i="53"/>
  <c r="L30" i="53"/>
  <c r="G30" i="53"/>
  <c r="M29" i="53"/>
  <c r="L29" i="53"/>
  <c r="G29" i="53"/>
  <c r="M28" i="53"/>
  <c r="L28" i="53"/>
  <c r="G28" i="53"/>
  <c r="M27" i="53"/>
  <c r="L27" i="53"/>
  <c r="G27" i="53"/>
  <c r="M26" i="53"/>
  <c r="L26" i="53"/>
  <c r="G26" i="53"/>
  <c r="M25" i="53"/>
  <c r="L25" i="53"/>
  <c r="G25" i="53"/>
  <c r="M24" i="53"/>
  <c r="L24" i="53"/>
  <c r="G24" i="53"/>
  <c r="M23" i="53"/>
  <c r="L23" i="53"/>
  <c r="G23" i="53"/>
  <c r="M22" i="53"/>
  <c r="L22" i="53"/>
  <c r="G22" i="53"/>
  <c r="M21" i="53"/>
  <c r="L21" i="53"/>
  <c r="G21" i="53"/>
  <c r="M20" i="53"/>
  <c r="L20" i="53"/>
  <c r="G20" i="53"/>
  <c r="M19" i="53"/>
  <c r="L19" i="53"/>
  <c r="G19" i="53"/>
  <c r="M18" i="53"/>
  <c r="L18" i="53"/>
  <c r="G18" i="53"/>
  <c r="M17" i="53"/>
  <c r="L17" i="53"/>
  <c r="G17" i="53"/>
  <c r="M16" i="53"/>
  <c r="L16" i="53"/>
  <c r="G16" i="53"/>
  <c r="M15" i="53"/>
  <c r="L15" i="53"/>
  <c r="G15" i="53"/>
  <c r="M14" i="53"/>
  <c r="L14" i="53"/>
  <c r="G14" i="53"/>
  <c r="M13" i="53"/>
  <c r="L13" i="53"/>
  <c r="G13" i="53"/>
  <c r="M12" i="53"/>
  <c r="L12" i="53"/>
  <c r="G12" i="53"/>
  <c r="M11" i="53"/>
  <c r="L11" i="53"/>
  <c r="G11" i="53"/>
  <c r="M10" i="53"/>
  <c r="L10" i="53"/>
  <c r="G10" i="53"/>
  <c r="M9" i="53"/>
  <c r="L9" i="53"/>
  <c r="G9" i="53"/>
  <c r="M8" i="53"/>
  <c r="L8" i="53"/>
  <c r="G8" i="53"/>
  <c r="M110" i="53" l="1"/>
  <c r="K112" i="53"/>
  <c r="L87" i="53"/>
  <c r="F34" i="52"/>
  <c r="I34" i="52" s="1"/>
  <c r="I33" i="52"/>
  <c r="F33" i="52"/>
  <c r="F32" i="52"/>
  <c r="I32" i="52" s="1"/>
  <c r="I31" i="52"/>
  <c r="I30" i="52" s="1"/>
  <c r="F31" i="52"/>
  <c r="H30" i="52"/>
  <c r="G30" i="52"/>
  <c r="E30" i="52"/>
  <c r="D30" i="52"/>
  <c r="I29" i="52"/>
  <c r="F29" i="52"/>
  <c r="F28" i="52"/>
  <c r="I28" i="52" s="1"/>
  <c r="I27" i="52"/>
  <c r="F27" i="52"/>
  <c r="F26" i="52"/>
  <c r="I26" i="52" s="1"/>
  <c r="H25" i="52"/>
  <c r="G25" i="52"/>
  <c r="E25" i="52"/>
  <c r="D25" i="52"/>
  <c r="F24" i="52"/>
  <c r="I24" i="52" s="1"/>
  <c r="I23" i="52"/>
  <c r="F23" i="52"/>
  <c r="H22" i="52"/>
  <c r="G22" i="52"/>
  <c r="E22" i="52"/>
  <c r="D22" i="52"/>
  <c r="I21" i="52"/>
  <c r="F21" i="52"/>
  <c r="F20" i="52"/>
  <c r="I20" i="52" s="1"/>
  <c r="I18" i="52" s="1"/>
  <c r="I19" i="52"/>
  <c r="F19" i="52"/>
  <c r="H18" i="52"/>
  <c r="G18" i="52"/>
  <c r="F18" i="52"/>
  <c r="E18" i="52"/>
  <c r="D18" i="52"/>
  <c r="F17" i="52"/>
  <c r="I17" i="52" s="1"/>
  <c r="F16" i="52"/>
  <c r="I16" i="52" s="1"/>
  <c r="I15" i="52"/>
  <c r="F15" i="52"/>
  <c r="F14" i="52"/>
  <c r="I14" i="52" s="1"/>
  <c r="I13" i="52"/>
  <c r="F13" i="52"/>
  <c r="F12" i="52"/>
  <c r="I12" i="52" s="1"/>
  <c r="I11" i="52"/>
  <c r="F11" i="52"/>
  <c r="F10" i="52"/>
  <c r="I10" i="52" s="1"/>
  <c r="H9" i="52"/>
  <c r="G9" i="52"/>
  <c r="F9" i="52"/>
  <c r="E9" i="52"/>
  <c r="E35" i="52" s="1"/>
  <c r="D9" i="52"/>
  <c r="I8" i="52"/>
  <c r="F8" i="52"/>
  <c r="I7" i="52"/>
  <c r="F7" i="52"/>
  <c r="F6" i="52" s="1"/>
  <c r="I6" i="52"/>
  <c r="H6" i="52"/>
  <c r="H35" i="52" s="1"/>
  <c r="G6" i="52"/>
  <c r="G35" i="52" s="1"/>
  <c r="E6" i="52"/>
  <c r="D6" i="52"/>
  <c r="D35" i="52" s="1"/>
  <c r="I25" i="52" l="1"/>
  <c r="I9" i="52"/>
  <c r="I35" i="52" s="1"/>
  <c r="I22" i="52"/>
  <c r="F22" i="52"/>
  <c r="F35" i="52" s="1"/>
  <c r="F30" i="52"/>
  <c r="F25" i="52"/>
  <c r="M112" i="53"/>
  <c r="L112" i="53"/>
  <c r="F148" i="33"/>
  <c r="E148" i="33"/>
  <c r="C148" i="33"/>
  <c r="B148" i="33"/>
  <c r="D147" i="33"/>
  <c r="G147" i="33" s="1"/>
  <c r="D146" i="33"/>
  <c r="G146" i="33" s="1"/>
  <c r="D145" i="33"/>
  <c r="G145" i="33" s="1"/>
  <c r="D144" i="33"/>
  <c r="G144" i="33" s="1"/>
  <c r="D143" i="33"/>
  <c r="G143" i="33" s="1"/>
  <c r="D142" i="33"/>
  <c r="G142" i="33" s="1"/>
  <c r="D141" i="33"/>
  <c r="D148" i="33" s="1"/>
  <c r="F133" i="33"/>
  <c r="E133" i="33"/>
  <c r="C133" i="33"/>
  <c r="B133" i="33"/>
  <c r="D132" i="33"/>
  <c r="G132" i="33" s="1"/>
  <c r="D131" i="33"/>
  <c r="G131" i="33" s="1"/>
  <c r="D130" i="33"/>
  <c r="G130" i="33" s="1"/>
  <c r="D129" i="33"/>
  <c r="D133" i="33" s="1"/>
  <c r="I118" i="51"/>
  <c r="F118" i="51"/>
  <c r="I117" i="51"/>
  <c r="F117" i="51"/>
  <c r="I116" i="51"/>
  <c r="F116" i="51"/>
  <c r="I115" i="51"/>
  <c r="F115" i="51"/>
  <c r="I114" i="51"/>
  <c r="F114" i="51"/>
  <c r="H113" i="51"/>
  <c r="I113" i="51" s="1"/>
  <c r="G113" i="51"/>
  <c r="F113" i="51"/>
  <c r="E113" i="51"/>
  <c r="D113" i="51"/>
  <c r="I112" i="51"/>
  <c r="F112" i="51"/>
  <c r="I111" i="51"/>
  <c r="F111" i="51"/>
  <c r="I110" i="51"/>
  <c r="F110" i="51"/>
  <c r="H109" i="51"/>
  <c r="I109" i="51" s="1"/>
  <c r="G109" i="51"/>
  <c r="E109" i="51"/>
  <c r="D109" i="51"/>
  <c r="F109" i="51" s="1"/>
  <c r="I108" i="51"/>
  <c r="F108" i="51"/>
  <c r="I107" i="51"/>
  <c r="F107" i="51"/>
  <c r="I106" i="51"/>
  <c r="F106" i="51"/>
  <c r="I105" i="51"/>
  <c r="F105" i="51"/>
  <c r="I104" i="51"/>
  <c r="F104" i="51"/>
  <c r="H103" i="51"/>
  <c r="I103" i="51" s="1"/>
  <c r="G103" i="51"/>
  <c r="E103" i="51"/>
  <c r="D103" i="51"/>
  <c r="F103" i="51" s="1"/>
  <c r="I102" i="51"/>
  <c r="F102" i="51"/>
  <c r="I101" i="51"/>
  <c r="F101" i="51"/>
  <c r="I100" i="51"/>
  <c r="F100" i="51"/>
  <c r="I99" i="51"/>
  <c r="F99" i="51"/>
  <c r="H98" i="51"/>
  <c r="H97" i="51" s="1"/>
  <c r="G98" i="51"/>
  <c r="E98" i="51"/>
  <c r="D98" i="51"/>
  <c r="F98" i="51" s="1"/>
  <c r="G97" i="51"/>
  <c r="E97" i="51"/>
  <c r="I96" i="51"/>
  <c r="F96" i="51"/>
  <c r="G95" i="51"/>
  <c r="G77" i="51" s="1"/>
  <c r="E95" i="51"/>
  <c r="I94" i="51"/>
  <c r="F94" i="51"/>
  <c r="I93" i="51"/>
  <c r="F93" i="51"/>
  <c r="I92" i="51"/>
  <c r="F92" i="51"/>
  <c r="I91" i="51"/>
  <c r="F91" i="51"/>
  <c r="H90" i="51"/>
  <c r="I90" i="51" s="1"/>
  <c r="G90" i="51"/>
  <c r="E90" i="51"/>
  <c r="D90" i="51"/>
  <c r="F90" i="51" s="1"/>
  <c r="I89" i="51"/>
  <c r="F89" i="51"/>
  <c r="I88" i="51"/>
  <c r="F88" i="51"/>
  <c r="I87" i="51"/>
  <c r="F87" i="51"/>
  <c r="I86" i="51"/>
  <c r="F86" i="51"/>
  <c r="I85" i="51"/>
  <c r="F85" i="51"/>
  <c r="I84" i="51"/>
  <c r="F84" i="51"/>
  <c r="I83" i="51"/>
  <c r="F83" i="51"/>
  <c r="H82" i="51"/>
  <c r="G82" i="51"/>
  <c r="F82" i="51"/>
  <c r="E82" i="51"/>
  <c r="D82" i="51"/>
  <c r="I81" i="51"/>
  <c r="F81" i="51"/>
  <c r="I80" i="51"/>
  <c r="F80" i="51"/>
  <c r="I79" i="51"/>
  <c r="F79" i="51"/>
  <c r="H78" i="51"/>
  <c r="I78" i="51" s="1"/>
  <c r="G78" i="51"/>
  <c r="E78" i="51"/>
  <c r="E77" i="51" s="1"/>
  <c r="D78" i="51"/>
  <c r="I76" i="51"/>
  <c r="F76" i="51"/>
  <c r="I75" i="51"/>
  <c r="F75" i="51"/>
  <c r="I74" i="51"/>
  <c r="F74" i="51"/>
  <c r="I73" i="51"/>
  <c r="F73" i="51"/>
  <c r="I72" i="51"/>
  <c r="F72" i="51"/>
  <c r="H71" i="51"/>
  <c r="I71" i="51" s="1"/>
  <c r="G71" i="51"/>
  <c r="E71" i="51"/>
  <c r="D71" i="51"/>
  <c r="F71" i="51" s="1"/>
  <c r="I70" i="51"/>
  <c r="F70" i="51"/>
  <c r="I69" i="51"/>
  <c r="F69" i="51"/>
  <c r="I68" i="51"/>
  <c r="F68" i="51"/>
  <c r="I67" i="51"/>
  <c r="F67" i="51"/>
  <c r="I66" i="51"/>
  <c r="F66" i="51"/>
  <c r="H65" i="51"/>
  <c r="I65" i="51" s="1"/>
  <c r="G65" i="51"/>
  <c r="E65" i="51"/>
  <c r="D65" i="51"/>
  <c r="D59" i="51" s="1"/>
  <c r="I64" i="51"/>
  <c r="F64" i="51"/>
  <c r="I63" i="51"/>
  <c r="F63" i="51"/>
  <c r="I62" i="51"/>
  <c r="F62" i="51"/>
  <c r="I61" i="51"/>
  <c r="F61" i="51"/>
  <c r="H60" i="51"/>
  <c r="H59" i="51" s="1"/>
  <c r="G60" i="51"/>
  <c r="E60" i="51"/>
  <c r="D60" i="51"/>
  <c r="F60" i="51" s="1"/>
  <c r="G59" i="51"/>
  <c r="G57" i="51" s="1"/>
  <c r="E59" i="51"/>
  <c r="I58" i="51"/>
  <c r="F58" i="51"/>
  <c r="E57" i="51"/>
  <c r="I56" i="51"/>
  <c r="F56" i="51"/>
  <c r="I55" i="51"/>
  <c r="F55" i="51"/>
  <c r="H54" i="51"/>
  <c r="I54" i="51" s="1"/>
  <c r="G54" i="51"/>
  <c r="E54" i="51"/>
  <c r="D54" i="51"/>
  <c r="F54" i="51" s="1"/>
  <c r="I53" i="51"/>
  <c r="F53" i="51"/>
  <c r="I52" i="51"/>
  <c r="F52" i="51"/>
  <c r="I51" i="51"/>
  <c r="F51" i="51"/>
  <c r="H50" i="51"/>
  <c r="I50" i="51" s="1"/>
  <c r="G50" i="51"/>
  <c r="E50" i="51"/>
  <c r="D50" i="51"/>
  <c r="F50" i="51" s="1"/>
  <c r="I49" i="51"/>
  <c r="F49" i="51"/>
  <c r="I48" i="51"/>
  <c r="F48" i="51"/>
  <c r="I47" i="51"/>
  <c r="F47" i="51"/>
  <c r="I46" i="51"/>
  <c r="F46" i="51"/>
  <c r="I45" i="51"/>
  <c r="F45" i="51"/>
  <c r="H44" i="51"/>
  <c r="H43" i="51" s="1"/>
  <c r="G44" i="51"/>
  <c r="E44" i="51"/>
  <c r="E43" i="51" s="1"/>
  <c r="D44" i="51"/>
  <c r="F44" i="51" s="1"/>
  <c r="G43" i="51"/>
  <c r="I42" i="51"/>
  <c r="F42" i="51"/>
  <c r="I41" i="51"/>
  <c r="F41" i="51"/>
  <c r="I40" i="51"/>
  <c r="F40" i="51"/>
  <c r="H39" i="51"/>
  <c r="I39" i="51" s="1"/>
  <c r="G39" i="51"/>
  <c r="F39" i="51"/>
  <c r="E39" i="51"/>
  <c r="D39" i="51"/>
  <c r="I38" i="51"/>
  <c r="F38" i="51"/>
  <c r="I37" i="51"/>
  <c r="F37" i="51"/>
  <c r="I36" i="51"/>
  <c r="F36" i="51"/>
  <c r="I35" i="51"/>
  <c r="F35" i="51"/>
  <c r="I34" i="51"/>
  <c r="F34" i="51"/>
  <c r="H33" i="51"/>
  <c r="I33" i="51" s="1"/>
  <c r="G33" i="51"/>
  <c r="F33" i="51"/>
  <c r="E33" i="51"/>
  <c r="D33" i="51"/>
  <c r="I32" i="51"/>
  <c r="F32" i="51"/>
  <c r="I31" i="51"/>
  <c r="F31" i="51"/>
  <c r="I30" i="51"/>
  <c r="F30" i="51"/>
  <c r="I29" i="51"/>
  <c r="F29" i="51"/>
  <c r="I28" i="51"/>
  <c r="F28" i="51"/>
  <c r="I27" i="51"/>
  <c r="F27" i="51"/>
  <c r="H26" i="51"/>
  <c r="I26" i="51" s="1"/>
  <c r="G26" i="51"/>
  <c r="E26" i="51"/>
  <c r="D26" i="51"/>
  <c r="F26" i="51" s="1"/>
  <c r="I25" i="51"/>
  <c r="F25" i="51"/>
  <c r="I24" i="51"/>
  <c r="F24" i="51"/>
  <c r="I23" i="51"/>
  <c r="F23" i="51"/>
  <c r="H22" i="51"/>
  <c r="H21" i="51" s="1"/>
  <c r="G22" i="51"/>
  <c r="E22" i="51"/>
  <c r="E21" i="51" s="1"/>
  <c r="D22" i="51"/>
  <c r="F22" i="51" s="1"/>
  <c r="G21" i="51"/>
  <c r="I20" i="51"/>
  <c r="F20" i="51"/>
  <c r="I19" i="51"/>
  <c r="F19" i="51"/>
  <c r="H18" i="51"/>
  <c r="I18" i="51" s="1"/>
  <c r="G18" i="51"/>
  <c r="E18" i="51"/>
  <c r="D18" i="51"/>
  <c r="F18" i="51" s="1"/>
  <c r="I17" i="51"/>
  <c r="F17" i="51"/>
  <c r="I16" i="51"/>
  <c r="F16" i="51"/>
  <c r="H15" i="51"/>
  <c r="I15" i="51" s="1"/>
  <c r="G15" i="51"/>
  <c r="F15" i="51"/>
  <c r="E15" i="51"/>
  <c r="D15" i="51"/>
  <c r="I14" i="51"/>
  <c r="F14" i="51"/>
  <c r="H13" i="51"/>
  <c r="H12" i="51" s="1"/>
  <c r="G13" i="51"/>
  <c r="G12" i="51" s="1"/>
  <c r="G11" i="51" s="1"/>
  <c r="F13" i="51"/>
  <c r="E13" i="51"/>
  <c r="D13" i="51"/>
  <c r="E12" i="51"/>
  <c r="D12" i="51"/>
  <c r="F12" i="51" s="1"/>
  <c r="G10" i="51" l="1"/>
  <c r="H11" i="51"/>
  <c r="I12" i="51"/>
  <c r="I21" i="51"/>
  <c r="H95" i="51"/>
  <c r="H57" i="51"/>
  <c r="I59" i="51"/>
  <c r="E11" i="51"/>
  <c r="E10" i="51" s="1"/>
  <c r="D57" i="51"/>
  <c r="F57" i="51" s="1"/>
  <c r="F59" i="51"/>
  <c r="I60" i="51"/>
  <c r="I82" i="51"/>
  <c r="I98" i="51"/>
  <c r="D21" i="51"/>
  <c r="F21" i="51" s="1"/>
  <c r="D43" i="51"/>
  <c r="F43" i="51" s="1"/>
  <c r="I13" i="51"/>
  <c r="G141" i="33"/>
  <c r="G148" i="33" s="1"/>
  <c r="D11" i="51"/>
  <c r="F65" i="51"/>
  <c r="I22" i="51"/>
  <c r="I44" i="51"/>
  <c r="G129" i="33"/>
  <c r="G133" i="33" s="1"/>
  <c r="F78" i="51"/>
  <c r="D97" i="51"/>
  <c r="E17" i="25"/>
  <c r="H17" i="25"/>
  <c r="D119" i="33"/>
  <c r="G119" i="33"/>
  <c r="D118" i="33"/>
  <c r="G118" i="33"/>
  <c r="D117" i="33"/>
  <c r="G117" i="33"/>
  <c r="D116" i="33"/>
  <c r="G116" i="33"/>
  <c r="D115" i="33"/>
  <c r="G115" i="33"/>
  <c r="D114" i="33"/>
  <c r="G114" i="33"/>
  <c r="D113" i="33"/>
  <c r="G113" i="33"/>
  <c r="D112" i="33"/>
  <c r="G112" i="33"/>
  <c r="D111" i="33"/>
  <c r="G111" i="33"/>
  <c r="D110" i="33"/>
  <c r="G110" i="33"/>
  <c r="D109" i="33"/>
  <c r="G109" i="33"/>
  <c r="D108" i="33"/>
  <c r="G108" i="33"/>
  <c r="D107" i="33"/>
  <c r="G107" i="33"/>
  <c r="D106" i="33"/>
  <c r="G106" i="33"/>
  <c r="D105" i="33"/>
  <c r="G105" i="33"/>
  <c r="D104" i="33"/>
  <c r="G104" i="33"/>
  <c r="D103" i="33"/>
  <c r="G103" i="33"/>
  <c r="D102" i="33"/>
  <c r="G102" i="33"/>
  <c r="D101" i="33"/>
  <c r="G101" i="33"/>
  <c r="D100" i="33"/>
  <c r="G100" i="33"/>
  <c r="D99" i="33"/>
  <c r="G99" i="33"/>
  <c r="D98" i="33"/>
  <c r="G98" i="33"/>
  <c r="D97" i="33"/>
  <c r="G97" i="33"/>
  <c r="D96" i="33"/>
  <c r="G96" i="33"/>
  <c r="D95" i="33"/>
  <c r="G95" i="33"/>
  <c r="D94" i="33"/>
  <c r="G94" i="33"/>
  <c r="D93" i="33"/>
  <c r="G93" i="33"/>
  <c r="D92" i="33"/>
  <c r="G92" i="33"/>
  <c r="D91" i="33"/>
  <c r="G91" i="33"/>
  <c r="D90" i="33"/>
  <c r="G90" i="33"/>
  <c r="D89" i="33"/>
  <c r="G89" i="33"/>
  <c r="D88" i="33"/>
  <c r="G88" i="33"/>
  <c r="D87" i="33"/>
  <c r="G87" i="33"/>
  <c r="D86" i="33"/>
  <c r="G86" i="33"/>
  <c r="D85" i="33"/>
  <c r="G85" i="33"/>
  <c r="D84" i="33"/>
  <c r="G84" i="33"/>
  <c r="D83" i="33"/>
  <c r="G83" i="33"/>
  <c r="D82" i="33"/>
  <c r="G82" i="33"/>
  <c r="D81" i="33"/>
  <c r="G81" i="33"/>
  <c r="D80" i="33"/>
  <c r="G80" i="33"/>
  <c r="D79" i="33"/>
  <c r="G79" i="33"/>
  <c r="D78" i="33"/>
  <c r="G78" i="33"/>
  <c r="D77" i="33"/>
  <c r="G77" i="33"/>
  <c r="D76" i="33"/>
  <c r="G76" i="33"/>
  <c r="D75" i="33"/>
  <c r="G75" i="33"/>
  <c r="D74" i="33"/>
  <c r="G74" i="33"/>
  <c r="D73" i="33"/>
  <c r="G73" i="33"/>
  <c r="D72" i="33"/>
  <c r="G72" i="33"/>
  <c r="D71" i="33"/>
  <c r="G71" i="33"/>
  <c r="D70" i="33"/>
  <c r="G70" i="33" s="1"/>
  <c r="D69" i="33"/>
  <c r="G69" i="33"/>
  <c r="D68" i="33"/>
  <c r="G68" i="33"/>
  <c r="D67" i="33"/>
  <c r="G67" i="33"/>
  <c r="D66" i="33"/>
  <c r="G66" i="33" s="1"/>
  <c r="D65" i="33"/>
  <c r="G65" i="33"/>
  <c r="D64" i="33"/>
  <c r="G64" i="33"/>
  <c r="D63" i="33"/>
  <c r="G63" i="33"/>
  <c r="D62" i="33"/>
  <c r="G62" i="33" s="1"/>
  <c r="D61" i="33"/>
  <c r="G61" i="33"/>
  <c r="D60" i="33"/>
  <c r="G60" i="33"/>
  <c r="D59" i="33"/>
  <c r="G59" i="33"/>
  <c r="D58" i="33"/>
  <c r="G58" i="33" s="1"/>
  <c r="D57" i="33"/>
  <c r="G57" i="33"/>
  <c r="D56" i="33"/>
  <c r="G56" i="33"/>
  <c r="D55" i="33"/>
  <c r="G55" i="33"/>
  <c r="D54" i="33"/>
  <c r="G54" i="33"/>
  <c r="D53" i="33"/>
  <c r="G53" i="33"/>
  <c r="D52" i="33"/>
  <c r="G52" i="33"/>
  <c r="D51" i="33"/>
  <c r="G51" i="33"/>
  <c r="D50" i="33"/>
  <c r="G50" i="33" s="1"/>
  <c r="D49" i="33"/>
  <c r="G49" i="33"/>
  <c r="D48" i="33"/>
  <c r="G48" i="33"/>
  <c r="D47" i="33"/>
  <c r="G47" i="33"/>
  <c r="D46" i="33"/>
  <c r="G46" i="33"/>
  <c r="D45" i="33"/>
  <c r="G45" i="33"/>
  <c r="D44" i="33"/>
  <c r="G44" i="33"/>
  <c r="D43" i="33"/>
  <c r="G43" i="33"/>
  <c r="D42" i="33"/>
  <c r="G42" i="33"/>
  <c r="D41" i="33"/>
  <c r="G41" i="33"/>
  <c r="D40" i="33"/>
  <c r="G40" i="33"/>
  <c r="D39" i="33"/>
  <c r="G39" i="33"/>
  <c r="D38" i="33"/>
  <c r="G38" i="33"/>
  <c r="D37" i="33"/>
  <c r="G37" i="33"/>
  <c r="D36" i="33"/>
  <c r="G36" i="33"/>
  <c r="D35" i="33"/>
  <c r="G35" i="33"/>
  <c r="D34" i="33"/>
  <c r="G34" i="33"/>
  <c r="D33" i="33"/>
  <c r="G33" i="33"/>
  <c r="D32" i="33"/>
  <c r="G32" i="33"/>
  <c r="D31" i="33"/>
  <c r="G31" i="33"/>
  <c r="D30" i="33"/>
  <c r="G30" i="33"/>
  <c r="D29" i="33"/>
  <c r="G29" i="33"/>
  <c r="D28" i="33"/>
  <c r="G28" i="33"/>
  <c r="D27" i="33"/>
  <c r="G27" i="33"/>
  <c r="D26" i="33"/>
  <c r="G26" i="33"/>
  <c r="D25" i="33"/>
  <c r="G25" i="33"/>
  <c r="D24" i="33"/>
  <c r="G24" i="33"/>
  <c r="D23" i="33"/>
  <c r="G23" i="33"/>
  <c r="D22" i="33"/>
  <c r="G22" i="33"/>
  <c r="D21" i="33"/>
  <c r="G21" i="33"/>
  <c r="D20" i="33"/>
  <c r="G20" i="33"/>
  <c r="D19" i="33"/>
  <c r="G19" i="33"/>
  <c r="D18" i="33"/>
  <c r="G18" i="33"/>
  <c r="D17" i="33"/>
  <c r="G17" i="33" s="1"/>
  <c r="D16" i="33"/>
  <c r="G16" i="33"/>
  <c r="D15" i="33"/>
  <c r="G15" i="33"/>
  <c r="D14" i="33"/>
  <c r="G14" i="33"/>
  <c r="D13" i="33"/>
  <c r="G13" i="33" s="1"/>
  <c r="D12" i="33"/>
  <c r="G12" i="33"/>
  <c r="D11" i="33"/>
  <c r="G11" i="33"/>
  <c r="D10" i="33"/>
  <c r="G10" i="33"/>
  <c r="G9" i="33"/>
  <c r="D9" i="33"/>
  <c r="D8" i="33"/>
  <c r="G8" i="33"/>
  <c r="D7" i="33"/>
  <c r="D121" i="33" s="1"/>
  <c r="G7" i="33"/>
  <c r="D6" i="33"/>
  <c r="G6" i="33"/>
  <c r="D5" i="33"/>
  <c r="G5" i="33" s="1"/>
  <c r="G121" i="33" s="1"/>
  <c r="D6" i="24"/>
  <c r="G6" i="24" s="1"/>
  <c r="D5" i="24"/>
  <c r="G5" i="24" s="1"/>
  <c r="G10" i="24" s="1"/>
  <c r="E7" i="32"/>
  <c r="E8" i="32"/>
  <c r="E9" i="32"/>
  <c r="E10" i="32"/>
  <c r="E11" i="32"/>
  <c r="E12" i="32"/>
  <c r="E5" i="32" s="1"/>
  <c r="E14" i="32"/>
  <c r="H14" i="32" s="1"/>
  <c r="E15" i="32"/>
  <c r="H15" i="32" s="1"/>
  <c r="E16" i="32"/>
  <c r="E17" i="32"/>
  <c r="E18" i="32"/>
  <c r="E19" i="32"/>
  <c r="E20" i="32"/>
  <c r="E21" i="32"/>
  <c r="H21" i="32" s="1"/>
  <c r="E22" i="32"/>
  <c r="H22" i="32" s="1"/>
  <c r="E24" i="32"/>
  <c r="H24" i="32" s="1"/>
  <c r="E25" i="32"/>
  <c r="E26" i="32"/>
  <c r="E27" i="32"/>
  <c r="E28" i="32"/>
  <c r="E29" i="32"/>
  <c r="E30" i="32"/>
  <c r="E31" i="32"/>
  <c r="H31" i="32" s="1"/>
  <c r="E32" i="32"/>
  <c r="H32" i="32" s="1"/>
  <c r="E34" i="32"/>
  <c r="E35" i="32"/>
  <c r="E36" i="32"/>
  <c r="E37" i="32"/>
  <c r="E38" i="32"/>
  <c r="E39" i="32"/>
  <c r="H39" i="32" s="1"/>
  <c r="H33" i="32" s="1"/>
  <c r="E40" i="32"/>
  <c r="H40" i="32" s="1"/>
  <c r="E41" i="32"/>
  <c r="E42" i="32"/>
  <c r="E44" i="32"/>
  <c r="E45" i="32"/>
  <c r="E46" i="32"/>
  <c r="E47" i="32"/>
  <c r="E48" i="32"/>
  <c r="E49" i="32"/>
  <c r="H49" i="32" s="1"/>
  <c r="E50" i="32"/>
  <c r="H50" i="32" s="1"/>
  <c r="E51" i="32"/>
  <c r="E52" i="32"/>
  <c r="E54" i="32"/>
  <c r="E55" i="32"/>
  <c r="E56" i="32"/>
  <c r="E58" i="32"/>
  <c r="H58" i="32" s="1"/>
  <c r="H57" i="32" s="1"/>
  <c r="E59" i="32"/>
  <c r="H59" i="32" s="1"/>
  <c r="E60" i="32"/>
  <c r="H60" i="32" s="1"/>
  <c r="E61" i="32"/>
  <c r="E62" i="32"/>
  <c r="E63" i="32"/>
  <c r="E64" i="32"/>
  <c r="E66" i="32"/>
  <c r="H66" i="32" s="1"/>
  <c r="H65" i="32" s="1"/>
  <c r="E67" i="32"/>
  <c r="E68" i="32"/>
  <c r="H68" i="32" s="1"/>
  <c r="E70" i="32"/>
  <c r="E71" i="32"/>
  <c r="H71" i="32" s="1"/>
  <c r="E72" i="32"/>
  <c r="E73" i="32"/>
  <c r="E74" i="32"/>
  <c r="E75" i="32"/>
  <c r="H75" i="32" s="1"/>
  <c r="E76" i="32"/>
  <c r="H76" i="32" s="1"/>
  <c r="E6" i="32"/>
  <c r="H35" i="13"/>
  <c r="H34" i="13"/>
  <c r="H28" i="13"/>
  <c r="H21" i="13" s="1"/>
  <c r="H39" i="13" s="1"/>
  <c r="H36" i="25"/>
  <c r="H35" i="25"/>
  <c r="H34" i="25"/>
  <c r="H33" i="25"/>
  <c r="G32" i="25"/>
  <c r="F32" i="25"/>
  <c r="D32" i="25"/>
  <c r="C32" i="25"/>
  <c r="H31" i="25"/>
  <c r="H30" i="25"/>
  <c r="H29" i="25"/>
  <c r="H28" i="25"/>
  <c r="H27" i="25"/>
  <c r="H26" i="25"/>
  <c r="H25" i="25"/>
  <c r="H24" i="25"/>
  <c r="H23" i="25"/>
  <c r="G22" i="25"/>
  <c r="F22" i="25"/>
  <c r="H22" i="25" s="1"/>
  <c r="E22" i="25"/>
  <c r="D22" i="25"/>
  <c r="C22" i="25"/>
  <c r="H21" i="25"/>
  <c r="H20" i="25"/>
  <c r="H19" i="25"/>
  <c r="H18" i="25"/>
  <c r="H16" i="25"/>
  <c r="H15" i="25"/>
  <c r="G14" i="25"/>
  <c r="F14" i="25"/>
  <c r="D14" i="25"/>
  <c r="C14" i="25"/>
  <c r="E14" i="25"/>
  <c r="H14" i="25" s="1"/>
  <c r="H13" i="25"/>
  <c r="H12" i="25"/>
  <c r="H11" i="25"/>
  <c r="H10" i="25"/>
  <c r="H9" i="25"/>
  <c r="H8" i="25"/>
  <c r="H7" i="25"/>
  <c r="H6" i="25"/>
  <c r="G5" i="25"/>
  <c r="G37" i="25" s="1"/>
  <c r="F5" i="25"/>
  <c r="F37" i="25" s="1"/>
  <c r="D5" i="25"/>
  <c r="C5" i="25"/>
  <c r="E5" i="25"/>
  <c r="F10" i="24"/>
  <c r="E10" i="24"/>
  <c r="C10" i="24"/>
  <c r="B10" i="24"/>
  <c r="G9" i="24"/>
  <c r="G8" i="24"/>
  <c r="G7" i="24"/>
  <c r="H74" i="32"/>
  <c r="H73" i="32"/>
  <c r="H72" i="32"/>
  <c r="H70" i="32"/>
  <c r="G69" i="32"/>
  <c r="F69" i="32"/>
  <c r="D69" i="32"/>
  <c r="E69" i="32" s="1"/>
  <c r="C69" i="32"/>
  <c r="H67" i="32"/>
  <c r="G65" i="32"/>
  <c r="F65" i="32"/>
  <c r="D65" i="32"/>
  <c r="E65" i="32" s="1"/>
  <c r="C65" i="32"/>
  <c r="H64" i="32"/>
  <c r="H63" i="32"/>
  <c r="H62" i="32"/>
  <c r="H61" i="32"/>
  <c r="G57" i="32"/>
  <c r="F57" i="32"/>
  <c r="D57" i="32"/>
  <c r="E57" i="32" s="1"/>
  <c r="C57" i="32"/>
  <c r="H56" i="32"/>
  <c r="H55" i="32"/>
  <c r="H54" i="32"/>
  <c r="G53" i="32"/>
  <c r="F53" i="32"/>
  <c r="D53" i="32"/>
  <c r="E53" i="32"/>
  <c r="C53" i="32"/>
  <c r="H52" i="32"/>
  <c r="H51" i="32"/>
  <c r="H48" i="32"/>
  <c r="H47" i="32"/>
  <c r="H46" i="32"/>
  <c r="H45" i="32"/>
  <c r="H44" i="32"/>
  <c r="G43" i="32"/>
  <c r="F43" i="32"/>
  <c r="D43" i="32"/>
  <c r="C43" i="32"/>
  <c r="E43" i="32" s="1"/>
  <c r="H42" i="32"/>
  <c r="H41" i="32"/>
  <c r="H38" i="32"/>
  <c r="H37" i="32"/>
  <c r="H36" i="32"/>
  <c r="H35" i="32"/>
  <c r="H34" i="32"/>
  <c r="G33" i="32"/>
  <c r="F33" i="32"/>
  <c r="D33" i="32"/>
  <c r="E33" i="32"/>
  <c r="C33" i="32"/>
  <c r="H30" i="32"/>
  <c r="H29" i="32"/>
  <c r="H28" i="32"/>
  <c r="H27" i="32"/>
  <c r="H26" i="32"/>
  <c r="H25" i="32"/>
  <c r="G23" i="32"/>
  <c r="F23" i="32"/>
  <c r="D23" i="32"/>
  <c r="D77" i="32" s="1"/>
  <c r="C23" i="32"/>
  <c r="H20" i="32"/>
  <c r="H19" i="32"/>
  <c r="H18" i="32"/>
  <c r="H17" i="32"/>
  <c r="H16" i="32"/>
  <c r="G13" i="32"/>
  <c r="F13" i="32"/>
  <c r="D13" i="32"/>
  <c r="C13" i="32"/>
  <c r="C77" i="32" s="1"/>
  <c r="H12" i="32"/>
  <c r="H5" i="32" s="1"/>
  <c r="H11" i="32"/>
  <c r="H10" i="32"/>
  <c r="H9" i="32"/>
  <c r="H8" i="32"/>
  <c r="H7" i="32"/>
  <c r="H6" i="32"/>
  <c r="G5" i="32"/>
  <c r="G77" i="32" s="1"/>
  <c r="F5" i="32"/>
  <c r="F77" i="32" s="1"/>
  <c r="D5" i="32"/>
  <c r="C5" i="32"/>
  <c r="F121" i="33"/>
  <c r="E121" i="33"/>
  <c r="C121" i="33"/>
  <c r="B121" i="33"/>
  <c r="H38" i="13"/>
  <c r="H37" i="13"/>
  <c r="E38" i="13"/>
  <c r="G37" i="13"/>
  <c r="F37" i="13"/>
  <c r="C37" i="13"/>
  <c r="H31" i="13"/>
  <c r="G31" i="13"/>
  <c r="G39" i="13" s="1"/>
  <c r="F31" i="13"/>
  <c r="E31" i="13"/>
  <c r="D31" i="13"/>
  <c r="C31" i="13"/>
  <c r="G21" i="13"/>
  <c r="F21" i="13"/>
  <c r="F39" i="13" s="1"/>
  <c r="E21" i="13"/>
  <c r="E39" i="13" s="1"/>
  <c r="D21" i="13"/>
  <c r="D39" i="13" s="1"/>
  <c r="C21" i="13"/>
  <c r="G16" i="13"/>
  <c r="F16" i="13"/>
  <c r="E16" i="13"/>
  <c r="D16" i="13"/>
  <c r="C16" i="13"/>
  <c r="H15" i="13"/>
  <c r="H14" i="13"/>
  <c r="H13" i="13"/>
  <c r="H12" i="13"/>
  <c r="H11" i="13"/>
  <c r="H10" i="13"/>
  <c r="H9" i="13"/>
  <c r="H8" i="13"/>
  <c r="H7" i="13"/>
  <c r="H6" i="13"/>
  <c r="H16" i="13" s="1"/>
  <c r="H5" i="13"/>
  <c r="H53" i="32"/>
  <c r="C39" i="13"/>
  <c r="E32" i="25"/>
  <c r="D37" i="25"/>
  <c r="H32" i="25"/>
  <c r="E37" i="25"/>
  <c r="C37" i="25"/>
  <c r="E77" i="32" l="1"/>
  <c r="H69" i="32"/>
  <c r="H23" i="32"/>
  <c r="H43" i="32"/>
  <c r="H13" i="32"/>
  <c r="H77" i="32" s="1"/>
  <c r="I95" i="51"/>
  <c r="E23" i="32"/>
  <c r="D95" i="51"/>
  <c r="F97" i="51"/>
  <c r="E119" i="51"/>
  <c r="E9" i="51"/>
  <c r="I11" i="51"/>
  <c r="H10" i="51"/>
  <c r="E13" i="32"/>
  <c r="I43" i="51"/>
  <c r="I57" i="51"/>
  <c r="H77" i="51"/>
  <c r="D10" i="24"/>
  <c r="F11" i="51"/>
  <c r="D10" i="51"/>
  <c r="H5" i="25"/>
  <c r="H37" i="25" s="1"/>
  <c r="I97" i="51"/>
  <c r="G119" i="51"/>
  <c r="G9" i="51"/>
  <c r="F10" i="51" l="1"/>
  <c r="D9" i="51"/>
  <c r="F9" i="51" s="1"/>
  <c r="H9" i="51"/>
  <c r="I9" i="51" s="1"/>
  <c r="I10" i="51"/>
  <c r="H119" i="51"/>
  <c r="I77" i="51"/>
  <c r="F95" i="51"/>
  <c r="D77" i="51"/>
  <c r="F77" i="51" s="1"/>
  <c r="D119" i="51" l="1"/>
  <c r="F119" i="51" s="1"/>
  <c r="I119" i="5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DGCG</author>
  </authors>
  <commentList>
    <comment ref="I7" authorId="0" shapeId="0" xr:uid="{F94D77D6-4DAF-4085-BF33-24C43C5F10FC}">
      <text>
        <r>
          <rPr>
            <b/>
            <sz val="9"/>
            <color indexed="81"/>
            <rFont val="Tahoma"/>
            <family val="2"/>
          </rPr>
          <t>DGCG:</t>
        </r>
        <r>
          <rPr>
            <sz val="9"/>
            <color indexed="81"/>
            <rFont val="Tahoma"/>
            <family val="2"/>
          </rPr>
          <t xml:space="preserve">
Modificado menos devengado</t>
        </r>
      </text>
    </comment>
  </commentList>
</comments>
</file>

<file path=xl/sharedStrings.xml><?xml version="1.0" encoding="utf-8"?>
<sst xmlns="http://schemas.openxmlformats.org/spreadsheetml/2006/main" count="938" uniqueCount="687">
  <si>
    <t>Activos Intangibles</t>
  </si>
  <si>
    <t>Aportaciones</t>
  </si>
  <si>
    <t>“Bajo protesta de decir verdad declaramos que los Estados Financieros y sus notas, son razonablemente correctos y son responsabilidad del emisor”.</t>
  </si>
  <si>
    <t>Impuestos</t>
  </si>
  <si>
    <t>Cuotas y Aportaciones de Seguridad Social</t>
  </si>
  <si>
    <t>Contribuciones de Mejoras</t>
  </si>
  <si>
    <t>Derechos</t>
  </si>
  <si>
    <t>Productos</t>
  </si>
  <si>
    <t>Aprovechamientos</t>
  </si>
  <si>
    <t>Participaciones, Aportaciones, Convenios, Incentivos Derivados de la Colaboración Fiscal y Fondos Distintos de Aportaciones</t>
  </si>
  <si>
    <t>Transferencias, Asignaciones, Subsidios y Subvenciones, y Pensiones y Jubilaciones</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</si>
  <si>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</si>
  <si>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</si>
  <si>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</si>
  <si>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</si>
  <si>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</si>
  <si>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</si>
  <si>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</si>
  <si>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</si>
  <si>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</si>
  <si>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la Seguridad Social</t>
  </si>
  <si>
    <t>Donativos</t>
  </si>
  <si>
    <t>Transferencias al Exterior</t>
  </si>
  <si>
    <t>Participaciones y Aportaciones</t>
  </si>
  <si>
    <t>Participaciones</t>
  </si>
  <si>
    <t>Convenios</t>
  </si>
  <si>
    <t>Intereses de la Deuda Pública</t>
  </si>
  <si>
    <t>Comisiones de la Deuda Pública</t>
  </si>
  <si>
    <t>Gastos de la Deuda Pública</t>
  </si>
  <si>
    <t>Costo por Coberturas</t>
  </si>
  <si>
    <t>Apoyos Financieros</t>
  </si>
  <si>
    <t>Provisiones</t>
  </si>
  <si>
    <t>Inversión Pública</t>
  </si>
  <si>
    <t>Concepto</t>
  </si>
  <si>
    <t>Total</t>
  </si>
  <si>
    <t>xx</t>
  </si>
  <si>
    <t>Ingresos</t>
  </si>
  <si>
    <t>Rubro de Ingresos</t>
  </si>
  <si>
    <t>Diferencia</t>
  </si>
  <si>
    <t>Estimado</t>
  </si>
  <si>
    <t>Ampliaciones y Reducciones</t>
  </si>
  <si>
    <t>Modificado</t>
  </si>
  <si>
    <t>Devengado</t>
  </si>
  <si>
    <t>Recaudado</t>
  </si>
  <si>
    <t>(1)</t>
  </si>
  <si>
    <t>(2)</t>
  </si>
  <si>
    <t>(3 = 1 + 2)</t>
  </si>
  <si>
    <t>(4)</t>
  </si>
  <si>
    <t>(5)</t>
  </si>
  <si>
    <t>(6 = 5 - 1)</t>
  </si>
  <si>
    <t>10</t>
  </si>
  <si>
    <t>20</t>
  </si>
  <si>
    <t>30</t>
  </si>
  <si>
    <t>40</t>
  </si>
  <si>
    <t>50</t>
  </si>
  <si>
    <t>60</t>
  </si>
  <si>
    <t>Ingresos por Venta de Bienes, Prestación de Servicios y Otros Ingresos</t>
  </si>
  <si>
    <t>70</t>
  </si>
  <si>
    <t>Participaciones, Aportaciones, Convenios, Incentivos de Derivados de la Colaboración Fiscal y Fondos Distintos de Aportaciones</t>
  </si>
  <si>
    <t>80</t>
  </si>
  <si>
    <t>90</t>
  </si>
  <si>
    <t>Ingresos Derivados de Financiamientos</t>
  </si>
  <si>
    <t>00</t>
  </si>
  <si>
    <t>Ingresos Excedentes</t>
  </si>
  <si>
    <t>Estado Analítico de Ingresos Por Fuente de Financiamiento</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</si>
  <si>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</si>
  <si>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</si>
  <si>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</si>
  <si>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</si>
  <si>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Productos</t>
    </r>
    <r>
      <rPr>
        <vertAlign val="superscript"/>
        <sz val="8"/>
        <color rgb="FF0070C0"/>
        <rFont val="Arial"/>
        <family val="2"/>
      </rPr>
      <t>1</t>
    </r>
  </si>
  <si>
    <r>
      <t>Ingresos por Venta de Bienes, Prestación de Servicios y Otros Ingresos</t>
    </r>
    <r>
      <rPr>
        <vertAlign val="superscript"/>
        <sz val="8"/>
        <rFont val="Arial"/>
        <family val="2"/>
      </rPr>
      <t>3</t>
    </r>
  </si>
  <si>
    <t>Ingresos Derivados de Financiamiento</t>
  </si>
  <si>
    <r>
      <rPr>
        <vertAlign val="superscript"/>
        <sz val="8"/>
        <color theme="1"/>
        <rFont val="Arial"/>
        <family val="2"/>
      </rPr>
      <t>1</t>
    </r>
    <r>
      <rPr>
        <sz val="8"/>
        <color theme="1"/>
        <rFont val="Arial"/>
        <family val="2"/>
      </rPr>
      <t xml:space="preserve"> Incluye intereses que generan las cuentas bancarias de los entes públicos en productos.</t>
    </r>
  </si>
  <si>
    <r>
      <rPr>
        <vertAlign val="superscript"/>
        <sz val="8"/>
        <color theme="1"/>
        <rFont val="Arial"/>
        <family val="2"/>
      </rPr>
      <t>2</t>
    </r>
    <r>
      <rPr>
        <sz val="8"/>
        <color theme="1"/>
        <rFont val="Arial"/>
        <family val="2"/>
      </rPr>
      <t xml:space="preserve"> Incluye donativos en efectivo del Poder Ejecutivo, entre otros aprovechamientos.</t>
    </r>
  </si>
  <si>
    <r>
      <rPr>
        <vertAlign val="superscript"/>
        <sz val="8"/>
        <color theme="1"/>
        <rFont val="Arial"/>
        <family val="2"/>
      </rPr>
      <t>3</t>
    </r>
    <r>
      <rPr>
        <sz val="8"/>
        <color theme="1"/>
        <rFont val="Arial"/>
        <family val="2"/>
      </rPr>
      <t xml:space="preserve">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</si>
  <si>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</si>
  <si>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</si>
  <si>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Aprobado</t>
  </si>
  <si>
    <t>Ampliaciones/ (Reducciones)</t>
  </si>
  <si>
    <t>Pagado</t>
  </si>
  <si>
    <t>3 = (1 + 2 )</t>
  </si>
  <si>
    <t>6 = ( 3 - 4 )</t>
  </si>
  <si>
    <t xml:space="preserve">    Poder Ejecutivo </t>
  </si>
  <si>
    <t xml:space="preserve">    Poder Legislativo</t>
  </si>
  <si>
    <t xml:space="preserve">    Poder Judicial</t>
  </si>
  <si>
    <t xml:space="preserve">    Organismos Autónomos</t>
  </si>
  <si>
    <t>Entidades Paraestatales Empresariales Financieras Monetarias con Participación Estatal Mayoritaria</t>
  </si>
  <si>
    <t>Entidades Paraestatales Financieras No Monetarias con Participación Estatal Mayoritaria</t>
  </si>
  <si>
    <t>Fideicomisos Financieros Públicos con Participación Estatal Mayoritaria</t>
  </si>
  <si>
    <t xml:space="preserve">Egresos </t>
  </si>
  <si>
    <t>Total del Gasto</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</si>
  <si>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</si>
  <si>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</si>
  <si>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</si>
  <si>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</si>
  <si>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</si>
  <si>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</si>
  <si>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</si>
  <si>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</si>
  <si>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</si>
  <si>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</si>
  <si>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</si>
  <si>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</si>
  <si>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</si>
  <si>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</si>
  <si>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</si>
  <si>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</si>
  <si>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</si>
  <si>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</si>
  <si>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</si>
  <si>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</si>
  <si>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</si>
  <si>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</si>
  <si>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</si>
  <si>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</si>
  <si>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</si>
  <si>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</si>
  <si>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</si>
  <si>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</si>
  <si>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</si>
  <si>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</si>
  <si>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</si>
  <si>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</si>
  <si>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</si>
  <si>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</si>
  <si>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</si>
  <si>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</si>
  <si>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</si>
  <si>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</si>
  <si>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</si>
  <si>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</si>
  <si>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</si>
  <si>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</si>
  <si>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</si>
  <si>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</si>
  <si>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</si>
  <si>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</si>
  <si>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</si>
  <si>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</si>
  <si>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</si>
  <si>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</si>
  <si>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</si>
  <si>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</si>
  <si>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</si>
  <si>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Gasto Corriente</t>
  </si>
  <si>
    <t>Gasto de Capital</t>
  </si>
  <si>
    <t>Amortización de la Deuda y Disminución de Pasivos</t>
  </si>
  <si>
    <t>Adeudos de Ejercicios Fiscales Anteriores</t>
  </si>
  <si>
    <t>Saneamiento del Sistema Financiero</t>
  </si>
  <si>
    <t>Transferencias, Participaciones y Aportaciones entre Diferentes Niveles y Ordenes de Gobierno</t>
  </si>
  <si>
    <t>Transacciones de la Deuda Publica / Costo Financiero de la Deuda</t>
  </si>
  <si>
    <t>Otras no Clasificadas en Funciones Anteriores</t>
  </si>
  <si>
    <t>Otras Industrias y Otros Asuntos Económicos</t>
  </si>
  <si>
    <t>Ciencia, Tecnología e Innovación</t>
  </si>
  <si>
    <t>Turismo</t>
  </si>
  <si>
    <t>Comunicaciones</t>
  </si>
  <si>
    <t>Transporte</t>
  </si>
  <si>
    <t>Minería, Manufacturas y Construcción</t>
  </si>
  <si>
    <t>Combustibles y Energía</t>
  </si>
  <si>
    <t>Agropecuaria, Silvicultura, Pesca y Caza</t>
  </si>
  <si>
    <t>Asuntos Económicos, Comerciales y Laborales en General</t>
  </si>
  <si>
    <t>Desarrollo Económico</t>
  </si>
  <si>
    <t>Otros Asuntos Sociales</t>
  </si>
  <si>
    <t>Protección Social</t>
  </si>
  <si>
    <t>Educación</t>
  </si>
  <si>
    <t>Recreación, Cultura y Otras Manifestaciones Sociales</t>
  </si>
  <si>
    <t>Salud</t>
  </si>
  <si>
    <t>Vivienda y Servicios a la Comunidad</t>
  </si>
  <si>
    <t>Protección Ambiental</t>
  </si>
  <si>
    <t>Desarrollo Social</t>
  </si>
  <si>
    <t>Asuntos de Orden Público y de Seguridad Interior</t>
  </si>
  <si>
    <t>Seguridad Nacional</t>
  </si>
  <si>
    <t>Asuntos Financieros y Hacendarios</t>
  </si>
  <si>
    <t>Relaciones Exteriores</t>
  </si>
  <si>
    <t>Coordinación de la Política de Gobierno</t>
  </si>
  <si>
    <t>Justicia</t>
  </si>
  <si>
    <t>Legislación</t>
  </si>
  <si>
    <t>Gobierno</t>
  </si>
  <si>
    <t>B</t>
  </si>
  <si>
    <t>A</t>
  </si>
  <si>
    <t>H</t>
  </si>
  <si>
    <t>D</t>
  </si>
  <si>
    <t>C</t>
  </si>
  <si>
    <t>Gasto Federalizado</t>
  </si>
  <si>
    <t>I</t>
  </si>
  <si>
    <t>Aportaciones a fondos de inversión y reestructura de pensiones</t>
  </si>
  <si>
    <t>Z</t>
  </si>
  <si>
    <t>Aportaciones a fondos de estabilización</t>
  </si>
  <si>
    <t>Y</t>
  </si>
  <si>
    <t>Aportaciones a la seguridad social</t>
  </si>
  <si>
    <t>T</t>
  </si>
  <si>
    <t>Pensiones y jubilaciones</t>
  </si>
  <si>
    <t>J</t>
  </si>
  <si>
    <t>Obligaciones</t>
  </si>
  <si>
    <t>Desastres Naturales</t>
  </si>
  <si>
    <t>N</t>
  </si>
  <si>
    <t>Obligaciones de cumplimiento de resolución jurisdiccional</t>
  </si>
  <si>
    <t>L</t>
  </si>
  <si>
    <t>Compromisos</t>
  </si>
  <si>
    <t>Operaciones ajenas</t>
  </si>
  <si>
    <t>W</t>
  </si>
  <si>
    <t>Apoyo a la función pública y al mejoramiento de la gestión</t>
  </si>
  <si>
    <t>O</t>
  </si>
  <si>
    <t>Apoyo al proceso presupuestario y para mejorar la eficiencia institucional</t>
  </si>
  <si>
    <t>M</t>
  </si>
  <si>
    <t>Administrativos y de Apoyo</t>
  </si>
  <si>
    <t>Proyectos de Inversión</t>
  </si>
  <si>
    <t>K</t>
  </si>
  <si>
    <t>Específicos</t>
  </si>
  <si>
    <t>R</t>
  </si>
  <si>
    <t>Funciones de las Fuerzas Armadas (Únicamente Gobierno Federal)</t>
  </si>
  <si>
    <t>Regulación y supervisión</t>
  </si>
  <si>
    <t>G</t>
  </si>
  <si>
    <t>Promoción y fomento</t>
  </si>
  <si>
    <t>F</t>
  </si>
  <si>
    <t>Planeación, seguimiento y evaluación de políticas públicas</t>
  </si>
  <si>
    <t>P</t>
  </si>
  <si>
    <t>Provisión de Bienes Públicos</t>
  </si>
  <si>
    <t>Prestación de Servicios Públicos</t>
  </si>
  <si>
    <t>E</t>
  </si>
  <si>
    <t>Desempeño de las Funciones</t>
  </si>
  <si>
    <t>Otros Subsidios</t>
  </si>
  <si>
    <t>U</t>
  </si>
  <si>
    <t>Sujetos a Reglas de Operación</t>
  </si>
  <si>
    <t>S</t>
  </si>
  <si>
    <t>Subsidios: Sector Social y Privado o Entidades Federativas y Municipios</t>
  </si>
  <si>
    <t>Programas</t>
  </si>
  <si>
    <t>“Bajo protesta de decir verdad declaramos que los Estados Financieros y sus notas, son razonablemente correctos y son responsabilidad del emisor”</t>
  </si>
  <si>
    <t>INSTITUTO DE SALUD PUBLICA DEL ESTADO DE GUANAJUATO</t>
  </si>
  <si>
    <t>Accesorios</t>
  </si>
  <si>
    <t>G1115</t>
  </si>
  <si>
    <t>G1117</t>
  </si>
  <si>
    <t>G2098</t>
  </si>
  <si>
    <t>G2102</t>
  </si>
  <si>
    <t>P1103</t>
  </si>
  <si>
    <t>P1111</t>
  </si>
  <si>
    <t>P1210</t>
  </si>
  <si>
    <t>P1228</t>
  </si>
  <si>
    <t>P1244</t>
  </si>
  <si>
    <t>P1256</t>
  </si>
  <si>
    <t>P1288</t>
  </si>
  <si>
    <t>P1289</t>
  </si>
  <si>
    <t>P1294</t>
  </si>
  <si>
    <t>P1310</t>
  </si>
  <si>
    <t>P1324</t>
  </si>
  <si>
    <t>P2779</t>
  </si>
  <si>
    <t>Q1492</t>
  </si>
  <si>
    <t>Q1494</t>
  </si>
  <si>
    <t>Q1525</t>
  </si>
  <si>
    <t>Q1526</t>
  </si>
  <si>
    <t>Q1599</t>
  </si>
  <si>
    <t>Q2066</t>
  </si>
  <si>
    <t>Q2163</t>
  </si>
  <si>
    <t>Q2560</t>
  </si>
  <si>
    <t>Q2615</t>
  </si>
  <si>
    <t>Q2764</t>
  </si>
  <si>
    <t>Q2810</t>
  </si>
  <si>
    <t>Q2811</t>
  </si>
  <si>
    <t>Q2814</t>
  </si>
  <si>
    <t>Q2829</t>
  </si>
  <si>
    <t>Q2852</t>
  </si>
  <si>
    <t>Q2877</t>
  </si>
  <si>
    <t>Q2981</t>
  </si>
  <si>
    <t>Q3295</t>
  </si>
  <si>
    <t>Q3301</t>
  </si>
  <si>
    <t>Q3305</t>
  </si>
  <si>
    <t>Q3339</t>
  </si>
  <si>
    <t>Q3342</t>
  </si>
  <si>
    <t>Q3350</t>
  </si>
  <si>
    <t>Q3361</t>
  </si>
  <si>
    <t>Q3388</t>
  </si>
  <si>
    <t>Ente Público:</t>
  </si>
  <si>
    <t>Código</t>
  </si>
  <si>
    <t>Bajo protesta de decir verdad declaramos que los Estados Financieros y sus Notas son razonablemente correctos y responsabilidad del emisor</t>
  </si>
  <si>
    <t>DEVENGADO</t>
  </si>
  <si>
    <t>PAGADO</t>
  </si>
  <si>
    <t>Q3340</t>
  </si>
  <si>
    <t>Q3341</t>
  </si>
  <si>
    <t>Q3353</t>
  </si>
  <si>
    <t>Q3367</t>
  </si>
  <si>
    <t>INSTITUTO DE SALUD PUBLICA DEL ESTADO DE GUANAJUATO
Gasto por Categoría Programática
Del 1 de Enero al 31 de Marzo de 2022</t>
  </si>
  <si>
    <t>Programas de Gasto Federalizado (Gobierno Federal)</t>
  </si>
  <si>
    <t>Participaciones a Entidades Federativas y Municipios</t>
  </si>
  <si>
    <t>Costo Financiero, Deuda o Apoyos a Deudores y Ahorradores de la Banca</t>
  </si>
  <si>
    <t>INSTITUTO DE SALUD PUBLICA DEL ESTADO DE GUANAJUATO
Estado Analítico de Ingresos
Del 1 de Enero al 31 de Marzo de 2022</t>
  </si>
  <si>
    <t>INSTITUTO DE SALUD PUBLICA DEL ESTADO DE GUANAJUATOe
Estado Analítico del Ejercicio del Presupuesto de Egresos
Clasificación por Objeto del Gasto (Capítulo y Concepto)
Del 1 de Enero al 31 de Marzo de 2022</t>
  </si>
  <si>
    <t>INSTITUTO DE SALUD PUBLICA DEL ESTADO DE GUANAJUATO
Estado Analítico del Ejercicio del Presupuesto de Egresos
Clasificación Económica (por Tipo de Gasto)
Del 1 de Enero al 31 de Marzo de 2022</t>
  </si>
  <si>
    <t>0101.Despacho del Director General del ISAPEG</t>
  </si>
  <si>
    <t>0102.Coordinación de Comunicación Social</t>
  </si>
  <si>
    <t>0103.Coordinación de Asuntos Jurídicos</t>
  </si>
  <si>
    <t>0104.Órgano Interno de Control</t>
  </si>
  <si>
    <t>0106.Coordinación General de Salud Pública</t>
  </si>
  <si>
    <t>0107.Coordinación General de Administración y Finanzas</t>
  </si>
  <si>
    <t>0201.Despacho Dirección General de Servicios de Salud</t>
  </si>
  <si>
    <t>0301.Despacho Dirección General de Planeación y Desarrollo</t>
  </si>
  <si>
    <t>0401.Dirección General de Protección contra Riesgos Sanitarios</t>
  </si>
  <si>
    <t>0501.Despacho Dirección General de Administración</t>
  </si>
  <si>
    <t>0502.Dirección de Recursos Materiales y Servicios Generales</t>
  </si>
  <si>
    <t>0601.Despacho de la Dirección General de Recursos Humanos</t>
  </si>
  <si>
    <t>0701.Jurisdicción Sanitaria  I Guanajuato</t>
  </si>
  <si>
    <t>0702.Jurisdicción Sanitaria  II San Miguel de Allende</t>
  </si>
  <si>
    <t>0703.Jurisdicción Sanitaria  III Celaya</t>
  </si>
  <si>
    <t>0704.Jurisdicción Sanitaria  IV Acámbaro</t>
  </si>
  <si>
    <t>0705.Jurisdicción Sanitaria  V Salamanca</t>
  </si>
  <si>
    <t>0706.Jurisdicción Sanitaria  VI Irapuato</t>
  </si>
  <si>
    <t>0707.Jurisdicción Sanitaria  VII León</t>
  </si>
  <si>
    <t>0708.Jurisdicción Sanitaria  VIII San Francisco del Rincón</t>
  </si>
  <si>
    <t xml:space="preserve">0709.Unidad Médica Municipio Guanajuato            </t>
  </si>
  <si>
    <t xml:space="preserve">0710.Unidad Médica Municipio Dolores Hidalgo       </t>
  </si>
  <si>
    <t xml:space="preserve">0711.Unidad Médica Municipio San Diego de la Unión </t>
  </si>
  <si>
    <t>0712.Unidad Médica Municipio San Felipe</t>
  </si>
  <si>
    <t xml:space="preserve">0713.Unidad Médica Municipio Ocampo                </t>
  </si>
  <si>
    <t xml:space="preserve">0714.Unidad Médica Municipio San Miguel de Allende </t>
  </si>
  <si>
    <t xml:space="preserve">0715.Unidad Médica Municipio Dr.  Mora              </t>
  </si>
  <si>
    <t xml:space="preserve">0716.Unidad Médica Municipio San José Iturbide     </t>
  </si>
  <si>
    <t xml:space="preserve">0717.Unidad Médica Municipio San Luis de La Paz    </t>
  </si>
  <si>
    <t xml:space="preserve">0718.Unidad Médica Municipio Victoria              </t>
  </si>
  <si>
    <t>0719.Unidad Médica Municipio Santa Catarina</t>
  </si>
  <si>
    <t>0720.Unidad Médica Municipio Tierra Blanca</t>
  </si>
  <si>
    <t xml:space="preserve">0721.Unidad Médica Municipio Atarjea               </t>
  </si>
  <si>
    <t xml:space="preserve">0722.Unidad Médica Municipio Xichú             </t>
  </si>
  <si>
    <t xml:space="preserve">0723.Unidad Médica Municipio Celaya                         </t>
  </si>
  <si>
    <t xml:space="preserve">0724.Unidad Médica Municipio Santa Cruz de Juventino Rosas  </t>
  </si>
  <si>
    <t xml:space="preserve">0725.Unidad Médica Municipio Cortazar                       </t>
  </si>
  <si>
    <t xml:space="preserve">0726.Unidad Médica Municipio Tarimoro                       </t>
  </si>
  <si>
    <t>0727.Unidad Médica Municipio Comonfort</t>
  </si>
  <si>
    <t xml:space="preserve">0728.Unidad Médica Municipio Villagrán                      </t>
  </si>
  <si>
    <t xml:space="preserve">0729.Unidad Médica Municipio Apaseo El Alto                 </t>
  </si>
  <si>
    <t>0730.Unidad Médica Municipio Apaseo el Grande</t>
  </si>
  <si>
    <t xml:space="preserve">0731.Unidad Médica Municipio Acámbaro           </t>
  </si>
  <si>
    <t xml:space="preserve">0732.Unidad Médica Municipio Salvatierra        </t>
  </si>
  <si>
    <t xml:space="preserve">0733.Unidad Médica Municipio Coroneo            </t>
  </si>
  <si>
    <t xml:space="preserve">0734.Unidad Médica Municipio Santiago Maravatio </t>
  </si>
  <si>
    <t xml:space="preserve">0735.Unidad Médica Municipio Tarandacuao        </t>
  </si>
  <si>
    <t>0736.Unidad Médica Municipio Jerécuaro</t>
  </si>
  <si>
    <t xml:space="preserve">0737.Unidad Médica Municipio Salamanca           </t>
  </si>
  <si>
    <t xml:space="preserve">0738.Unidad Médica Municipio Valle de Santiago   </t>
  </si>
  <si>
    <t xml:space="preserve">0739.Unidad Médica Municipio Jaral del Progreso  </t>
  </si>
  <si>
    <t xml:space="preserve">0740.Unidad Médica Municipio Yuriria             </t>
  </si>
  <si>
    <t xml:space="preserve">0741.Unidad Médica Municipio Uriangato           </t>
  </si>
  <si>
    <t xml:space="preserve">0742.Unidad Médica Municipio Moroleón            </t>
  </si>
  <si>
    <t xml:space="preserve">0743.Unidad Médica Municipio Irapuato           </t>
  </si>
  <si>
    <t xml:space="preserve">0744.Unidad Médica Municipio Abasolo            </t>
  </si>
  <si>
    <t xml:space="preserve">0745.Unidad Médica Municipio Cuerámaro          </t>
  </si>
  <si>
    <t xml:space="preserve">0746.Unidad Médica Municipio Huanímaro          </t>
  </si>
  <si>
    <t xml:space="preserve">0747.Unidad Médica Municipio Pueblo Nuevo       </t>
  </si>
  <si>
    <t xml:space="preserve">0748.Unidad Médica Municipio Pénjamo            </t>
  </si>
  <si>
    <t>0749.Unidad Médica Municipio León</t>
  </si>
  <si>
    <t xml:space="preserve">0750.Unidad Médica Municipio Silao                </t>
  </si>
  <si>
    <t>0751.Unidad Médica Municipio Romita</t>
  </si>
  <si>
    <t>0752.Unidad Médica Municipio San Francisco del Rincón</t>
  </si>
  <si>
    <t>0753.Unidad Médica Municipio Purísima del Rincón</t>
  </si>
  <si>
    <t xml:space="preserve">0754.Unidad Médica Municipio Cd  Manuel Doblado   </t>
  </si>
  <si>
    <t>0801.Hospital  General Acámbaro</t>
  </si>
  <si>
    <t>0802.Hospital General San Miguel Allende</t>
  </si>
  <si>
    <t>0803.Hospital General Celaya</t>
  </si>
  <si>
    <t>0804.Hospital General Dolores Hidalgo</t>
  </si>
  <si>
    <t>0805.Hospital General Guanajuato</t>
  </si>
  <si>
    <t>0806.Hospital General Irapuato</t>
  </si>
  <si>
    <t>0807.Hospital General León</t>
  </si>
  <si>
    <t>0808.Hospital General Salamanca</t>
  </si>
  <si>
    <t>0809.Hospital General Salvatierra</t>
  </si>
  <si>
    <t>0810.Hospital General Uriangato</t>
  </si>
  <si>
    <t>0811.Hospital de Especialidades Materno Infantil de León</t>
  </si>
  <si>
    <t>0812.Centro de Atención Integral a la Salud Mental de León</t>
  </si>
  <si>
    <t>0813.Hospital General Pénjamo</t>
  </si>
  <si>
    <t>0814.Hospital General San Luis de La Paz</t>
  </si>
  <si>
    <t>0815.Coordinación Intersectorial</t>
  </si>
  <si>
    <t>0816.Hospital Comunitario San Felipe</t>
  </si>
  <si>
    <t>0817.Hospital Comunitario San Francisco del Rincón</t>
  </si>
  <si>
    <t>0819.Hospital Comunitario Romita</t>
  </si>
  <si>
    <t>0823.Hospital Comunitario Comonfort</t>
  </si>
  <si>
    <t>0824.Hospital Comunitario Apaseo El Grande</t>
  </si>
  <si>
    <t>0825.Hospital Comunitario Jerécuaro</t>
  </si>
  <si>
    <t>0826.Hospital General de San José Iturbide</t>
  </si>
  <si>
    <t>0827.Hospital General de Silao</t>
  </si>
  <si>
    <t>0828.Hospital General Valle de Santiago</t>
  </si>
  <si>
    <t>0829.Hospital Comunitario Abasolo</t>
  </si>
  <si>
    <t>0830.Hospital Comunitario Apaseo El Alto</t>
  </si>
  <si>
    <t>0831.Hospital Comunitario Manuel Doblado</t>
  </si>
  <si>
    <t>0832.Hospital Comunitario Santa Cruz de Juventino Rosas</t>
  </si>
  <si>
    <t>0833.Hospital Comunitario Cortazar</t>
  </si>
  <si>
    <t>0834.Hospital Comunitario Tarimoro</t>
  </si>
  <si>
    <t>0835.Hospital Comunitario Villagrán</t>
  </si>
  <si>
    <t>0837.Hospital Comunitario Huanímaro</t>
  </si>
  <si>
    <t>0838.Hospital Comunitario Jaral del Progreso</t>
  </si>
  <si>
    <t>0839.Hospital Comunitario Moroleón</t>
  </si>
  <si>
    <t>0840.Hospital Comunitario Yuriria</t>
  </si>
  <si>
    <t>0841.Hospital Comunitario San Diego de la Unión</t>
  </si>
  <si>
    <t>0842.Hospital Materno San Luis de la Paz</t>
  </si>
  <si>
    <t>0843.Hospital Materno de Celaya</t>
  </si>
  <si>
    <t>0844.Hospital de Especialidades Pediátrico de León</t>
  </si>
  <si>
    <t>0845.Hospital Materno Infantil de Irapuato</t>
  </si>
  <si>
    <t>0846.Hospital Comunitario de los Pueblos del Rincón</t>
  </si>
  <si>
    <t>0847.Hospital Comunitario Las Joyas</t>
  </si>
  <si>
    <t>0848.Hospital Estatal de atención al COVID-19</t>
  </si>
  <si>
    <t>0901.Laboratorio Estatal de Salud Pública</t>
  </si>
  <si>
    <t>0902.Centro Estatal de Medicina Transfusional</t>
  </si>
  <si>
    <t>0903.Sistema de Urgencias del Estado de Guanajuato</t>
  </si>
  <si>
    <t>0905.Centro Estatal de Trasplantes</t>
  </si>
  <si>
    <t>0907.Centro Estatal de Cuidados Críticos, Salamanca</t>
  </si>
  <si>
    <t>0908.Clínica de Desintoxicación de León</t>
  </si>
  <si>
    <t>INSTITUTO DE SALUD PUBLICA DEL ESTADO DE GUANAJUATO
Estado Analítico del Ejercicio del Presupuesto de Egresos
Clasificación Administrativa  
Del 1 de Enero al 31 de Marzo de 2022</t>
  </si>
  <si>
    <t>INSTITUTO DE SALUD PUBLICA DEL ESTADO DE GUANAJUATO
Estado Analítico del Ejercicio del Presupuesto de Egresos
Clasificación Funcional (Finalidad y Función)
Del 1 de Enero al 31 de Marzo de 2022</t>
  </si>
  <si>
    <t>INSTITUTO DE SALUD PUBLICA DEL ESTADO DE GUANAJUATO
Programas y Proyectos de Inversión
Del 1 de Enero al 31 de Marzo de 2022</t>
  </si>
  <si>
    <t>PROGRAMAS Y PROYECTOS DE INVERSIÓN</t>
  </si>
  <si>
    <t>DENOMINACIÓN PROGRAMA/PROYECTO</t>
  </si>
  <si>
    <t>DENOMINACIÓN PARTIDA DE GASTO</t>
  </si>
  <si>
    <t>INVERSIÓN</t>
  </si>
  <si>
    <t xml:space="preserve">INVERSIÓN INICIAL PROGRAMADA   </t>
  </si>
  <si>
    <t>APROBADA</t>
  </si>
  <si>
    <t>MODIFICADA</t>
  </si>
  <si>
    <t xml:space="preserve">PORCENTAJE DE AVANCE FINANCIERO </t>
  </si>
  <si>
    <t>PAGADO/ APROBADA</t>
  </si>
  <si>
    <t>PAGADO/ MODIFICADA</t>
  </si>
  <si>
    <t>PROGRAMAS DE INVERSIÓN</t>
  </si>
  <si>
    <t>PROGRAMA DE INVERSIÓN DE ADQUISICIONES</t>
  </si>
  <si>
    <t>OPERACIÓN ADMINISTRATIVA DE LA DIRECCIÓN GENERAL DE ADMINISTRACIÓN.</t>
  </si>
  <si>
    <t>MUEBLES DE OFICINA Y ESTANTERIA</t>
  </si>
  <si>
    <t>MUEBLES, EXCEPTO DE OFICINA Y ESTANTERIA</t>
  </si>
  <si>
    <t>EQUIPO DE COMPUTO Y DE TECNOLOGIAS DE LA INFORMACI</t>
  </si>
  <si>
    <t>EQUIPO Y APARATOS AUDIOVISUALES</t>
  </si>
  <si>
    <t>SISTEMAS DE AIRE ACONDICIONADO, CALEFACCION Y DE R</t>
  </si>
  <si>
    <t>G1115.0089</t>
  </si>
  <si>
    <t>SISTEMAS DE INFORMACIÓN EN SALUD</t>
  </si>
  <si>
    <t>OPERACIÓN Y ADMINISTRACIÓN DE LA DIRECCIÓN GENERAL DE RECURSOS HUMANOS.</t>
  </si>
  <si>
    <t>OPERACIÓN Y ADMINISTRACIÓN DEL DESPACHO DE LA DIRECCIÓN GENERAL DEL ISAPEG.</t>
  </si>
  <si>
    <t>PROMOCIÓN E IMPLEMENTACIÓN DE POLÍTICAS PARA LA ADMINISTRACIÓN DE RECURSOS HUMANOS, FINANCIEROS Y MA</t>
  </si>
  <si>
    <t>OPERACIÓN DE LA JURISDICCIÓN SANITARIA  VII LEÓN</t>
  </si>
  <si>
    <t>OPERACIÓN DEL SISTEMA DE URGENCIAS DEL ESTADO DE GUANAJUATO</t>
  </si>
  <si>
    <t>OTRO MOBILIARIO Y EQUIPO EDUCACIONAL Y RECREATIVO</t>
  </si>
  <si>
    <t>HOSPITALIZACIÓN Y VALORACIÓN DE PACIENTES EN EL HOSPITAL GENERAL CELAYA</t>
  </si>
  <si>
    <t>HOSPITALIZACIÓN Y VALORACIÓN DE PACIENTES EN EL HOSPITAL GENERAL LEÓN</t>
  </si>
  <si>
    <t>HOSPITALIZACIÓN Y VALORACIÓN DE PACIENTES EN EL HOSPITAL GENERAL SAN MIGUEL ALLENDE</t>
  </si>
  <si>
    <t>MAQUINARIA Y EQUIPO INDUSTRIAL</t>
  </si>
  <si>
    <t>EQUIPOS DE GENERACION ELECTRICA, APARATOS Y ACCESO</t>
  </si>
  <si>
    <t>HOSPITALIZACIÓN Y VALORACIÓN DE PACIENTES EN EL HOSPITAL MATERNO DE CELAYA</t>
  </si>
  <si>
    <t>EQUIPO MEDICO Y DE LABORATORIO</t>
  </si>
  <si>
    <t>HOSPITALIZACIÓN Y VALORACIÓN DE PACIENTES EN EL HOSPITAL COMUNITARIO JARAL DEL PROGRESO</t>
  </si>
  <si>
    <t>HOSPITALIZACIÓN Y VALORACIÓN DE PACIENTES EN EL HOSPITAL COMUNITARIO SANTA CRUZ DE JUVENTINO ROSAS</t>
  </si>
  <si>
    <t>HOSPITALIZACIÓN Y VALORACIÓN DE PACIENTES EN EL HOSPITAL COMUNITARIO SAN FRANCISCO DEL RINCÓN</t>
  </si>
  <si>
    <t>HOSPITALIZACIÓN Y VALORACIÓN DE PACIENTES EN EL HOSPITAL COMUNITARIO ROMITA</t>
  </si>
  <si>
    <t>OTROS EQUIPOS</t>
  </si>
  <si>
    <t>ATENCIÓN DE PACIENTES EN EL CENTRO DE ATENCIÓN INTEGRAL A LA SALUD MENTAL DE LEÓN</t>
  </si>
  <si>
    <t>OPERACIÓN Y ADMINISTRACIÓN DE LA DIRECCIÓN GENERAL DE SERVICIOS DE SALUD IMPULSANDO ACCIONES DE PREV</t>
  </si>
  <si>
    <t>OTROS MOBILIARIOS Y EQUIPOS DE ADMINISTRACION</t>
  </si>
  <si>
    <t>INSTRUMENTAL MEDICO Y DE LABORATORIO</t>
  </si>
  <si>
    <t>P2779.0013</t>
  </si>
  <si>
    <t>IGUALDAD DE GÉNERO EN SALUD</t>
  </si>
  <si>
    <t>P2779.0017</t>
  </si>
  <si>
    <t>PLANIFICACIÓN FAMILIAR Y ANTICONCEPCIÓN</t>
  </si>
  <si>
    <t>CAMARAS FOTOGRAFICAS Y DE VIDEO</t>
  </si>
  <si>
    <t>EQUIPO DE COMUNICACION Y TELECOMUNICACION</t>
  </si>
  <si>
    <t>SOFTWARE</t>
  </si>
  <si>
    <t>P2779.0024</t>
  </si>
  <si>
    <t>SALUD SEXUAL Y REPRODUCTIVA PARA ADOLESCENTES</t>
  </si>
  <si>
    <t>HOSPITAL COMUNITARIO DE ROMITA (REMODELACIÓN Y AMPLIACIÓN)</t>
  </si>
  <si>
    <t>HOSPITAL GENERAL DE IRAPUATO (REMODELACIÓN)</t>
  </si>
  <si>
    <t>HOSPITAL COMUNITARIO DE CORTAZAR (AMPLIACIÓN Y REMODELACIÓN)</t>
  </si>
  <si>
    <t>HOSPITAL GENERAL GUANAJUATO</t>
  </si>
  <si>
    <t>NUEVO HOSPITAL GENERAL DE LEÓN</t>
  </si>
  <si>
    <t>SUSTITUCIÓN DEL CENTRO DE SALUD CON SERVICIOS AMPLIADOS (CESSA) DE VICTORIA</t>
  </si>
  <si>
    <t>HOSPITAL GENERAL DE SILAO - AMPLIACIÓN</t>
  </si>
  <si>
    <t>CENTRO DE ATENCIÓN INTEGRAL A LA SALUD MENTAL</t>
  </si>
  <si>
    <t>UMAPS MAGDALENA DE ARACEO, VALLE DE SANTIAGO</t>
  </si>
  <si>
    <t>HOSPITAL MATERNO INFANTIL DE LEÓN (AMPLIACIÓN Y REMODELACIÓN)</t>
  </si>
  <si>
    <t>HOSPITAL GENERAL CELAYA</t>
  </si>
  <si>
    <t>UMAPS VALTIERRA, SALAMANCA (SUSTITUCIÓN)</t>
  </si>
  <si>
    <t>HOSPITAL GENERAL DE SAN MIGUEL DE ALLENDE (EQUIPAMIENTO)</t>
  </si>
  <si>
    <t>HOSPITAL GENERAL SALAMANCA</t>
  </si>
  <si>
    <t>HOSPITAL GENERAL SALVATIERRA</t>
  </si>
  <si>
    <t>HOSPITAL MATERNO DE CELAYA (EQUIPAMIENTO)</t>
  </si>
  <si>
    <t>HOSPITAL MATERNO INFANTIL DE IRAPUATO (EQUIPAMIENTO)</t>
  </si>
  <si>
    <t>HOSPITAL GENERAL DE SAN JOSÉ ITURBIDE</t>
  </si>
  <si>
    <t>HOSPITAL GENERAL DE PÉNJAMO (EQUIPAMIENTO)</t>
  </si>
  <si>
    <t>FORTALECIMIENTO DE LOS SERVICIOS DE SALUD DEL ESTADO DE GUANAJUATO PARA LA ATENCIÓN DE CONTINGENCIAS</t>
  </si>
  <si>
    <t>TOTAL PROGRAMA DE INVERSIÓN DE ADQUISICIONES</t>
  </si>
  <si>
    <t>PROYECTOS DE INVERSIÓN</t>
  </si>
  <si>
    <t>PROGRAMA DE INVERSIÓN DE INFRAESTRUCTURA</t>
  </si>
  <si>
    <t>EDIFICACION NO HABITACIONAL</t>
  </si>
  <si>
    <t>IPP NUEVO HOSPITAL GENERAL DE LEÓN</t>
  </si>
  <si>
    <t>SUSTITUCIÓN DEL CENTRO DE ATENCIÓN INTEGRAL DE SERVICIOS ESENCIALES DE SALUD (CAISES) DE SAN JOSÉ IT</t>
  </si>
  <si>
    <t>CENTRO DE ATENCIÓN INTEGRAL EN SERVICIOS ESENCIALES DE SALUD (CAISES) DE VILLAGRÁN</t>
  </si>
  <si>
    <t>UMAPS EL CARRICILLO, ATARJEA</t>
  </si>
  <si>
    <t>UMAPS VENADO DE YOSTIRO, IRAPUATO</t>
  </si>
  <si>
    <t>UMAPS LOS CASTILLOS, LEÓN (SUSTITUCIÓN)</t>
  </si>
  <si>
    <t>HOSPITAL GENERAL DE URIANGATO (AMPLIACIÓN Y REMODELACIÓN)</t>
  </si>
  <si>
    <t>TORRE MÉDICA DEL HOSPITAL GENERAL DE IRAPUATO</t>
  </si>
  <si>
    <t>HOSPITAL COMUNITARIO DE HUANÍMARO - AMPLIACIÓN Y REMODELACIÓN</t>
  </si>
  <si>
    <t>Q3427</t>
  </si>
  <si>
    <t>SUSTITUCIÓN DEL CENTRO DE ATENCION INTEGRAL EN SERVICIOS ESENCIALES DE SALUD (CAISES)  JARAL DEL PRO</t>
  </si>
  <si>
    <t>Q3645</t>
  </si>
  <si>
    <t>UMAPS JALPA DE CÁNOVAS EN PURÍSIMA DEL RINCÓN ( SUSTITUCIÓN)</t>
  </si>
  <si>
    <t>TOTAL PROYECTOS DE INVERSIÓN DE INFRAESTRUCTURA</t>
  </si>
  <si>
    <t xml:space="preserve">TOTAL PROGRAMAS Y PROYECTOS DE INVERSIÓN </t>
  </si>
  <si>
    <t>PARTIDA DE GASTO</t>
  </si>
  <si>
    <t>Del 1 de Enero al 31 de Marzo de 2022</t>
  </si>
  <si>
    <t>ESTADO ANALÍTICO DEL EJERCICIO DEL PRESUPUESTO DE INGRESOS</t>
  </si>
  <si>
    <t xml:space="preserve">CLASIFICACIÓN ECONÓMICA </t>
  </si>
  <si>
    <t>Recauadado</t>
  </si>
  <si>
    <t>INGRESOS</t>
  </si>
  <si>
    <t>INGRESOS CORRIENTES</t>
  </si>
  <si>
    <t>1.1.1</t>
  </si>
  <si>
    <t>1.1.1.1</t>
  </si>
  <si>
    <t xml:space="preserve">Impuesto sobre el Ingreso, las Utilidades y las Ganancias de Capital  </t>
  </si>
  <si>
    <t>1.1.1.1.1</t>
  </si>
  <si>
    <t>De Personas Físicas</t>
  </si>
  <si>
    <t>1.1.1.1.1.1</t>
  </si>
  <si>
    <t>Impuesto sobre los Ingresos</t>
  </si>
  <si>
    <t>1.1.1.1.2</t>
  </si>
  <si>
    <t>De Empresas y Otras Corporaciones (Personas Morales)</t>
  </si>
  <si>
    <t>1.1.1.1.2.1</t>
  </si>
  <si>
    <t>1.1.1.1.3</t>
  </si>
  <si>
    <t>No Clasificables</t>
  </si>
  <si>
    <t>1.1.1.2</t>
  </si>
  <si>
    <t xml:space="preserve">Impuesto sobre Nómina y la Fuerza de Trabajo  </t>
  </si>
  <si>
    <t>1.1.1.2.1</t>
  </si>
  <si>
    <t>Impuesto sobre Nómina y Asimilables</t>
  </si>
  <si>
    <t>1.1.1.3</t>
  </si>
  <si>
    <t>Impuesto sobre la Propiedad</t>
  </si>
  <si>
    <t>1.1.1.4</t>
  </si>
  <si>
    <t>Impuesto sobre los Bienes y Servicios</t>
  </si>
  <si>
    <t>1.1.1.4.1</t>
  </si>
  <si>
    <t>Impuesto sobre la Producción, el Consumo y las Transacciones</t>
  </si>
  <si>
    <t>1.1.1.4.1.1</t>
  </si>
  <si>
    <t>Impuesto al Valor Agregado</t>
  </si>
  <si>
    <t>1.1.1.4.1.2</t>
  </si>
  <si>
    <t>Impuesto especial sobre Producción y Servicios</t>
  </si>
  <si>
    <t xml:space="preserve">1.1.1.4.1.3 </t>
  </si>
  <si>
    <t>Otros Impuestos Sobre Bienes y Servicios</t>
  </si>
  <si>
    <t>1.1.1.5</t>
  </si>
  <si>
    <t>Impuesto sobre el Comercio y las Transacciones Internacionales / Comercio Exterior</t>
  </si>
  <si>
    <t>1.1.1.5.1</t>
  </si>
  <si>
    <t xml:space="preserve">Impuesto a la Importación </t>
  </si>
  <si>
    <t>1.1.1.5.2</t>
  </si>
  <si>
    <t>Impuesto a la Exportación</t>
  </si>
  <si>
    <t>1.1.1.6</t>
  </si>
  <si>
    <t>Impuestos Ecológicos</t>
  </si>
  <si>
    <t>1.1.1.7</t>
  </si>
  <si>
    <t>Impuesto a los Rendimientos Petroleros</t>
  </si>
  <si>
    <t xml:space="preserve">1.1.1.8 </t>
  </si>
  <si>
    <t>Otros Impuestos</t>
  </si>
  <si>
    <t>1.1.1.9</t>
  </si>
  <si>
    <t>1.1.2</t>
  </si>
  <si>
    <t xml:space="preserve">Contribuciones a la Seguridad Social  </t>
  </si>
  <si>
    <t>1.1.2.1</t>
  </si>
  <si>
    <t>Contribuciones de los Empleados</t>
  </si>
  <si>
    <t>1.1.2.2</t>
  </si>
  <si>
    <t>Contribuciones de los Empleadores</t>
  </si>
  <si>
    <t xml:space="preserve">1.1.2.3 </t>
  </si>
  <si>
    <t>Contribuciones de los Trabajadores Por Cuenta Propia o No Empleados</t>
  </si>
  <si>
    <t xml:space="preserve">1.1.2.4 </t>
  </si>
  <si>
    <t>Contribuciones no Clasificables</t>
  </si>
  <si>
    <t>1.1.3</t>
  </si>
  <si>
    <t>1.1.4</t>
  </si>
  <si>
    <t>Derechos, Productos y Aprovechamientos Corrientes</t>
  </si>
  <si>
    <t>1.1.4.1</t>
  </si>
  <si>
    <t>Derechos No Incluidos en Otros Conceptos</t>
  </si>
  <si>
    <t>1.1.4.2</t>
  </si>
  <si>
    <t>Productos Corrientes No Incluidos en Otros Conceptos</t>
  </si>
  <si>
    <t>1.1.4.3</t>
  </si>
  <si>
    <t>Aprovechamientos Corrientes No Incluidos en Otros Conceptos</t>
  </si>
  <si>
    <t>1.1.5</t>
  </si>
  <si>
    <t>Rentas de la Propiedad</t>
  </si>
  <si>
    <t>1.1.5.1</t>
  </si>
  <si>
    <t>Intereses</t>
  </si>
  <si>
    <t>1.1.5.1.1</t>
  </si>
  <si>
    <t>Internos</t>
  </si>
  <si>
    <t>1.1.5.1.2</t>
  </si>
  <si>
    <t>Externos</t>
  </si>
  <si>
    <t>1.1.5.2</t>
  </si>
  <si>
    <t>Dividendos y Retiros de las Cuasisociedades</t>
  </si>
  <si>
    <t>1.1.5.3</t>
  </si>
  <si>
    <t>Arrendamiento de Tierras y Terrenos</t>
  </si>
  <si>
    <t>1.1.5.4</t>
  </si>
  <si>
    <t>Otros</t>
  </si>
  <si>
    <t xml:space="preserve">1.1.6 </t>
  </si>
  <si>
    <t>Venta de Bienes y Servicios de Entidades del Gobierno General / Ingresos de Explotación de Entidades Empresariales</t>
  </si>
  <si>
    <t>1.1.6.1</t>
  </si>
  <si>
    <t>Venta de Establecimientos No de Mercado</t>
  </si>
  <si>
    <t>1.1.6.2</t>
  </si>
  <si>
    <t>Venta de Establecimientos de Mercado</t>
  </si>
  <si>
    <t>1.1.6.3</t>
  </si>
  <si>
    <t>Derechos Administrativos</t>
  </si>
  <si>
    <t>1.1.7</t>
  </si>
  <si>
    <t>Subsidios y Subvenciones Recibidos por Entidades Empresariales Públicas</t>
  </si>
  <si>
    <t>1.1.7.1</t>
  </si>
  <si>
    <t>Subsidios y Subvenciones Recibidos por Entidades Empresariales Públicas No Financieras</t>
  </si>
  <si>
    <t>1.1.7.2</t>
  </si>
  <si>
    <t>Subsidios y Subvenciones Recibidos por Entidades Empresariales Públicas Financieras</t>
  </si>
  <si>
    <t xml:space="preserve">1.1.8 </t>
  </si>
  <si>
    <t>Transferencias, Asignaciones y Donativos Corrientes Recibidos</t>
  </si>
  <si>
    <t>1.1.8.1</t>
  </si>
  <si>
    <t>Del Sector Privado</t>
  </si>
  <si>
    <t>1.1.8.2</t>
  </si>
  <si>
    <t>Del Sector Público</t>
  </si>
  <si>
    <t>1.1.8.2.1</t>
  </si>
  <si>
    <t>De la Federación</t>
  </si>
  <si>
    <t>1.1.8.2.1.1</t>
  </si>
  <si>
    <t xml:space="preserve">Transferencias Internas y Asignaciones </t>
  </si>
  <si>
    <t>1.1.8.2.1.2</t>
  </si>
  <si>
    <t>Transferencias del Resto del Sector Público</t>
  </si>
  <si>
    <t>1.1.8.2.1.3</t>
  </si>
  <si>
    <t>1.1.8.2.1.4</t>
  </si>
  <si>
    <t>Transferencias de Fideicomisos, Mandatos y Contratos Análogos</t>
  </si>
  <si>
    <t>1.1.8.2.2</t>
  </si>
  <si>
    <t>De Entidades Federativas</t>
  </si>
  <si>
    <t>1.1.8.2.2.1</t>
  </si>
  <si>
    <t>1.1.8.2.2.2</t>
  </si>
  <si>
    <t>1.1.8.2.2.3</t>
  </si>
  <si>
    <t>1.1.8.2.2.4</t>
  </si>
  <si>
    <t>1.1.8.2.3</t>
  </si>
  <si>
    <t>De Municipios</t>
  </si>
  <si>
    <t>1.1.8.3</t>
  </si>
  <si>
    <t>Del Sector Externo</t>
  </si>
  <si>
    <t>1.1.8.3.1</t>
  </si>
  <si>
    <t>De Gobiernos Extranjeros</t>
  </si>
  <si>
    <t>1.1.8.3.2</t>
  </si>
  <si>
    <t>De Organismos Internacionales</t>
  </si>
  <si>
    <t>1.1.8.3.3</t>
  </si>
  <si>
    <t>Del Sector Privado Externo</t>
  </si>
  <si>
    <t>1.1.9</t>
  </si>
  <si>
    <t>INGRESOS DE CAPITAL</t>
  </si>
  <si>
    <t>1.2.1</t>
  </si>
  <si>
    <t>Venta (Disposición) de Activos</t>
  </si>
  <si>
    <t>1.2.1.1</t>
  </si>
  <si>
    <t>Venta de Activos Fijos</t>
  </si>
  <si>
    <t>1.2.1.2</t>
  </si>
  <si>
    <t>Venta de Objetos de Valor</t>
  </si>
  <si>
    <t>1.2.1.3</t>
  </si>
  <si>
    <t>Venta de Activos No Producidos</t>
  </si>
  <si>
    <t>1.2.2</t>
  </si>
  <si>
    <t>Disminución de Existencias</t>
  </si>
  <si>
    <t>1.2.2.1</t>
  </si>
  <si>
    <t>1.2.2.2</t>
  </si>
  <si>
    <t>Materias Primas</t>
  </si>
  <si>
    <t>1.2.2.3</t>
  </si>
  <si>
    <t>Trabajos en Curso</t>
  </si>
  <si>
    <t>1.2.2.4</t>
  </si>
  <si>
    <t>Bienes Terminados</t>
  </si>
  <si>
    <t>1.2.2.5</t>
  </si>
  <si>
    <t>Bienes para venta</t>
  </si>
  <si>
    <t>1.2.2.6</t>
  </si>
  <si>
    <t>Bienes en tránsito</t>
  </si>
  <si>
    <t>1.2.2.7</t>
  </si>
  <si>
    <t>Existencias de Material de Seguridad y Defensa</t>
  </si>
  <si>
    <t>1.2.3</t>
  </si>
  <si>
    <t>Incremento de la Depreciación, Amortización, Estimaciones y Provisiones Acumuladas</t>
  </si>
  <si>
    <t>1.2.3.1</t>
  </si>
  <si>
    <t>Depreciación y Amortización</t>
  </si>
  <si>
    <t>1.2.3.2</t>
  </si>
  <si>
    <t>Estimaciones por Deterioro de Inventarios</t>
  </si>
  <si>
    <t>1.2.3.3</t>
  </si>
  <si>
    <t>Otras Estimaciones por pérdida o deterioro</t>
  </si>
  <si>
    <t>1.2.3.4</t>
  </si>
  <si>
    <t>1.2.4</t>
  </si>
  <si>
    <t>Transferencias, Asignaciones y Donativos de Capital Recibidas</t>
  </si>
  <si>
    <t xml:space="preserve">1.2.4.1 </t>
  </si>
  <si>
    <t>1.2.4.2</t>
  </si>
  <si>
    <t>1.2.4.2.1</t>
  </si>
  <si>
    <t xml:space="preserve">De la Federación </t>
  </si>
  <si>
    <t>1.2.4.2.1.1</t>
  </si>
  <si>
    <t>1.2.4.2.1.2</t>
  </si>
  <si>
    <t>1.2.4.2.1.3</t>
  </si>
  <si>
    <t>1.2.4.2.1.4</t>
  </si>
  <si>
    <t xml:space="preserve">1.2.4.2.2 </t>
  </si>
  <si>
    <t>1.2.4.2.2.1</t>
  </si>
  <si>
    <t>1.2.4.2.2.2</t>
  </si>
  <si>
    <t>1.2.4.2.2.3</t>
  </si>
  <si>
    <t>1.2.4.2.2.4</t>
  </si>
  <si>
    <t>1.2.4.2.3</t>
  </si>
  <si>
    <t>1.2.4.3</t>
  </si>
  <si>
    <t>1.2.4.3.1</t>
  </si>
  <si>
    <t>1.2.4.3.2</t>
  </si>
  <si>
    <t>1.2.4.3.3</t>
  </si>
  <si>
    <t>1.2.5</t>
  </si>
  <si>
    <t>Recuperación de Inversiones Financieras Realizadas con Fines de Política</t>
  </si>
  <si>
    <t>1.2.5.1</t>
  </si>
  <si>
    <t>Venta de Acciones y Participaciones de Capital Adquiridas con Fines de Política</t>
  </si>
  <si>
    <t>1.2.5.2</t>
  </si>
  <si>
    <t>Valores Representativos de Deuda Adquiridos con Fines de Política</t>
  </si>
  <si>
    <t>1.2.5.3</t>
  </si>
  <si>
    <t>Venta de Obligaciones Negociables Adquiridas con Fines de Política</t>
  </si>
  <si>
    <t>1.2.5.4</t>
  </si>
  <si>
    <t>Recuperación de Préstamos Realizados con Fines de Política</t>
  </si>
  <si>
    <t>TOTAL DE INGRESOS</t>
  </si>
  <si>
    <t>*Nota: No se consideran el rubro de ingresos 79 "Remanente Otros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</si>
</sst>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2]* #,##0.00_-;\-[$€-2]* #,##0.00_-;_-[$€-2]* &quot;-&quot;??_-"/>
    <numFmt numFmtId="165" formatCode="General_)"/>
    <numFmt numFmtId="166" formatCode="_-&quot;$&quot;* #,##0_-;\-&quot;$&quot;* #,##0_-;_-&quot;$&quot;* &quot;-&quot;??_-;_-@_-"/>
    <numFmt numFmtId="167" formatCode="_-* #,##0.00\ _€_-;\-* #,##0.00\ _€_-;_-* &quot;-&quot;??\ _€_-;_-@_-"/>
    <numFmt numFmtId="168" formatCode="_(* #,##0.00_);_(* \(#,##0.00\);_(* &quot;-&quot;??_);_(@_)"/>
    <numFmt numFmtId="169" formatCode="#,##0.00_ ;[Red]\-#,##0.00\ "/>
  </numFmts>
  <fonts count="88"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b/>
      <sz val="10"/>
      <name val="Arial"/>
      <family val="2"/>
    </font>
    <font>
      <sz val="8"/>
      <color theme="1"/>
      <name val="Arial"/>
      <family val="2"/>
    </font>
    <font>
      <sz val="8"/>
      <color theme="0"/>
      <name val="Arial"/>
      <family val="2"/>
    </font>
    <font>
      <sz val="11"/>
      <color indexed="8"/>
      <name val="Calibri"/>
      <family val="2"/>
    </font>
    <font>
      <b/>
      <sz val="9"/>
      <name val="Arial"/>
      <family val="2"/>
    </font>
    <font>
      <sz val="12"/>
      <color indexed="24"/>
      <name val="Arial"/>
      <family val="2"/>
    </font>
    <font>
      <b/>
      <sz val="18"/>
      <color indexed="24"/>
      <name val="Arial"/>
      <family val="2"/>
    </font>
    <font>
      <b/>
      <sz val="14"/>
      <color indexed="24"/>
      <name val="Arial"/>
      <family val="2"/>
    </font>
    <font>
      <b/>
      <sz val="18"/>
      <color theme="3"/>
      <name val="Cambria"/>
      <family val="2"/>
      <scheme val="major"/>
    </font>
    <font>
      <b/>
      <sz val="11"/>
      <color theme="1"/>
      <name val="Calibri"/>
      <family val="2"/>
      <scheme val="minor"/>
    </font>
    <font>
      <b/>
      <sz val="8"/>
      <color theme="1"/>
      <name val="Arial"/>
      <family val="2"/>
    </font>
    <font>
      <vertAlign val="superscript"/>
      <sz val="8"/>
      <name val="Arial"/>
      <family val="2"/>
    </font>
    <font>
      <vertAlign val="superscript"/>
      <sz val="8"/>
      <color rgb="FF0070C0"/>
      <name val="Arial"/>
      <family val="2"/>
    </font>
    <font>
      <vertAlign val="superscript"/>
      <sz val="8"/>
      <color theme="1"/>
      <name val="Arial"/>
      <family val="2"/>
    </font>
    <font>
      <sz val="10"/>
      <color indexed="8"/>
      <name val="Arial"/>
      <family val="2"/>
    </font>
    <font>
      <sz val="9"/>
      <color theme="1"/>
      <name val="Arial"/>
      <family val="2"/>
    </font>
    <font>
      <b/>
      <sz val="9"/>
      <color theme="1"/>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9"/>
      <name val="Arial"/>
      <family val="2"/>
    </font>
    <font>
      <b/>
      <sz val="10"/>
      <color indexed="39"/>
      <name val="Arial"/>
      <family val="2"/>
    </font>
    <font>
      <b/>
      <i/>
      <sz val="12"/>
      <color indexed="8"/>
      <name val="Arial"/>
      <family val="2"/>
    </font>
    <font>
      <b/>
      <sz val="11"/>
      <color indexed="9"/>
      <name val="Arial"/>
      <family val="2"/>
    </font>
    <font>
      <b/>
      <sz val="10"/>
      <name val="Tahoma"/>
      <family val="2"/>
    </font>
    <font>
      <sz val="12"/>
      <color indexed="8"/>
      <name val="Arial"/>
      <family val="2"/>
    </font>
    <font>
      <b/>
      <sz val="2"/>
      <color indexed="56"/>
      <name val="Arial"/>
      <family val="2"/>
    </font>
    <font>
      <b/>
      <sz val="12"/>
      <color indexed="8"/>
      <name val="Arial"/>
      <family val="2"/>
    </font>
    <font>
      <sz val="10"/>
      <color indexed="39"/>
      <name val="Arial"/>
      <family val="2"/>
    </font>
    <font>
      <i/>
      <sz val="12"/>
      <color indexed="8"/>
      <name val="Arial"/>
      <family val="2"/>
    </font>
    <font>
      <b/>
      <sz val="9"/>
      <name val="Tahoma"/>
      <family val="2"/>
    </font>
    <font>
      <sz val="11"/>
      <name val="Tahoma"/>
      <family val="2"/>
    </font>
    <font>
      <sz val="19"/>
      <color indexed="48"/>
      <name val="Arial"/>
      <family val="2"/>
    </font>
    <font>
      <sz val="10"/>
      <color indexed="10"/>
      <name val="Arial"/>
      <family val="2"/>
    </font>
    <font>
      <sz val="12"/>
      <color indexed="14"/>
      <name val="Arial"/>
      <family val="2"/>
    </font>
    <font>
      <b/>
      <sz val="18"/>
      <color indexed="62"/>
      <name val="Cambria"/>
      <family val="2"/>
    </font>
    <font>
      <sz val="11"/>
      <color indexed="10"/>
      <name val="Calibri"/>
      <family val="2"/>
    </font>
    <font>
      <i/>
      <sz val="10"/>
      <color rgb="FF7F7F7F"/>
      <name val="Arial"/>
      <family val="2"/>
    </font>
    <font>
      <b/>
      <sz val="15"/>
      <color indexed="62"/>
      <name val="Calibri"/>
      <family val="2"/>
    </font>
    <font>
      <b/>
      <sz val="13"/>
      <color indexed="62"/>
      <name val="Calibri"/>
      <family val="2"/>
    </font>
    <font>
      <b/>
      <sz val="11"/>
      <color indexed="8"/>
      <name val="Calibri"/>
      <family val="2"/>
    </font>
    <font>
      <sz val="10"/>
      <color theme="1"/>
      <name val="Times New Roman"/>
      <family val="2"/>
    </font>
    <font>
      <sz val="9"/>
      <color theme="0"/>
      <name val="Arial"/>
      <family val="2"/>
    </font>
    <font>
      <b/>
      <sz val="8"/>
      <color rgb="FF000000"/>
      <name val="Arial"/>
      <family val="2"/>
    </font>
    <font>
      <sz val="10"/>
      <color theme="1"/>
      <name val="Arial"/>
      <family val="2"/>
    </font>
    <font>
      <b/>
      <sz val="9"/>
      <color indexed="81"/>
      <name val="Tahoma"/>
      <family val="2"/>
    </font>
    <font>
      <sz val="9"/>
      <color indexed="81"/>
      <name val="Tahoma"/>
      <family val="2"/>
    </font>
    <font>
      <b/>
      <sz val="8"/>
      <color theme="0"/>
      <name val="Arial"/>
      <family val="2"/>
    </font>
    <font>
      <sz val="11"/>
      <color theme="0"/>
      <name val="Calibri"/>
      <family val="2"/>
      <scheme val="minor"/>
    </font>
    <font>
      <sz val="11"/>
      <color theme="1"/>
      <name val="Garamond"/>
      <family val="2"/>
    </font>
    <font>
      <sz val="10"/>
      <name val="Arial"/>
      <family val="2"/>
    </font>
    <font>
      <sz val="8"/>
      <color rgb="FF000000"/>
      <name val="Arial"/>
      <family val="2"/>
    </font>
    <font>
      <sz val="11"/>
      <color rgb="FF000000"/>
      <name val="Calibri"/>
      <family val="2"/>
    </font>
    <font>
      <sz val="10"/>
      <name val="Arial"/>
    </font>
    <font>
      <b/>
      <sz val="8"/>
      <color indexed="8"/>
      <name val="Arial"/>
      <family val="2"/>
    </font>
    <font>
      <sz val="8"/>
      <color indexed="8"/>
      <name val="Arial"/>
      <family val="2"/>
    </font>
    <font>
      <b/>
      <sz val="9"/>
      <color indexed="8"/>
      <name val="Calibri"/>
      <family val="2"/>
      <scheme val="minor"/>
    </font>
    <font>
      <sz val="10"/>
      <color theme="0"/>
      <name val="Calibri Light"/>
      <family val="2"/>
    </font>
    <font>
      <b/>
      <sz val="10"/>
      <name val="Calibri Light"/>
      <family val="2"/>
    </font>
    <font>
      <sz val="10"/>
      <name val="Calibri Light"/>
      <family val="2"/>
    </font>
    <font>
      <b/>
      <sz val="10"/>
      <color theme="0"/>
      <name val="Calibri Light"/>
      <family val="2"/>
    </font>
    <font>
      <sz val="10"/>
      <color rgb="FFFF0000"/>
      <name val="Arial"/>
      <family val="2"/>
    </font>
  </fonts>
  <fills count="63">
    <fill>
      <patternFill patternType="none"/>
    </fill>
    <fill>
      <patternFill patternType="gray125"/>
    </fill>
    <fill>
      <patternFill patternType="solid">
        <fgColor rgb="FFFFFFCC"/>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0"/>
      </patternFill>
    </fill>
    <fill>
      <patternFill patternType="solid">
        <fgColor theme="0"/>
        <bgColor indexed="13"/>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47"/>
        <bgColor indexed="47"/>
      </patternFill>
    </fill>
    <fill>
      <patternFill patternType="solid">
        <fgColor indexed="45"/>
        <bgColor indexed="45"/>
      </patternFill>
    </fill>
    <fill>
      <patternFill patternType="solid">
        <fgColor indexed="26"/>
        <bgColor indexed="26"/>
      </patternFill>
    </fill>
    <fill>
      <patternFill patternType="solid">
        <fgColor indexed="43"/>
      </patternFill>
    </fill>
    <fill>
      <patternFill patternType="solid">
        <fgColor indexed="53"/>
      </patternFill>
    </fill>
    <fill>
      <patternFill patternType="solid">
        <fgColor indexed="43"/>
        <bgColor indexed="64"/>
      </patternFill>
    </fill>
    <fill>
      <patternFill patternType="solid">
        <fgColor indexed="9"/>
      </patternFill>
    </fill>
    <fill>
      <patternFill patternType="solid">
        <fgColor indexed="45"/>
      </patternFill>
    </fill>
    <fill>
      <patternFill patternType="solid">
        <fgColor indexed="10"/>
        <bgColor indexed="64"/>
      </patternFill>
    </fill>
    <fill>
      <patternFill patternType="solid">
        <fgColor indexed="29"/>
      </patternFill>
    </fill>
    <fill>
      <patternFill patternType="solid">
        <fgColor indexed="45"/>
        <bgColor indexed="64"/>
      </patternFill>
    </fill>
    <fill>
      <patternFill patternType="solid">
        <fgColor indexed="10"/>
      </patternFill>
    </fill>
    <fill>
      <patternFill patternType="solid">
        <fgColor indexed="29"/>
        <bgColor indexed="64"/>
      </patternFill>
    </fill>
    <fill>
      <patternFill patternType="solid">
        <fgColor indexed="51"/>
      </patternFill>
    </fill>
    <fill>
      <patternFill patternType="solid">
        <fgColor indexed="42"/>
        <bgColor indexed="64"/>
      </patternFill>
    </fill>
    <fill>
      <patternFill patternType="solid">
        <fgColor indexed="52"/>
      </patternFill>
    </fill>
    <fill>
      <patternFill patternType="solid">
        <fgColor indexed="51"/>
        <bgColor indexed="64"/>
      </patternFill>
    </fill>
    <fill>
      <patternFill patternType="solid">
        <fgColor indexed="47"/>
        <bgColor indexed="64"/>
      </patternFill>
    </fill>
    <fill>
      <patternFill patternType="solid">
        <fgColor indexed="57"/>
      </patternFill>
    </fill>
    <fill>
      <patternFill patternType="solid">
        <fgColor indexed="50"/>
        <bgColor indexed="64"/>
      </patternFill>
    </fill>
    <fill>
      <patternFill patternType="solid">
        <fgColor indexed="50"/>
      </patternFill>
    </fill>
    <fill>
      <patternFill patternType="solid">
        <fgColor indexed="57"/>
        <bgColor indexed="64"/>
      </patternFill>
    </fill>
    <fill>
      <patternFill patternType="solid">
        <fgColor indexed="11"/>
      </patternFill>
    </fill>
    <fill>
      <patternFill patternType="solid">
        <fgColor indexed="21"/>
        <bgColor indexed="64"/>
      </patternFill>
    </fill>
    <fill>
      <patternFill patternType="lightUp">
        <fgColor indexed="48"/>
        <bgColor indexed="41"/>
      </patternFill>
    </fill>
    <fill>
      <patternFill patternType="solid">
        <fgColor indexed="41"/>
      </patternFill>
    </fill>
    <fill>
      <patternFill patternType="mediumGray">
        <bgColor indexed="35"/>
      </patternFill>
    </fill>
    <fill>
      <patternFill patternType="solid">
        <fgColor indexed="54"/>
      </patternFill>
    </fill>
    <fill>
      <patternFill patternType="solid">
        <fgColor indexed="44"/>
        <bgColor indexed="64"/>
      </patternFill>
    </fill>
    <fill>
      <patternFill patternType="solid">
        <fgColor indexed="44"/>
      </patternFill>
    </fill>
    <fill>
      <patternFill patternType="solid">
        <fgColor indexed="26"/>
      </patternFill>
    </fill>
    <fill>
      <patternFill patternType="solid">
        <fgColor indexed="41"/>
        <bgColor indexed="64"/>
      </patternFill>
    </fill>
    <fill>
      <patternFill patternType="solid">
        <fgColor indexed="15"/>
        <bgColor indexed="13"/>
      </patternFill>
    </fill>
    <fill>
      <patternFill patternType="solid">
        <fgColor indexed="15"/>
      </patternFill>
    </fill>
    <fill>
      <patternFill patternType="solid">
        <fgColor indexed="9"/>
        <bgColor indexed="64"/>
      </patternFill>
    </fill>
    <fill>
      <patternFill patternType="solid">
        <fgColor theme="0" tint="-0.14999847407452621"/>
        <bgColor indexed="64"/>
      </patternFill>
    </fill>
    <fill>
      <patternFill patternType="solid">
        <fgColor theme="6"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2"/>
        <bgColor indexed="64"/>
      </patternFill>
    </fill>
  </fills>
  <borders count="48">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56"/>
      </left>
      <right style="thin">
        <color indexed="56"/>
      </right>
      <top style="thin">
        <color indexed="56"/>
      </top>
      <bottom style="thin">
        <color indexed="56"/>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8"/>
      </bottom>
      <diagonal/>
    </border>
    <border>
      <left style="thin">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8"/>
      </top>
      <bottom style="thin">
        <color indexed="64"/>
      </bottom>
      <diagonal/>
    </border>
  </borders>
  <cellStyleXfs count="3560">
    <xf numFmtId="0" fontId="0" fillId="0" borderId="0"/>
    <xf numFmtId="0" fontId="16" fillId="0" borderId="0"/>
    <xf numFmtId="43" fontId="15" fillId="0" borderId="0" applyFont="0" applyFill="0" applyBorder="0" applyAlignment="0" applyProtection="0"/>
    <xf numFmtId="43" fontId="15" fillId="0" borderId="0" applyFont="0" applyFill="0" applyBorder="0" applyAlignment="0" applyProtection="0"/>
    <xf numFmtId="164" fontId="1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6"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4" fillId="0" borderId="0"/>
    <xf numFmtId="0" fontId="14" fillId="0" borderId="0"/>
    <xf numFmtId="0" fontId="14" fillId="0" borderId="0"/>
    <xf numFmtId="0" fontId="14" fillId="0" borderId="0"/>
    <xf numFmtId="43" fontId="14" fillId="0" borderId="0" applyFont="0" applyFill="0" applyBorder="0" applyAlignment="0" applyProtection="0"/>
    <xf numFmtId="165" fontId="16" fillId="0" borderId="0"/>
    <xf numFmtId="43" fontId="20" fillId="0" borderId="0" applyFont="0" applyFill="0" applyBorder="0" applyAlignment="0" applyProtection="0"/>
    <xf numFmtId="0" fontId="24" fillId="0" borderId="0" applyNumberFormat="0" applyFill="0" applyBorder="0" applyAlignment="0" applyProtection="0"/>
    <xf numFmtId="2" fontId="24" fillId="0" borderId="0" applyFill="0" applyBorder="0" applyAlignment="0" applyProtection="0"/>
    <xf numFmtId="0" fontId="25" fillId="0" borderId="0" applyNumberFormat="0" applyFill="0" applyBorder="0" applyAlignment="0" applyProtection="0"/>
    <xf numFmtId="0" fontId="26" fillId="0" borderId="0" applyNumberFormat="0" applyFill="0" applyBorder="0" applyProtection="0">
      <alignment horizont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2" fillId="0" borderId="0" applyFont="0" applyFill="0" applyBorder="0" applyAlignment="0" applyProtection="0"/>
    <xf numFmtId="43" fontId="1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2" fillId="0" borderId="0" applyFont="0" applyFill="0" applyBorder="0" applyAlignment="0" applyProtection="0"/>
    <xf numFmtId="43" fontId="1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14"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6" fillId="0" borderId="0"/>
    <xf numFmtId="0" fontId="22" fillId="0" borderId="0"/>
    <xf numFmtId="0" fontId="22" fillId="0" borderId="0"/>
    <xf numFmtId="0" fontId="22" fillId="0" borderId="0"/>
    <xf numFmtId="0" fontId="22" fillId="0" borderId="0"/>
    <xf numFmtId="0" fontId="14" fillId="0" borderId="0"/>
    <xf numFmtId="0" fontId="14" fillId="0" borderId="0"/>
    <xf numFmtId="0" fontId="14" fillId="0" borderId="0"/>
    <xf numFmtId="0" fontId="16" fillId="0" borderId="0"/>
    <xf numFmtId="0" fontId="14" fillId="0" borderId="0"/>
    <xf numFmtId="0" fontId="14" fillId="0" borderId="0"/>
    <xf numFmtId="0" fontId="16" fillId="0" borderId="0"/>
    <xf numFmtId="0" fontId="16"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20" fillId="0" borderId="0"/>
    <xf numFmtId="0" fontId="20" fillId="0" borderId="0"/>
    <xf numFmtId="0" fontId="16" fillId="0" borderId="0"/>
    <xf numFmtId="0" fontId="14" fillId="0" borderId="0"/>
    <xf numFmtId="0" fontId="20" fillId="0" borderId="0"/>
    <xf numFmtId="0" fontId="14" fillId="2" borderId="1" applyNumberFormat="0" applyFont="0" applyAlignment="0" applyProtection="0"/>
    <xf numFmtId="0" fontId="14" fillId="2" borderId="1" applyNumberFormat="0" applyFont="0" applyAlignment="0" applyProtection="0"/>
    <xf numFmtId="0" fontId="14" fillId="2" borderId="1" applyNumberFormat="0" applyFont="0" applyAlignment="0" applyProtection="0"/>
    <xf numFmtId="0" fontId="14" fillId="2" borderId="1" applyNumberFormat="0" applyFont="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43" fontId="13" fillId="0" borderId="0" applyFont="0" applyFill="0" applyBorder="0" applyAlignment="0" applyProtection="0"/>
    <xf numFmtId="0" fontId="12" fillId="0" borderId="0"/>
    <xf numFmtId="9" fontId="16" fillId="0" borderId="0" applyFont="0" applyFill="0" applyBorder="0" applyAlignment="0" applyProtection="0"/>
    <xf numFmtId="4" fontId="33" fillId="18" borderId="19" applyNumberFormat="0" applyProtection="0">
      <alignment horizontal="left" vertical="center" indent="1"/>
    </xf>
    <xf numFmtId="43" fontId="12" fillId="0" borderId="0" applyFont="0" applyFill="0" applyBorder="0" applyAlignment="0" applyProtection="0"/>
    <xf numFmtId="0" fontId="12" fillId="0" borderId="0"/>
    <xf numFmtId="43" fontId="12" fillId="0" borderId="0" applyFont="0" applyFill="0" applyBorder="0" applyAlignment="0" applyProtection="0"/>
    <xf numFmtId="0" fontId="12" fillId="0" borderId="0"/>
    <xf numFmtId="43" fontId="12"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36" fillId="20" borderId="0" applyNumberFormat="0" applyBorder="0" applyAlignment="0" applyProtection="0"/>
    <xf numFmtId="0" fontId="37" fillId="21" borderId="20" applyNumberFormat="0" applyAlignment="0" applyProtection="0"/>
    <xf numFmtId="0" fontId="38" fillId="22" borderId="21" applyNumberFormat="0" applyAlignment="0" applyProtection="0"/>
    <xf numFmtId="0" fontId="39" fillId="0" borderId="22" applyNumberFormat="0" applyFill="0" applyAlignment="0" applyProtection="0"/>
    <xf numFmtId="0" fontId="40" fillId="0" borderId="0" applyNumberFormat="0" applyFill="0" applyBorder="0" applyAlignment="0" applyProtection="0"/>
    <xf numFmtId="0" fontId="41" fillId="23" borderId="20" applyNumberFormat="0" applyAlignment="0" applyProtection="0"/>
    <xf numFmtId="0" fontId="42" fillId="24"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6" fillId="0" borderId="0" applyFont="0" applyFill="0" applyBorder="0" applyAlignment="0" applyProtection="0"/>
    <xf numFmtId="0" fontId="43" fillId="23"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6" fillId="0" borderId="0"/>
    <xf numFmtId="0" fontId="16" fillId="0" borderId="0"/>
    <xf numFmtId="0" fontId="16" fillId="0" borderId="0"/>
    <xf numFmtId="0" fontId="1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6" fillId="25" borderId="23" applyNumberFormat="0" applyFont="0" applyAlignment="0" applyProtection="0"/>
    <xf numFmtId="0" fontId="16" fillId="25" borderId="23"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0" fontId="12" fillId="2" borderId="1" applyNumberFormat="0" applyFont="0" applyAlignment="0" applyProtection="0"/>
    <xf numFmtId="9" fontId="16" fillId="0" borderId="0" applyFont="0" applyFill="0" applyBorder="0" applyAlignment="0" applyProtection="0"/>
    <xf numFmtId="0" fontId="44" fillId="21" borderId="24" applyNumberFormat="0" applyAlignment="0" applyProtection="0"/>
    <xf numFmtId="4" fontId="45" fillId="26" borderId="19" applyNumberFormat="0" applyProtection="0">
      <alignment vertical="center"/>
    </xf>
    <xf numFmtId="4" fontId="45" fillId="26" borderId="19" applyNumberFormat="0" applyProtection="0">
      <alignment vertical="center"/>
    </xf>
    <xf numFmtId="4" fontId="46" fillId="27" borderId="19" applyNumberFormat="0" applyProtection="0">
      <alignment horizontal="center" vertical="center" wrapText="1"/>
    </xf>
    <xf numFmtId="4" fontId="47" fillId="26" borderId="19" applyNumberFormat="0" applyProtection="0">
      <alignment vertical="center"/>
    </xf>
    <xf numFmtId="4" fontId="47" fillId="26" borderId="19" applyNumberFormat="0" applyProtection="0">
      <alignment vertical="center"/>
    </xf>
    <xf numFmtId="4" fontId="48" fillId="28" borderId="19" applyNumberFormat="0" applyProtection="0">
      <alignment horizontal="center" vertical="center" wrapText="1"/>
    </xf>
    <xf numFmtId="4" fontId="45" fillId="26" borderId="19" applyNumberFormat="0" applyProtection="0">
      <alignment horizontal="left" vertical="center" indent="1"/>
    </xf>
    <xf numFmtId="4" fontId="45" fillId="26" borderId="19" applyNumberFormat="0" applyProtection="0">
      <alignment horizontal="left" vertical="center" indent="1"/>
    </xf>
    <xf numFmtId="4" fontId="49" fillId="27" borderId="19" applyNumberFormat="0" applyProtection="0">
      <alignment horizontal="left" vertical="center" wrapText="1"/>
    </xf>
    <xf numFmtId="0" fontId="45" fillId="26" borderId="19" applyNumberFormat="0" applyProtection="0">
      <alignment horizontal="left" vertical="top" indent="1"/>
    </xf>
    <xf numFmtId="4" fontId="45" fillId="18" borderId="0" applyNumberFormat="0" applyProtection="0">
      <alignment horizontal="left" vertical="center" indent="1"/>
    </xf>
    <xf numFmtId="4" fontId="45" fillId="18" borderId="0" applyNumberFormat="0" applyProtection="0">
      <alignment horizontal="left" vertical="center" indent="1"/>
    </xf>
    <xf numFmtId="4" fontId="50" fillId="29" borderId="0" applyNumberFormat="0" applyProtection="0">
      <alignment horizontal="left" vertical="center" wrapText="1"/>
    </xf>
    <xf numFmtId="4" fontId="33" fillId="30" borderId="19" applyNumberFormat="0" applyProtection="0">
      <alignment horizontal="right" vertical="center"/>
    </xf>
    <xf numFmtId="4" fontId="33" fillId="30" borderId="19" applyNumberFormat="0" applyProtection="0">
      <alignment horizontal="right" vertical="center"/>
    </xf>
    <xf numFmtId="4" fontId="51" fillId="31" borderId="19" applyNumberFormat="0" applyProtection="0">
      <alignment horizontal="right" vertical="center"/>
    </xf>
    <xf numFmtId="4" fontId="33" fillId="32" borderId="19" applyNumberFormat="0" applyProtection="0">
      <alignment horizontal="right" vertical="center"/>
    </xf>
    <xf numFmtId="4" fontId="33" fillId="32" borderId="19" applyNumberFormat="0" applyProtection="0">
      <alignment horizontal="right" vertical="center"/>
    </xf>
    <xf numFmtId="4" fontId="51" fillId="33" borderId="19" applyNumberFormat="0" applyProtection="0">
      <alignment horizontal="right" vertical="center"/>
    </xf>
    <xf numFmtId="4" fontId="33" fillId="34" borderId="19" applyNumberFormat="0" applyProtection="0">
      <alignment horizontal="right" vertical="center"/>
    </xf>
    <xf numFmtId="4" fontId="33" fillId="34" borderId="19" applyNumberFormat="0" applyProtection="0">
      <alignment horizontal="right" vertical="center"/>
    </xf>
    <xf numFmtId="4" fontId="51" fillId="35" borderId="19" applyNumberFormat="0" applyProtection="0">
      <alignment horizontal="right" vertical="center"/>
    </xf>
    <xf numFmtId="4" fontId="33" fillId="36" borderId="19" applyNumberFormat="0" applyProtection="0">
      <alignment horizontal="right" vertical="center"/>
    </xf>
    <xf numFmtId="4" fontId="33" fillId="36" borderId="19" applyNumberFormat="0" applyProtection="0">
      <alignment horizontal="right" vertical="center"/>
    </xf>
    <xf numFmtId="4" fontId="51" fillId="37" borderId="19" applyNumberFormat="0" applyProtection="0">
      <alignment horizontal="right" vertical="center"/>
    </xf>
    <xf numFmtId="4" fontId="33" fillId="38" borderId="19" applyNumberFormat="0" applyProtection="0">
      <alignment horizontal="right" vertical="center"/>
    </xf>
    <xf numFmtId="4" fontId="33" fillId="38" borderId="19" applyNumberFormat="0" applyProtection="0">
      <alignment horizontal="right" vertical="center"/>
    </xf>
    <xf numFmtId="4" fontId="51" fillId="39" borderId="19" applyNumberFormat="0" applyProtection="0">
      <alignment horizontal="right" vertical="center"/>
    </xf>
    <xf numFmtId="4" fontId="33" fillId="27" borderId="19" applyNumberFormat="0" applyProtection="0">
      <alignment horizontal="right" vertical="center"/>
    </xf>
    <xf numFmtId="4" fontId="33" fillId="27" borderId="19" applyNumberFormat="0" applyProtection="0">
      <alignment horizontal="right" vertical="center"/>
    </xf>
    <xf numFmtId="4" fontId="51" fillId="40" borderId="19" applyNumberFormat="0" applyProtection="0">
      <alignment horizontal="right" vertical="center"/>
    </xf>
    <xf numFmtId="4" fontId="33" fillId="41" borderId="19" applyNumberFormat="0" applyProtection="0">
      <alignment horizontal="right" vertical="center"/>
    </xf>
    <xf numFmtId="4" fontId="33" fillId="41" borderId="19" applyNumberFormat="0" applyProtection="0">
      <alignment horizontal="right" vertical="center"/>
    </xf>
    <xf numFmtId="4" fontId="51" fillId="42" borderId="19" applyNumberFormat="0" applyProtection="0">
      <alignment horizontal="right" vertical="center"/>
    </xf>
    <xf numFmtId="4" fontId="33" fillId="43" borderId="19" applyNumberFormat="0" applyProtection="0">
      <alignment horizontal="right" vertical="center"/>
    </xf>
    <xf numFmtId="4" fontId="33" fillId="43" borderId="19" applyNumberFormat="0" applyProtection="0">
      <alignment horizontal="right" vertical="center"/>
    </xf>
    <xf numFmtId="4" fontId="51" fillId="44" borderId="19" applyNumberFormat="0" applyProtection="0">
      <alignment horizontal="right" vertical="center"/>
    </xf>
    <xf numFmtId="4" fontId="33" fillId="45" borderId="19" applyNumberFormat="0" applyProtection="0">
      <alignment horizontal="right" vertical="center"/>
    </xf>
    <xf numFmtId="4" fontId="33" fillId="45" borderId="19" applyNumberFormat="0" applyProtection="0">
      <alignment horizontal="right" vertical="center"/>
    </xf>
    <xf numFmtId="4" fontId="51" fillId="46" borderId="19" applyNumberFormat="0" applyProtection="0">
      <alignment horizontal="right" vertical="center"/>
    </xf>
    <xf numFmtId="4" fontId="45" fillId="47" borderId="25" applyNumberFormat="0" applyProtection="0">
      <alignment horizontal="left" vertical="center" indent="1"/>
    </xf>
    <xf numFmtId="4" fontId="45" fillId="47" borderId="25" applyNumberFormat="0" applyProtection="0">
      <alignment horizontal="left" vertical="center" indent="1"/>
    </xf>
    <xf numFmtId="4" fontId="52" fillId="47" borderId="23" applyNumberFormat="0" applyProtection="0">
      <alignment horizontal="left" vertical="center" indent="1"/>
    </xf>
    <xf numFmtId="4" fontId="33" fillId="48" borderId="0" applyNumberFormat="0" applyProtection="0">
      <alignment horizontal="left" vertical="center" indent="1"/>
    </xf>
    <xf numFmtId="4" fontId="33" fillId="48" borderId="0" applyNumberFormat="0" applyProtection="0">
      <alignment horizontal="left" vertical="center" indent="1"/>
    </xf>
    <xf numFmtId="4" fontId="52" fillId="49" borderId="0" applyNumberFormat="0" applyProtection="0">
      <alignment horizontal="left" vertical="center" indent="1"/>
    </xf>
    <xf numFmtId="4" fontId="53" fillId="50" borderId="0" applyNumberFormat="0" applyProtection="0">
      <alignment horizontal="left" vertical="center" indent="1"/>
    </xf>
    <xf numFmtId="4" fontId="53" fillId="50" borderId="0" applyNumberFormat="0" applyProtection="0">
      <alignment horizontal="left" vertical="center" indent="1"/>
    </xf>
    <xf numFmtId="4" fontId="53" fillId="50" borderId="0" applyNumberFormat="0" applyProtection="0">
      <alignment horizontal="left" vertical="center" indent="1"/>
    </xf>
    <xf numFmtId="4" fontId="53" fillId="50" borderId="0" applyNumberFormat="0" applyProtection="0">
      <alignment horizontal="left" vertical="center" indent="1"/>
    </xf>
    <xf numFmtId="4" fontId="53" fillId="50" borderId="0" applyNumberFormat="0" applyProtection="0">
      <alignment horizontal="left" vertical="center" indent="1"/>
    </xf>
    <xf numFmtId="4" fontId="33" fillId="18" borderId="19" applyNumberFormat="0" applyProtection="0">
      <alignment horizontal="right" vertical="center"/>
    </xf>
    <xf numFmtId="4" fontId="33" fillId="18" borderId="19" applyNumberFormat="0" applyProtection="0">
      <alignment horizontal="right" vertical="center"/>
    </xf>
    <xf numFmtId="4" fontId="51" fillId="51" borderId="19" applyNumberFormat="0" applyProtection="0">
      <alignment horizontal="right" vertical="center"/>
    </xf>
    <xf numFmtId="4" fontId="33" fillId="48"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33" fillId="48" borderId="0" applyNumberFormat="0" applyProtection="0">
      <alignment horizontal="left" vertical="center" indent="1"/>
    </xf>
    <xf numFmtId="4" fontId="33" fillId="48"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33" fillId="48" borderId="0" applyNumberFormat="0" applyProtection="0">
      <alignment horizontal="left" vertical="center" indent="1"/>
    </xf>
    <xf numFmtId="4" fontId="33" fillId="48"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33" fillId="48" borderId="0" applyNumberFormat="0" applyProtection="0">
      <alignment horizontal="left" vertical="center" indent="1"/>
    </xf>
    <xf numFmtId="4" fontId="33" fillId="48"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33" fillId="18"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33" fillId="18" borderId="0" applyNumberFormat="0" applyProtection="0">
      <alignment horizontal="left" vertical="center" indent="1"/>
    </xf>
    <xf numFmtId="4" fontId="33" fillId="18"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33" fillId="18" borderId="0" applyNumberFormat="0" applyProtection="0">
      <alignment horizontal="left" vertical="center" indent="1"/>
    </xf>
    <xf numFmtId="4" fontId="33" fillId="18"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33" fillId="18" borderId="0" applyNumberFormat="0" applyProtection="0">
      <alignment horizontal="left" vertical="center" indent="1"/>
    </xf>
    <xf numFmtId="4" fontId="33" fillId="18"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4" fontId="16" fillId="0" borderId="0" applyNumberFormat="0" applyProtection="0">
      <alignment horizontal="left" vertical="center" indent="1"/>
    </xf>
    <xf numFmtId="0" fontId="16" fillId="50" borderId="19" applyNumberFormat="0" applyProtection="0">
      <alignment horizontal="left" vertical="center" indent="1"/>
    </xf>
    <xf numFmtId="0" fontId="16" fillId="50" borderId="19" applyNumberFormat="0" applyProtection="0">
      <alignment horizontal="left" vertical="center" indent="1"/>
    </xf>
    <xf numFmtId="0" fontId="16" fillId="50" borderId="19" applyNumberFormat="0" applyProtection="0">
      <alignment horizontal="left" vertical="center" indent="1"/>
    </xf>
    <xf numFmtId="0" fontId="16" fillId="50" borderId="19" applyNumberFormat="0" applyProtection="0">
      <alignment horizontal="left" vertical="center" indent="1"/>
    </xf>
    <xf numFmtId="0" fontId="16" fillId="50" borderId="19" applyNumberFormat="0" applyProtection="0">
      <alignment horizontal="left" vertical="top" indent="1"/>
    </xf>
    <xf numFmtId="0" fontId="16" fillId="50" borderId="19" applyNumberFormat="0" applyProtection="0">
      <alignment horizontal="left" vertical="top" indent="1"/>
    </xf>
    <xf numFmtId="0" fontId="16" fillId="50" borderId="19" applyNumberFormat="0" applyProtection="0">
      <alignment horizontal="left" vertical="top" indent="1"/>
    </xf>
    <xf numFmtId="0" fontId="16" fillId="50" borderId="19" applyNumberFormat="0" applyProtection="0">
      <alignment horizontal="left" vertical="top" indent="1"/>
    </xf>
    <xf numFmtId="0" fontId="16" fillId="18" borderId="19" applyNumberFormat="0" applyProtection="0">
      <alignment horizontal="left" vertical="center" indent="1"/>
    </xf>
    <xf numFmtId="0" fontId="16" fillId="18" borderId="19" applyNumberFormat="0" applyProtection="0">
      <alignment horizontal="left" vertical="center" indent="1"/>
    </xf>
    <xf numFmtId="0" fontId="16" fillId="18" borderId="19" applyNumberFormat="0" applyProtection="0">
      <alignment horizontal="left" vertical="center" indent="1"/>
    </xf>
    <xf numFmtId="0" fontId="16" fillId="18" borderId="19" applyNumberFormat="0" applyProtection="0">
      <alignment horizontal="left" vertical="center" indent="1"/>
    </xf>
    <xf numFmtId="0" fontId="16" fillId="18" borderId="19" applyNumberFormat="0" applyProtection="0">
      <alignment horizontal="left" vertical="top" indent="1"/>
    </xf>
    <xf numFmtId="0" fontId="16" fillId="18" borderId="19" applyNumberFormat="0" applyProtection="0">
      <alignment horizontal="left" vertical="top" indent="1"/>
    </xf>
    <xf numFmtId="0" fontId="16" fillId="18" borderId="19" applyNumberFormat="0" applyProtection="0">
      <alignment horizontal="left" vertical="top" indent="1"/>
    </xf>
    <xf numFmtId="0" fontId="16" fillId="18" borderId="19" applyNumberFormat="0" applyProtection="0">
      <alignment horizontal="left" vertical="top" indent="1"/>
    </xf>
    <xf numFmtId="0" fontId="16" fillId="52" borderId="19" applyNumberFormat="0" applyProtection="0">
      <alignment horizontal="left" vertical="center" indent="1"/>
    </xf>
    <xf numFmtId="0" fontId="16" fillId="52" borderId="19" applyNumberFormat="0" applyProtection="0">
      <alignment horizontal="left" vertical="center" indent="1"/>
    </xf>
    <xf numFmtId="0" fontId="16" fillId="52" borderId="19" applyNumberFormat="0" applyProtection="0">
      <alignment horizontal="left" vertical="center" indent="1"/>
    </xf>
    <xf numFmtId="0" fontId="16" fillId="52" borderId="19" applyNumberFormat="0" applyProtection="0">
      <alignment horizontal="left" vertical="center" indent="1"/>
    </xf>
    <xf numFmtId="0" fontId="16" fillId="52" borderId="19" applyNumberFormat="0" applyProtection="0">
      <alignment horizontal="left" vertical="top" indent="1"/>
    </xf>
    <xf numFmtId="0" fontId="16" fillId="52" borderId="19" applyNumberFormat="0" applyProtection="0">
      <alignment horizontal="left" vertical="top" indent="1"/>
    </xf>
    <xf numFmtId="0" fontId="16" fillId="52" borderId="19" applyNumberFormat="0" applyProtection="0">
      <alignment horizontal="left" vertical="top" indent="1"/>
    </xf>
    <xf numFmtId="0" fontId="16" fillId="52" borderId="19" applyNumberFormat="0" applyProtection="0">
      <alignment horizontal="left" vertical="top" indent="1"/>
    </xf>
    <xf numFmtId="0" fontId="16" fillId="48" borderId="19" applyNumberFormat="0" applyProtection="0">
      <alignment horizontal="left" vertical="center" indent="1"/>
    </xf>
    <xf numFmtId="0" fontId="16" fillId="48" borderId="19" applyNumberFormat="0" applyProtection="0">
      <alignment horizontal="left" vertical="center" indent="1"/>
    </xf>
    <xf numFmtId="0" fontId="16" fillId="48" borderId="19" applyNumberFormat="0" applyProtection="0">
      <alignment horizontal="left" vertical="center" indent="1"/>
    </xf>
    <xf numFmtId="0" fontId="16" fillId="48" borderId="19" applyNumberFormat="0" applyProtection="0">
      <alignment horizontal="left" vertical="center" indent="1"/>
    </xf>
    <xf numFmtId="0" fontId="16" fillId="48" borderId="19" applyNumberFormat="0" applyProtection="0">
      <alignment horizontal="left" vertical="top" indent="1"/>
    </xf>
    <xf numFmtId="0" fontId="16" fillId="48" borderId="19" applyNumberFormat="0" applyProtection="0">
      <alignment horizontal="left" vertical="top" indent="1"/>
    </xf>
    <xf numFmtId="0" fontId="16" fillId="48" borderId="19" applyNumberFormat="0" applyProtection="0">
      <alignment horizontal="left" vertical="top" indent="1"/>
    </xf>
    <xf numFmtId="0" fontId="16" fillId="48" borderId="19" applyNumberFormat="0" applyProtection="0">
      <alignment horizontal="left" vertical="top" indent="1"/>
    </xf>
    <xf numFmtId="0" fontId="16" fillId="29" borderId="13" applyNumberFormat="0">
      <protection locked="0"/>
    </xf>
    <xf numFmtId="0" fontId="16" fillId="29" borderId="13" applyNumberFormat="0">
      <protection locked="0"/>
    </xf>
    <xf numFmtId="0" fontId="16" fillId="29" borderId="13" applyNumberFormat="0">
      <protection locked="0"/>
    </xf>
    <xf numFmtId="0" fontId="16" fillId="29" borderId="13" applyNumberFormat="0">
      <protection locked="0"/>
    </xf>
    <xf numFmtId="4" fontId="33" fillId="53" borderId="19" applyNumberFormat="0" applyProtection="0">
      <alignment vertical="center"/>
    </xf>
    <xf numFmtId="4" fontId="33" fillId="53" borderId="19" applyNumberFormat="0" applyProtection="0">
      <alignment vertical="center"/>
    </xf>
    <xf numFmtId="4" fontId="51" fillId="54" borderId="19" applyNumberFormat="0" applyProtection="0">
      <alignment vertical="center"/>
    </xf>
    <xf numFmtId="4" fontId="54" fillId="53" borderId="19" applyNumberFormat="0" applyProtection="0">
      <alignment vertical="center"/>
    </xf>
    <xf numFmtId="4" fontId="54" fillId="53" borderId="19" applyNumberFormat="0" applyProtection="0">
      <alignment vertical="center"/>
    </xf>
    <xf numFmtId="4" fontId="55" fillId="54" borderId="19" applyNumberFormat="0" applyProtection="0">
      <alignment vertical="center"/>
    </xf>
    <xf numFmtId="4" fontId="33" fillId="53" borderId="19" applyNumberFormat="0" applyProtection="0">
      <alignment horizontal="left" vertical="center" indent="1"/>
    </xf>
    <xf numFmtId="4" fontId="33" fillId="53" borderId="19" applyNumberFormat="0" applyProtection="0">
      <alignment horizontal="left" vertical="center" indent="1"/>
    </xf>
    <xf numFmtId="4" fontId="53" fillId="51" borderId="26" applyNumberFormat="0" applyProtection="0">
      <alignment horizontal="left" vertical="center" indent="1"/>
    </xf>
    <xf numFmtId="0" fontId="33" fillId="53" borderId="19" applyNumberFormat="0" applyProtection="0">
      <alignment horizontal="left" vertical="top" indent="1"/>
    </xf>
    <xf numFmtId="4" fontId="33" fillId="48" borderId="19" applyNumberFormat="0" applyProtection="0">
      <alignment horizontal="right" vertical="center"/>
    </xf>
    <xf numFmtId="4" fontId="33" fillId="48" borderId="19" applyNumberFormat="0" applyProtection="0">
      <alignment horizontal="right" vertical="center"/>
    </xf>
    <xf numFmtId="4" fontId="56" fillId="29" borderId="27" applyNumberFormat="0" applyProtection="0">
      <alignment horizontal="center" vertical="center" wrapText="1"/>
    </xf>
    <xf numFmtId="4" fontId="54" fillId="48" borderId="19" applyNumberFormat="0" applyProtection="0">
      <alignment horizontal="right" vertical="center"/>
    </xf>
    <xf numFmtId="4" fontId="54" fillId="48" borderId="19" applyNumberFormat="0" applyProtection="0">
      <alignment horizontal="right" vertical="center"/>
    </xf>
    <xf numFmtId="4" fontId="55" fillId="54" borderId="19" applyNumberFormat="0" applyProtection="0">
      <alignment horizontal="center" vertical="center" wrapText="1"/>
    </xf>
    <xf numFmtId="4" fontId="33" fillId="18" borderId="19" applyNumberFormat="0" applyProtection="0">
      <alignment horizontal="left" vertical="center" indent="1"/>
    </xf>
    <xf numFmtId="4" fontId="57" fillId="55" borderId="27" applyNumberFormat="0" applyProtection="0">
      <alignment horizontal="left" vertical="center" wrapText="1"/>
    </xf>
    <xf numFmtId="0" fontId="33" fillId="18" borderId="19" applyNumberFormat="0" applyProtection="0">
      <alignment horizontal="left" vertical="top" indent="1"/>
    </xf>
    <xf numFmtId="4" fontId="58" fillId="56" borderId="0" applyNumberFormat="0" applyProtection="0">
      <alignment horizontal="left" vertical="center" indent="1"/>
    </xf>
    <xf numFmtId="4" fontId="58" fillId="56" borderId="0" applyNumberFormat="0" applyProtection="0">
      <alignment horizontal="left" vertical="center" indent="1"/>
    </xf>
    <xf numFmtId="4" fontId="58" fillId="56" borderId="0" applyNumberFormat="0" applyProtection="0">
      <alignment horizontal="left" vertical="center" indent="1"/>
    </xf>
    <xf numFmtId="4" fontId="58" fillId="56" borderId="0" applyNumberFormat="0" applyProtection="0">
      <alignment horizontal="left" vertical="center" indent="1"/>
    </xf>
    <xf numFmtId="4" fontId="58" fillId="56" borderId="0" applyNumberFormat="0" applyProtection="0">
      <alignment horizontal="left" vertical="center" indent="1"/>
    </xf>
    <xf numFmtId="4" fontId="59" fillId="48" borderId="19" applyNumberFormat="0" applyProtection="0">
      <alignment horizontal="right" vertical="center"/>
    </xf>
    <xf numFmtId="4" fontId="59" fillId="48" borderId="19" applyNumberFormat="0" applyProtection="0">
      <alignment horizontal="right" vertical="center"/>
    </xf>
    <xf numFmtId="4" fontId="60" fillId="54" borderId="19" applyNumberFormat="0" applyProtection="0">
      <alignment horizontal="right" vertical="center"/>
    </xf>
    <xf numFmtId="0" fontId="61"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28" applyNumberFormat="0" applyFill="0" applyAlignment="0" applyProtection="0"/>
    <xf numFmtId="0" fontId="65" fillId="0" borderId="29" applyNumberFormat="0" applyFill="0" applyAlignment="0" applyProtection="0"/>
    <xf numFmtId="0" fontId="40" fillId="0" borderId="30" applyNumberFormat="0" applyFill="0" applyAlignment="0" applyProtection="0"/>
    <xf numFmtId="0" fontId="27" fillId="0" borderId="0" applyNumberFormat="0" applyFill="0" applyBorder="0" applyAlignment="0" applyProtection="0"/>
    <xf numFmtId="0" fontId="66" fillId="0" borderId="31" applyNumberFormat="0" applyFill="0" applyAlignment="0" applyProtection="0"/>
    <xf numFmtId="0" fontId="24" fillId="0" borderId="14" applyNumberFormat="0" applyFill="0" applyAlignment="0" applyProtection="0"/>
    <xf numFmtId="0" fontId="28" fillId="0" borderId="15" applyNumberFormat="0" applyFill="0" applyAlignment="0" applyProtection="0"/>
    <xf numFmtId="0" fontId="67" fillId="0" borderId="0"/>
    <xf numFmtId="43" fontId="16" fillId="0" borderId="0" applyFont="0" applyFill="0" applyBorder="0" applyAlignment="0" applyProtection="0"/>
    <xf numFmtId="0" fontId="67" fillId="0" borderId="0"/>
    <xf numFmtId="0" fontId="12" fillId="0" borderId="0"/>
    <xf numFmtId="0" fontId="20" fillId="0" borderId="0"/>
    <xf numFmtId="0" fontId="12" fillId="0" borderId="0"/>
    <xf numFmtId="0" fontId="11" fillId="0" borderId="0"/>
    <xf numFmtId="44" fontId="20" fillId="0" borderId="0" applyFont="0" applyFill="0" applyBorder="0" applyAlignment="0" applyProtection="0"/>
    <xf numFmtId="9" fontId="2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43" fontId="7" fillId="0" borderId="0" applyFont="0" applyFill="0" applyBorder="0" applyAlignment="0" applyProtection="0"/>
    <xf numFmtId="0" fontId="7"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74" fillId="59" borderId="0" applyNumberFormat="0" applyBorder="0" applyAlignment="0" applyProtection="0"/>
    <xf numFmtId="0" fontId="74" fillId="60" borderId="0" applyNumberFormat="0" applyBorder="0" applyAlignment="0" applyProtection="0"/>
    <xf numFmtId="0" fontId="74" fillId="61" borderId="0" applyNumberFormat="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2"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167" fontId="22"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1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16" fillId="0" borderId="0"/>
    <xf numFmtId="0" fontId="1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6" fillId="0" borderId="0"/>
    <xf numFmtId="0" fontId="16" fillId="0" borderId="0"/>
    <xf numFmtId="0" fontId="16" fillId="0" borderId="0"/>
    <xf numFmtId="0" fontId="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 fillId="0" borderId="0"/>
    <xf numFmtId="0" fontId="6" fillId="0" borderId="0"/>
    <xf numFmtId="0" fontId="16"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6" fillId="0" borderId="0"/>
    <xf numFmtId="0" fontId="20" fillId="0" borderId="0"/>
    <xf numFmtId="0" fontId="6" fillId="0" borderId="0"/>
    <xf numFmtId="0" fontId="16" fillId="0" borderId="0"/>
    <xf numFmtId="0" fontId="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7" fillId="0" borderId="0"/>
    <xf numFmtId="0" fontId="67" fillId="0" borderId="0"/>
    <xf numFmtId="0" fontId="67" fillId="0" borderId="0"/>
    <xf numFmtId="0" fontId="67" fillId="0" borderId="0"/>
    <xf numFmtId="0" fontId="67" fillId="0" borderId="0"/>
    <xf numFmtId="0" fontId="20" fillId="0" borderId="0"/>
    <xf numFmtId="0" fontId="20" fillId="0" borderId="0"/>
    <xf numFmtId="0" fontId="67" fillId="0" borderId="0"/>
    <xf numFmtId="0" fontId="6" fillId="0" borderId="0"/>
    <xf numFmtId="0" fontId="67" fillId="0" borderId="0"/>
    <xf numFmtId="0" fontId="6" fillId="0" borderId="0"/>
    <xf numFmtId="0" fontId="16" fillId="0" borderId="0"/>
    <xf numFmtId="0" fontId="16" fillId="0" borderId="0"/>
    <xf numFmtId="0" fontId="16" fillId="0" borderId="0"/>
    <xf numFmtId="0" fontId="20" fillId="0" borderId="0"/>
    <xf numFmtId="0" fontId="67" fillId="0" borderId="0"/>
    <xf numFmtId="0" fontId="6" fillId="0" borderId="0"/>
    <xf numFmtId="0" fontId="75" fillId="0" borderId="0"/>
    <xf numFmtId="0" fontId="6" fillId="0" borderId="0"/>
    <xf numFmtId="0" fontId="1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16" fillId="0" borderId="0"/>
    <xf numFmtId="0" fontId="6" fillId="2" borderId="1" applyNumberFormat="0" applyFont="0" applyAlignment="0" applyProtection="0"/>
    <xf numFmtId="9" fontId="6" fillId="0" borderId="0" applyFont="0" applyFill="0" applyBorder="0" applyAlignment="0" applyProtection="0"/>
    <xf numFmtId="9" fontId="20" fillId="0" borderId="0" applyFont="0" applyFill="0" applyBorder="0" applyAlignment="0" applyProtection="0"/>
    <xf numFmtId="9" fontId="16" fillId="0" borderId="0" applyFont="0" applyFill="0" applyBorder="0" applyAlignment="0" applyProtection="0"/>
    <xf numFmtId="9" fontId="20"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0"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43" fontId="16" fillId="0" borderId="0" applyFont="0" applyFill="0" applyBorder="0" applyAlignment="0" applyProtection="0"/>
    <xf numFmtId="0" fontId="20" fillId="0" borderId="0"/>
    <xf numFmtId="43" fontId="16"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 borderId="1" applyNumberFormat="0" applyFont="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78" fillId="0" borderId="0"/>
    <xf numFmtId="0" fontId="78" fillId="0" borderId="0"/>
    <xf numFmtId="0" fontId="3" fillId="0" borderId="0"/>
    <xf numFmtId="0" fontId="78"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372">
    <xf numFmtId="0" fontId="0" fillId="0" borderId="0" xfId="0"/>
    <xf numFmtId="0" fontId="29" fillId="0" borderId="0" xfId="173" applyFont="1" applyFill="1" applyBorder="1" applyAlignment="1" applyProtection="1">
      <alignment vertical="top"/>
      <protection locked="0"/>
    </xf>
    <xf numFmtId="0" fontId="17" fillId="3" borderId="12" xfId="173" applyFont="1" applyFill="1" applyBorder="1" applyAlignment="1">
      <alignment horizontal="center" vertical="center" wrapText="1"/>
    </xf>
    <xf numFmtId="0" fontId="17" fillId="3" borderId="13" xfId="173" applyFont="1" applyFill="1" applyBorder="1" applyAlignment="1">
      <alignment horizontal="center" vertical="center" wrapText="1"/>
    </xf>
    <xf numFmtId="0" fontId="17" fillId="3" borderId="10" xfId="173" applyFont="1" applyFill="1" applyBorder="1" applyAlignment="1">
      <alignment horizontal="center" vertical="center" wrapText="1"/>
    </xf>
    <xf numFmtId="0" fontId="20" fillId="0" borderId="0" xfId="173" applyFont="1" applyFill="1" applyBorder="1" applyAlignment="1" applyProtection="1">
      <alignment horizontal="center" vertical="top"/>
      <protection locked="0"/>
    </xf>
    <xf numFmtId="0" fontId="17" fillId="3" borderId="12" xfId="173" quotePrefix="1" applyFont="1" applyFill="1" applyBorder="1" applyAlignment="1">
      <alignment horizontal="center" vertical="center" wrapText="1"/>
    </xf>
    <xf numFmtId="0" fontId="17" fillId="3" borderId="13" xfId="173" quotePrefix="1" applyFont="1" applyFill="1" applyBorder="1" applyAlignment="1">
      <alignment horizontal="center" vertical="center" wrapText="1"/>
    </xf>
    <xf numFmtId="0" fontId="20" fillId="0" borderId="5" xfId="173" applyFont="1" applyFill="1" applyBorder="1" applyAlignment="1" applyProtection="1">
      <alignment vertical="top"/>
      <protection locked="0"/>
    </xf>
    <xf numFmtId="0" fontId="20" fillId="0" borderId="0" xfId="173" applyFont="1" applyFill="1" applyBorder="1" applyAlignment="1" applyProtection="1">
      <alignment vertical="top" wrapText="1"/>
      <protection locked="0"/>
    </xf>
    <xf numFmtId="3" fontId="20" fillId="0" borderId="16" xfId="173" applyNumberFormat="1" applyFont="1" applyFill="1" applyBorder="1" applyAlignment="1" applyProtection="1">
      <alignment vertical="top"/>
      <protection locked="0"/>
    </xf>
    <xf numFmtId="49" fontId="21" fillId="0" borderId="0" xfId="173" applyNumberFormat="1" applyFont="1" applyFill="1" applyBorder="1" applyAlignment="1" applyProtection="1">
      <alignment vertical="top"/>
      <protection locked="0"/>
    </xf>
    <xf numFmtId="0" fontId="20" fillId="0" borderId="0" xfId="173" applyFont="1" applyFill="1" applyBorder="1" applyAlignment="1" applyProtection="1">
      <alignment vertical="top"/>
      <protection locked="0"/>
    </xf>
    <xf numFmtId="0" fontId="18" fillId="0" borderId="5" xfId="173" applyFont="1" applyFill="1" applyBorder="1" applyAlignment="1" applyProtection="1">
      <alignment vertical="top"/>
      <protection locked="0"/>
    </xf>
    <xf numFmtId="0" fontId="18" fillId="0" borderId="0" xfId="173" applyFont="1" applyFill="1" applyBorder="1" applyAlignment="1" applyProtection="1">
      <alignment vertical="top" wrapText="1"/>
      <protection locked="0"/>
    </xf>
    <xf numFmtId="3" fontId="20" fillId="0" borderId="18" xfId="173" applyNumberFormat="1" applyFont="1" applyFill="1" applyBorder="1" applyAlignment="1" applyProtection="1">
      <alignment vertical="top"/>
      <protection locked="0"/>
    </xf>
    <xf numFmtId="0" fontId="0" fillId="0" borderId="5" xfId="173" applyFont="1" applyFill="1" applyBorder="1" applyAlignment="1" applyProtection="1">
      <alignment vertical="top"/>
      <protection locked="0"/>
    </xf>
    <xf numFmtId="3" fontId="20" fillId="0" borderId="17" xfId="173" applyNumberFormat="1" applyFont="1" applyFill="1" applyBorder="1" applyAlignment="1" applyProtection="1">
      <alignment vertical="top"/>
      <protection locked="0"/>
    </xf>
    <xf numFmtId="0" fontId="18" fillId="0" borderId="10" xfId="173" quotePrefix="1" applyFont="1" applyFill="1" applyBorder="1" applyAlignment="1" applyProtection="1">
      <alignment horizontal="center" vertical="top"/>
      <protection locked="0"/>
    </xf>
    <xf numFmtId="0" fontId="17" fillId="0" borderId="11" xfId="173" applyFont="1" applyFill="1" applyBorder="1" applyAlignment="1" applyProtection="1">
      <alignment horizontal="left" vertical="top" indent="3"/>
      <protection locked="0"/>
    </xf>
    <xf numFmtId="0" fontId="18" fillId="0" borderId="2" xfId="173" quotePrefix="1" applyFont="1" applyFill="1" applyBorder="1" applyAlignment="1" applyProtection="1">
      <alignment horizontal="center" vertical="top"/>
      <protection locked="0"/>
    </xf>
    <xf numFmtId="0" fontId="18" fillId="0" borderId="3" xfId="173" applyFont="1" applyFill="1" applyBorder="1" applyAlignment="1" applyProtection="1">
      <alignment vertical="top"/>
      <protection locked="0"/>
    </xf>
    <xf numFmtId="3" fontId="17" fillId="0" borderId="10" xfId="173" applyNumberFormat="1" applyFont="1" applyFill="1" applyBorder="1" applyAlignment="1" applyProtection="1">
      <alignment vertical="top"/>
      <protection locked="0"/>
    </xf>
    <xf numFmtId="3" fontId="17" fillId="0" borderId="11" xfId="173" applyNumberFormat="1" applyFont="1" applyFill="1" applyBorder="1" applyAlignment="1" applyProtection="1">
      <alignment vertical="top"/>
      <protection locked="0"/>
    </xf>
    <xf numFmtId="3" fontId="17" fillId="3" borderId="12" xfId="173" applyNumberFormat="1" applyFont="1" applyFill="1" applyBorder="1" applyAlignment="1">
      <alignment horizontal="center" vertical="center" wrapText="1"/>
    </xf>
    <xf numFmtId="3" fontId="17" fillId="3" borderId="13" xfId="173" applyNumberFormat="1" applyFont="1" applyFill="1" applyBorder="1" applyAlignment="1">
      <alignment horizontal="center" vertical="center" wrapText="1"/>
    </xf>
    <xf numFmtId="3" fontId="17" fillId="3" borderId="10" xfId="173" applyNumberFormat="1" applyFont="1" applyFill="1" applyBorder="1" applyAlignment="1">
      <alignment horizontal="center" vertical="center" wrapText="1"/>
    </xf>
    <xf numFmtId="3" fontId="17" fillId="3" borderId="12" xfId="173" quotePrefix="1" applyNumberFormat="1" applyFont="1" applyFill="1" applyBorder="1" applyAlignment="1">
      <alignment horizontal="center" vertical="center" wrapText="1"/>
    </xf>
    <xf numFmtId="3" fontId="17" fillId="3" borderId="13" xfId="173" quotePrefix="1" applyNumberFormat="1" applyFont="1" applyFill="1" applyBorder="1" applyAlignment="1">
      <alignment horizontal="center" vertical="center" wrapText="1"/>
    </xf>
    <xf numFmtId="0" fontId="17" fillId="0" borderId="5" xfId="173" applyFont="1" applyFill="1" applyBorder="1" applyAlignment="1" applyProtection="1">
      <alignment horizontal="left" vertical="top"/>
    </xf>
    <xf numFmtId="0" fontId="17" fillId="0" borderId="0" xfId="173" applyFont="1" applyFill="1" applyBorder="1" applyAlignment="1" applyProtection="1">
      <alignment horizontal="justify" vertical="top" wrapText="1"/>
    </xf>
    <xf numFmtId="3" fontId="17" fillId="0" borderId="16" xfId="173" applyNumberFormat="1" applyFont="1" applyFill="1" applyBorder="1" applyAlignment="1" applyProtection="1">
      <alignment vertical="top"/>
      <protection locked="0"/>
    </xf>
    <xf numFmtId="0" fontId="18" fillId="0" borderId="5" xfId="173" applyFont="1" applyFill="1" applyBorder="1" applyAlignment="1" applyProtection="1">
      <alignment horizontal="center" vertical="top"/>
    </xf>
    <xf numFmtId="0" fontId="18" fillId="0" borderId="0" xfId="173" applyFont="1" applyFill="1" applyBorder="1" applyAlignment="1" applyProtection="1">
      <alignment horizontal="left" vertical="top" wrapText="1"/>
    </xf>
    <xf numFmtId="3" fontId="18" fillId="0" borderId="18" xfId="173" applyNumberFormat="1" applyFont="1" applyFill="1" applyBorder="1" applyAlignment="1" applyProtection="1">
      <alignment vertical="top"/>
      <protection locked="0"/>
    </xf>
    <xf numFmtId="3" fontId="17" fillId="0" borderId="18" xfId="173" applyNumberFormat="1" applyFont="1" applyFill="1" applyBorder="1" applyAlignment="1" applyProtection="1">
      <alignment vertical="top"/>
      <protection locked="0"/>
    </xf>
    <xf numFmtId="0" fontId="17" fillId="0" borderId="5" xfId="173" applyFont="1" applyFill="1" applyBorder="1" applyAlignment="1" applyProtection="1">
      <alignment vertical="top"/>
    </xf>
    <xf numFmtId="0" fontId="17" fillId="0" borderId="0" xfId="173" applyFont="1" applyFill="1" applyBorder="1" applyAlignment="1" applyProtection="1">
      <alignment vertical="top"/>
    </xf>
    <xf numFmtId="0" fontId="17" fillId="0" borderId="5" xfId="1" applyFont="1" applyFill="1" applyBorder="1" applyAlignment="1" applyProtection="1">
      <alignment horizontal="center" vertical="top"/>
    </xf>
    <xf numFmtId="0" fontId="18" fillId="0" borderId="10" xfId="173" quotePrefix="1" applyFont="1" applyFill="1" applyBorder="1" applyAlignment="1" applyProtection="1">
      <alignment horizontal="center" vertical="top"/>
    </xf>
    <xf numFmtId="0" fontId="17" fillId="0" borderId="11" xfId="173" applyFont="1" applyFill="1" applyBorder="1" applyAlignment="1" applyProtection="1">
      <alignment horizontal="center" vertical="top" wrapText="1"/>
    </xf>
    <xf numFmtId="0" fontId="18" fillId="0" borderId="3" xfId="173" quotePrefix="1" applyFont="1" applyFill="1" applyBorder="1" applyAlignment="1" applyProtection="1">
      <alignment horizontal="center" vertical="top"/>
      <protection locked="0"/>
    </xf>
    <xf numFmtId="4" fontId="17" fillId="0" borderId="10" xfId="173" applyNumberFormat="1" applyFont="1" applyFill="1" applyBorder="1" applyAlignment="1" applyProtection="1">
      <alignment vertical="top"/>
      <protection locked="0"/>
    </xf>
    <xf numFmtId="4" fontId="17" fillId="0" borderId="12" xfId="173" applyNumberFormat="1" applyFont="1" applyFill="1" applyBorder="1" applyAlignment="1" applyProtection="1">
      <alignment vertical="top"/>
      <protection locked="0"/>
    </xf>
    <xf numFmtId="0" fontId="0" fillId="0" borderId="0" xfId="173" applyFont="1" applyFill="1" applyBorder="1" applyAlignment="1" applyProtection="1">
      <alignment vertical="top"/>
      <protection locked="0"/>
    </xf>
    <xf numFmtId="0" fontId="18" fillId="0" borderId="5" xfId="0" applyFont="1" applyBorder="1" applyProtection="1"/>
    <xf numFmtId="3" fontId="18" fillId="0" borderId="18" xfId="0" applyNumberFormat="1" applyFont="1" applyFill="1" applyBorder="1" applyProtection="1">
      <protection locked="0"/>
    </xf>
    <xf numFmtId="0" fontId="17" fillId="0" borderId="13" xfId="0" applyFont="1" applyFill="1" applyBorder="1" applyAlignment="1" applyProtection="1">
      <alignment horizontal="left"/>
      <protection locked="0"/>
    </xf>
    <xf numFmtId="3" fontId="17" fillId="0" borderId="13" xfId="0" applyNumberFormat="1" applyFont="1" applyFill="1" applyBorder="1" applyProtection="1">
      <protection locked="0"/>
    </xf>
    <xf numFmtId="3" fontId="35" fillId="5" borderId="13" xfId="178" applyNumberFormat="1" applyFont="1" applyFill="1" applyBorder="1" applyAlignment="1">
      <alignment vertical="center"/>
    </xf>
    <xf numFmtId="3" fontId="34" fillId="5" borderId="18" xfId="178" applyNumberFormat="1" applyFont="1" applyFill="1" applyBorder="1" applyAlignment="1">
      <alignment vertical="center"/>
    </xf>
    <xf numFmtId="0" fontId="34" fillId="0" borderId="0" xfId="468" applyFont="1"/>
    <xf numFmtId="0" fontId="34" fillId="5" borderId="0" xfId="468" applyFont="1" applyFill="1"/>
    <xf numFmtId="166" fontId="18" fillId="0" borderId="0" xfId="1" applyNumberFormat="1" applyFont="1" applyAlignment="1">
      <alignment vertical="center"/>
    </xf>
    <xf numFmtId="0" fontId="18" fillId="0" borderId="0" xfId="1" applyFont="1" applyAlignment="1">
      <alignment vertical="center"/>
    </xf>
    <xf numFmtId="0" fontId="17" fillId="3" borderId="13" xfId="815" applyNumberFormat="1" applyFont="1" applyFill="1" applyBorder="1" applyAlignment="1">
      <alignment horizontal="center" vertical="center" wrapText="1"/>
    </xf>
    <xf numFmtId="4" fontId="17" fillId="3" borderId="13" xfId="815" applyNumberFormat="1" applyFont="1" applyFill="1" applyBorder="1" applyAlignment="1">
      <alignment horizontal="center" vertical="center" wrapText="1"/>
    </xf>
    <xf numFmtId="0" fontId="34" fillId="0" borderId="0" xfId="816" applyFont="1" applyAlignment="1">
      <alignment vertical="center"/>
    </xf>
    <xf numFmtId="0" fontId="34" fillId="0" borderId="0" xfId="816" applyFont="1" applyAlignment="1">
      <alignment horizontal="left" vertical="center"/>
    </xf>
    <xf numFmtId="41" fontId="34" fillId="0" borderId="0" xfId="816" applyNumberFormat="1" applyFont="1" applyAlignment="1">
      <alignment vertical="center"/>
    </xf>
    <xf numFmtId="0" fontId="20" fillId="5" borderId="0" xfId="816" applyFont="1" applyFill="1" applyAlignment="1">
      <alignment vertical="center"/>
    </xf>
    <xf numFmtId="3" fontId="34" fillId="0" borderId="0" xfId="816" applyNumberFormat="1" applyFont="1" applyAlignment="1">
      <alignment vertical="center"/>
    </xf>
    <xf numFmtId="0" fontId="35" fillId="0" borderId="0" xfId="816" applyFont="1" applyAlignment="1">
      <alignment vertical="center"/>
    </xf>
    <xf numFmtId="0" fontId="35" fillId="5" borderId="12" xfId="816" applyFont="1" applyFill="1" applyBorder="1" applyAlignment="1">
      <alignment vertical="center"/>
    </xf>
    <xf numFmtId="0" fontId="35" fillId="5" borderId="10" xfId="816" applyFont="1" applyFill="1" applyBorder="1" applyAlignment="1">
      <alignment horizontal="left" vertical="center"/>
    </xf>
    <xf numFmtId="3" fontId="34" fillId="5" borderId="18" xfId="816" applyNumberFormat="1" applyFont="1" applyFill="1" applyBorder="1" applyAlignment="1">
      <alignment vertical="center"/>
    </xf>
    <xf numFmtId="0" fontId="34" fillId="5" borderId="6" xfId="816" applyFont="1" applyFill="1" applyBorder="1" applyAlignment="1">
      <alignment horizontal="justify" vertical="center"/>
    </xf>
    <xf numFmtId="0" fontId="68" fillId="5" borderId="5" xfId="816" applyFont="1" applyFill="1" applyBorder="1" applyAlignment="1">
      <alignment horizontal="left" vertical="center"/>
    </xf>
    <xf numFmtId="3" fontId="35" fillId="5" borderId="18" xfId="178" applyNumberFormat="1" applyFont="1" applyFill="1" applyBorder="1" applyAlignment="1">
      <alignment vertical="center"/>
    </xf>
    <xf numFmtId="0" fontId="19" fillId="3" borderId="13" xfId="815" applyNumberFormat="1" applyFont="1" applyFill="1" applyBorder="1" applyAlignment="1">
      <alignment horizontal="center" vertical="center" wrapText="1"/>
    </xf>
    <xf numFmtId="4" fontId="19" fillId="3" borderId="13" xfId="815" applyNumberFormat="1" applyFont="1" applyFill="1" applyBorder="1" applyAlignment="1">
      <alignment horizontal="center" vertical="center" wrapText="1"/>
    </xf>
    <xf numFmtId="0" fontId="18" fillId="0" borderId="0" xfId="0" applyFont="1" applyProtection="1">
      <protection locked="0"/>
    </xf>
    <xf numFmtId="0" fontId="23" fillId="3" borderId="13" xfId="815" applyNumberFormat="1" applyFont="1" applyFill="1" applyBorder="1" applyAlignment="1">
      <alignment horizontal="center" vertical="center" wrapText="1"/>
    </xf>
    <xf numFmtId="4" fontId="23" fillId="3" borderId="13" xfId="815" applyNumberFormat="1" applyFont="1" applyFill="1" applyBorder="1" applyAlignment="1">
      <alignment horizontal="center" vertical="center" wrapText="1"/>
    </xf>
    <xf numFmtId="0" fontId="18" fillId="19" borderId="16" xfId="175" applyNumberFormat="1" applyFont="1" applyFill="1" applyBorder="1" applyAlignment="1" applyProtection="1">
      <alignment horizontal="left" vertical="center" wrapText="1"/>
      <protection locked="0"/>
    </xf>
    <xf numFmtId="0" fontId="18" fillId="19" borderId="18" xfId="175" applyNumberFormat="1" applyFont="1" applyFill="1" applyBorder="1" applyAlignment="1" applyProtection="1">
      <alignment horizontal="left" vertical="center" wrapText="1"/>
      <protection locked="0"/>
    </xf>
    <xf numFmtId="0" fontId="17" fillId="19" borderId="13" xfId="175" applyNumberFormat="1" applyFont="1" applyFill="1" applyBorder="1" applyAlignment="1" applyProtection="1">
      <alignment horizontal="center" vertical="center" wrapText="1"/>
      <protection locked="0"/>
    </xf>
    <xf numFmtId="3" fontId="17" fillId="0" borderId="13" xfId="180" applyNumberFormat="1" applyFont="1" applyBorder="1" applyAlignment="1">
      <alignment vertical="center"/>
    </xf>
    <xf numFmtId="4" fontId="17" fillId="3" borderId="12" xfId="815" applyNumberFormat="1" applyFont="1" applyFill="1" applyBorder="1" applyAlignment="1">
      <alignment horizontal="center" vertical="center" wrapText="1"/>
    </xf>
    <xf numFmtId="4" fontId="17" fillId="3" borderId="10" xfId="815" applyNumberFormat="1" applyFont="1" applyFill="1" applyBorder="1" applyAlignment="1">
      <alignment horizontal="center" vertical="center" wrapText="1"/>
    </xf>
    <xf numFmtId="0" fontId="18" fillId="0" borderId="0" xfId="173" quotePrefix="1" applyFont="1" applyFill="1" applyBorder="1" applyAlignment="1" applyProtection="1">
      <alignment horizontal="center" vertical="top"/>
      <protection locked="0"/>
    </xf>
    <xf numFmtId="0" fontId="18" fillId="0" borderId="0" xfId="173" applyFont="1" applyFill="1" applyBorder="1" applyAlignment="1" applyProtection="1">
      <alignment vertical="top"/>
      <protection locked="0"/>
    </xf>
    <xf numFmtId="4" fontId="18" fillId="0" borderId="0" xfId="173" applyNumberFormat="1" applyFont="1" applyFill="1" applyBorder="1" applyAlignment="1" applyProtection="1">
      <alignment vertical="top"/>
      <protection locked="0"/>
    </xf>
    <xf numFmtId="4" fontId="17" fillId="0" borderId="0" xfId="173" applyNumberFormat="1" applyFont="1" applyFill="1" applyBorder="1" applyAlignment="1" applyProtection="1">
      <alignment vertical="top"/>
      <protection locked="0"/>
    </xf>
    <xf numFmtId="0" fontId="29" fillId="5" borderId="13" xfId="1" applyFont="1" applyFill="1" applyBorder="1" applyAlignment="1">
      <alignment horizontal="justify" vertical="center" wrapText="1"/>
    </xf>
    <xf numFmtId="3" fontId="29" fillId="5" borderId="13" xfId="178" applyNumberFormat="1" applyFont="1" applyFill="1" applyBorder="1" applyAlignment="1">
      <alignment horizontal="right" vertical="center" wrapText="1"/>
    </xf>
    <xf numFmtId="0" fontId="20" fillId="5" borderId="0" xfId="468" applyFont="1" applyFill="1"/>
    <xf numFmtId="0" fontId="29" fillId="0" borderId="13" xfId="1" applyFont="1" applyFill="1" applyBorder="1" applyAlignment="1" applyProtection="1">
      <alignment horizontal="center" vertical="center"/>
    </xf>
    <xf numFmtId="0" fontId="18" fillId="0" borderId="18" xfId="1" applyFont="1" applyFill="1" applyBorder="1" applyAlignment="1" applyProtection="1">
      <alignment vertical="center"/>
    </xf>
    <xf numFmtId="0" fontId="18" fillId="0" borderId="18" xfId="1" applyFont="1" applyFill="1" applyBorder="1" applyAlignment="1" applyProtection="1">
      <alignment vertical="center" wrapText="1"/>
    </xf>
    <xf numFmtId="3" fontId="29" fillId="0" borderId="13" xfId="1" applyNumberFormat="1" applyFont="1" applyBorder="1" applyAlignment="1" applyProtection="1">
      <alignment horizontal="right" vertical="center"/>
      <protection locked="0"/>
    </xf>
    <xf numFmtId="0" fontId="20" fillId="0" borderId="0" xfId="0" applyFont="1" applyProtection="1">
      <protection locked="0"/>
    </xf>
    <xf numFmtId="0" fontId="20" fillId="0" borderId="0" xfId="816" applyFont="1"/>
    <xf numFmtId="0" fontId="20" fillId="0" borderId="0" xfId="0" applyFont="1"/>
    <xf numFmtId="3" fontId="70" fillId="0" borderId="0" xfId="0" applyNumberFormat="1" applyFont="1"/>
    <xf numFmtId="3" fontId="20" fillId="0" borderId="0" xfId="0" applyNumberFormat="1" applyFont="1" applyProtection="1">
      <protection locked="0"/>
    </xf>
    <xf numFmtId="3" fontId="70" fillId="0" borderId="0" xfId="816" applyNumberFormat="1" applyFont="1" applyAlignment="1">
      <alignment vertical="center"/>
    </xf>
    <xf numFmtId="0" fontId="29" fillId="5" borderId="17" xfId="1" applyFont="1" applyFill="1" applyBorder="1" applyAlignment="1">
      <alignment horizontal="justify" vertical="center" wrapText="1"/>
    </xf>
    <xf numFmtId="3" fontId="20" fillId="5" borderId="6" xfId="178" applyNumberFormat="1" applyFont="1" applyFill="1" applyBorder="1" applyAlignment="1">
      <alignment horizontal="right" vertical="center" wrapText="1"/>
    </xf>
    <xf numFmtId="3" fontId="17" fillId="0" borderId="13" xfId="173" applyNumberFormat="1" applyFont="1" applyFill="1" applyBorder="1" applyAlignment="1" applyProtection="1">
      <alignment vertical="top"/>
      <protection locked="0"/>
    </xf>
    <xf numFmtId="3" fontId="17" fillId="0" borderId="3" xfId="173" applyNumberFormat="1" applyFont="1" applyFill="1" applyBorder="1" applyAlignment="1" applyProtection="1">
      <alignment vertical="top"/>
      <protection locked="0"/>
    </xf>
    <xf numFmtId="3" fontId="17" fillId="0" borderId="4" xfId="173" applyNumberFormat="1" applyFont="1" applyFill="1" applyBorder="1" applyAlignment="1" applyProtection="1">
      <alignment vertical="top"/>
      <protection locked="0"/>
    </xf>
    <xf numFmtId="4" fontId="17" fillId="0" borderId="3" xfId="173" applyNumberFormat="1" applyFont="1" applyFill="1" applyBorder="1" applyAlignment="1" applyProtection="1">
      <alignment vertical="top"/>
      <protection locked="0"/>
    </xf>
    <xf numFmtId="4" fontId="17" fillId="0" borderId="17" xfId="173" applyNumberFormat="1" applyFont="1" applyFill="1" applyBorder="1" applyAlignment="1" applyProtection="1">
      <alignment vertical="top"/>
      <protection locked="0"/>
    </xf>
    <xf numFmtId="4" fontId="18" fillId="0" borderId="18" xfId="0" applyNumberFormat="1" applyFont="1" applyFill="1" applyBorder="1" applyProtection="1">
      <protection locked="0"/>
    </xf>
    <xf numFmtId="0" fontId="17" fillId="0" borderId="5" xfId="815" applyFont="1" applyFill="1" applyBorder="1" applyAlignment="1" applyProtection="1"/>
    <xf numFmtId="0" fontId="17" fillId="0" borderId="0" xfId="1" applyFont="1" applyFill="1" applyBorder="1" applyAlignment="1" applyProtection="1">
      <alignment horizontal="left" vertical="top"/>
      <protection hidden="1"/>
    </xf>
    <xf numFmtId="0" fontId="70" fillId="5" borderId="0" xfId="0" applyFont="1" applyFill="1"/>
    <xf numFmtId="0" fontId="70" fillId="0" borderId="0" xfId="0" applyFont="1"/>
    <xf numFmtId="0" fontId="0" fillId="0" borderId="0" xfId="0" applyFont="1"/>
    <xf numFmtId="0" fontId="17" fillId="3" borderId="13" xfId="468" applyFont="1" applyFill="1" applyBorder="1" applyAlignment="1">
      <alignment horizontal="center" vertical="center" wrapText="1"/>
    </xf>
    <xf numFmtId="0" fontId="17" fillId="0" borderId="0" xfId="966" applyFont="1" applyFill="1" applyBorder="1" applyAlignment="1" applyProtection="1"/>
    <xf numFmtId="0" fontId="17" fillId="0" borderId="0" xfId="0" applyFont="1" applyFill="1" applyBorder="1" applyAlignment="1" applyProtection="1">
      <alignment horizontal="left"/>
    </xf>
    <xf numFmtId="0" fontId="18" fillId="0" borderId="0" xfId="0" applyFont="1" applyFill="1" applyBorder="1" applyAlignment="1" applyProtection="1">
      <alignment horizontal="center"/>
    </xf>
    <xf numFmtId="0" fontId="18" fillId="0" borderId="0" xfId="0" applyFont="1" applyFill="1" applyBorder="1" applyAlignment="1" applyProtection="1">
      <alignment horizontal="left"/>
    </xf>
    <xf numFmtId="4" fontId="20" fillId="0" borderId="18" xfId="10" applyNumberFormat="1" applyFont="1" applyFill="1" applyBorder="1" applyAlignment="1" applyProtection="1">
      <alignment vertical="top"/>
      <protection locked="0"/>
    </xf>
    <xf numFmtId="3" fontId="20" fillId="0" borderId="18" xfId="10" applyNumberFormat="1" applyFont="1" applyFill="1" applyBorder="1" applyAlignment="1" applyProtection="1">
      <alignment vertical="top"/>
      <protection locked="0"/>
    </xf>
    <xf numFmtId="4" fontId="18" fillId="0" borderId="18" xfId="10" applyNumberFormat="1" applyFont="1" applyFill="1" applyBorder="1" applyAlignment="1" applyProtection="1">
      <alignment vertical="top"/>
      <protection locked="0"/>
    </xf>
    <xf numFmtId="3" fontId="18" fillId="0" borderId="18" xfId="10" applyNumberFormat="1" applyFont="1" applyFill="1" applyBorder="1" applyAlignment="1" applyProtection="1">
      <alignment vertical="top"/>
      <protection locked="0"/>
    </xf>
    <xf numFmtId="3" fontId="80" fillId="5" borderId="18" xfId="5" applyNumberFormat="1" applyFont="1" applyFill="1" applyBorder="1" applyAlignment="1">
      <alignment vertical="center"/>
    </xf>
    <xf numFmtId="0" fontId="21" fillId="0" borderId="5" xfId="816" applyFont="1" applyBorder="1" applyAlignment="1">
      <alignment horizontal="center" vertical="center" wrapText="1"/>
    </xf>
    <xf numFmtId="0" fontId="77" fillId="0" borderId="0" xfId="816" applyFont="1" applyBorder="1" applyAlignment="1">
      <alignment vertical="center" wrapText="1"/>
    </xf>
    <xf numFmtId="3" fontId="81" fillId="5" borderId="18" xfId="5" applyNumberFormat="1" applyFont="1" applyFill="1" applyBorder="1" applyAlignment="1">
      <alignment vertical="center"/>
    </xf>
    <xf numFmtId="3" fontId="81" fillId="5" borderId="18" xfId="5" applyNumberFormat="1" applyFont="1" applyFill="1" applyBorder="1" applyAlignment="1" applyProtection="1">
      <alignment vertical="center"/>
      <protection locked="0"/>
    </xf>
    <xf numFmtId="0" fontId="29" fillId="0" borderId="10" xfId="816" applyFont="1" applyBorder="1" applyAlignment="1">
      <alignment horizontal="justify" vertical="center" wrapText="1"/>
    </xf>
    <xf numFmtId="0" fontId="29" fillId="0" borderId="12" xfId="816" applyFont="1" applyBorder="1" applyAlignment="1">
      <alignment horizontal="justify" vertical="center" wrapText="1"/>
    </xf>
    <xf numFmtId="3" fontId="80" fillId="5" borderId="13" xfId="5" applyNumberFormat="1" applyFont="1" applyFill="1" applyBorder="1" applyAlignment="1">
      <alignment vertical="center"/>
    </xf>
    <xf numFmtId="3" fontId="18" fillId="0" borderId="18" xfId="0" applyNumberFormat="1" applyFont="1" applyBorder="1" applyProtection="1">
      <protection locked="0"/>
    </xf>
    <xf numFmtId="43" fontId="18" fillId="0" borderId="6" xfId="0" applyNumberFormat="1" applyFont="1" applyFill="1" applyBorder="1" applyProtection="1">
      <protection locked="0"/>
    </xf>
    <xf numFmtId="3" fontId="17" fillId="0" borderId="18" xfId="0" applyNumberFormat="1" applyFont="1" applyFill="1" applyBorder="1" applyProtection="1">
      <protection locked="0"/>
    </xf>
    <xf numFmtId="0" fontId="16" fillId="0" borderId="0" xfId="0" applyFont="1"/>
    <xf numFmtId="0" fontId="16" fillId="5" borderId="0" xfId="0" applyFont="1" applyFill="1"/>
    <xf numFmtId="0" fontId="82" fillId="5" borderId="0" xfId="0" applyFont="1" applyFill="1" applyBorder="1" applyAlignment="1" applyProtection="1">
      <alignment horizontal="center" vertical="center" wrapText="1"/>
    </xf>
    <xf numFmtId="0" fontId="16" fillId="5" borderId="0" xfId="0" applyFont="1" applyFill="1" applyBorder="1"/>
    <xf numFmtId="0" fontId="80" fillId="5" borderId="0" xfId="0" applyFont="1" applyFill="1" applyBorder="1" applyAlignment="1" applyProtection="1">
      <alignment horizontal="right" vertical="center" wrapText="1"/>
    </xf>
    <xf numFmtId="0" fontId="80" fillId="5" borderId="6" xfId="0" applyFont="1" applyFill="1" applyBorder="1" applyAlignment="1" applyProtection="1">
      <alignment horizontal="right" vertical="center" wrapText="1"/>
    </xf>
    <xf numFmtId="0" fontId="16" fillId="5" borderId="5" xfId="0" applyFont="1" applyFill="1" applyBorder="1"/>
    <xf numFmtId="0" fontId="82" fillId="5" borderId="0" xfId="0" applyFont="1" applyFill="1" applyBorder="1" applyAlignment="1" applyProtection="1">
      <alignment vertical="center" wrapText="1"/>
    </xf>
    <xf numFmtId="0" fontId="81" fillId="5" borderId="0" xfId="0" applyFont="1" applyFill="1" applyBorder="1" applyAlignment="1" applyProtection="1">
      <alignment horizontal="left" vertical="top" wrapText="1"/>
    </xf>
    <xf numFmtId="0" fontId="81" fillId="5" borderId="6" xfId="0" applyFont="1" applyFill="1" applyBorder="1" applyAlignment="1" applyProtection="1">
      <alignment horizontal="left" vertical="top" wrapText="1"/>
    </xf>
    <xf numFmtId="0" fontId="18" fillId="0" borderId="13" xfId="0" applyFont="1" applyFill="1" applyBorder="1"/>
    <xf numFmtId="0" fontId="81" fillId="0" borderId="13" xfId="0" applyFont="1" applyFill="1" applyBorder="1" applyAlignment="1" applyProtection="1">
      <alignment horizontal="left" wrapText="1"/>
    </xf>
    <xf numFmtId="0" fontId="81" fillId="0" borderId="13" xfId="0" applyFont="1" applyFill="1" applyBorder="1" applyAlignment="1" applyProtection="1">
      <alignment horizontal="center" vertical="center" wrapText="1"/>
    </xf>
    <xf numFmtId="0" fontId="81" fillId="0" borderId="13" xfId="0" applyFont="1" applyFill="1" applyBorder="1" applyAlignment="1" applyProtection="1">
      <alignment vertical="center" wrapText="1"/>
    </xf>
    <xf numFmtId="168" fontId="81" fillId="0" borderId="13" xfId="0" applyNumberFormat="1" applyFont="1" applyFill="1" applyBorder="1" applyAlignment="1" applyProtection="1">
      <alignment horizontal="left" vertical="top" wrapText="1"/>
    </xf>
    <xf numFmtId="44" fontId="81" fillId="0" borderId="13" xfId="820" applyFont="1" applyFill="1" applyBorder="1" applyAlignment="1" applyProtection="1">
      <alignment vertical="top" wrapText="1"/>
    </xf>
    <xf numFmtId="9" fontId="81" fillId="0" borderId="13" xfId="821" applyFont="1" applyFill="1" applyBorder="1" applyAlignment="1" applyProtection="1">
      <alignment horizontal="center" vertical="top" wrapText="1"/>
    </xf>
    <xf numFmtId="0" fontId="18" fillId="0" borderId="5" xfId="0" applyFont="1" applyFill="1" applyBorder="1"/>
    <xf numFmtId="0" fontId="18" fillId="0" borderId="0" xfId="0" applyFont="1" applyFill="1" applyBorder="1"/>
    <xf numFmtId="0" fontId="81" fillId="0" borderId="0" xfId="0" applyFont="1" applyFill="1" applyBorder="1" applyAlignment="1" applyProtection="1">
      <alignment horizontal="left" wrapText="1"/>
    </xf>
    <xf numFmtId="0" fontId="81" fillId="0" borderId="0" xfId="0" applyFont="1" applyFill="1" applyBorder="1" applyAlignment="1" applyProtection="1">
      <alignment horizontal="center" vertical="center" wrapText="1"/>
    </xf>
    <xf numFmtId="0" fontId="81" fillId="0" borderId="0" xfId="0" applyFont="1" applyFill="1" applyBorder="1" applyAlignment="1" applyProtection="1">
      <alignment vertical="center" wrapText="1"/>
    </xf>
    <xf numFmtId="168" fontId="81" fillId="0" borderId="0" xfId="0" applyNumberFormat="1" applyFont="1" applyFill="1" applyBorder="1" applyAlignment="1" applyProtection="1">
      <alignment horizontal="left" vertical="top" wrapText="1"/>
    </xf>
    <xf numFmtId="44" fontId="81" fillId="0" borderId="0" xfId="820" applyFont="1" applyFill="1" applyBorder="1" applyAlignment="1" applyProtection="1">
      <alignment vertical="top" wrapText="1"/>
    </xf>
    <xf numFmtId="9" fontId="81" fillId="0" borderId="0" xfId="821" applyFont="1" applyFill="1" applyBorder="1" applyAlignment="1" applyProtection="1">
      <alignment horizontal="center" vertical="top" wrapText="1"/>
    </xf>
    <xf numFmtId="9" fontId="81" fillId="0" borderId="6" xfId="821" applyFont="1" applyFill="1" applyBorder="1" applyAlignment="1" applyProtection="1">
      <alignment horizontal="center" vertical="top" wrapText="1"/>
    </xf>
    <xf numFmtId="43" fontId="80" fillId="5" borderId="11" xfId="0" applyNumberFormat="1" applyFont="1" applyFill="1" applyBorder="1" applyAlignment="1" applyProtection="1">
      <alignment horizontal="right" vertical="center" wrapText="1"/>
    </xf>
    <xf numFmtId="9" fontId="80" fillId="5" borderId="11" xfId="821" applyFont="1" applyFill="1" applyBorder="1" applyAlignment="1" applyProtection="1">
      <alignment horizontal="center" vertical="top" wrapText="1"/>
    </xf>
    <xf numFmtId="9" fontId="80" fillId="5" borderId="12" xfId="821" applyFont="1" applyFill="1" applyBorder="1" applyAlignment="1" applyProtection="1">
      <alignment horizontal="center" vertical="top" wrapText="1"/>
    </xf>
    <xf numFmtId="0" fontId="18" fillId="5" borderId="5" xfId="0" applyFont="1" applyFill="1" applyBorder="1"/>
    <xf numFmtId="0" fontId="18" fillId="5" borderId="0" xfId="0" applyFont="1" applyFill="1" applyBorder="1"/>
    <xf numFmtId="0" fontId="81" fillId="5" borderId="0" xfId="0" applyFont="1" applyFill="1" applyBorder="1" applyAlignment="1" applyProtection="1">
      <alignment horizontal="center" vertical="top" wrapText="1"/>
    </xf>
    <xf numFmtId="0" fontId="80" fillId="0" borderId="5" xfId="0" applyFont="1" applyFill="1" applyBorder="1" applyAlignment="1" applyProtection="1">
      <alignment horizontal="left" vertical="center" wrapText="1"/>
    </xf>
    <xf numFmtId="0" fontId="80" fillId="0" borderId="0" xfId="0" applyFont="1" applyFill="1" applyBorder="1" applyAlignment="1" applyProtection="1">
      <alignment horizontal="left" vertical="center" wrapText="1"/>
    </xf>
    <xf numFmtId="0" fontId="80" fillId="0" borderId="0" xfId="0" applyFont="1" applyFill="1" applyBorder="1" applyAlignment="1" applyProtection="1">
      <alignment horizontal="center" vertical="center" wrapText="1"/>
    </xf>
    <xf numFmtId="0" fontId="81" fillId="0" borderId="0" xfId="0" applyFont="1" applyFill="1" applyBorder="1" applyAlignment="1" applyProtection="1">
      <alignment horizontal="left" vertical="top" wrapText="1"/>
    </xf>
    <xf numFmtId="0" fontId="81" fillId="0" borderId="6" xfId="0" applyFont="1" applyFill="1" applyBorder="1" applyAlignment="1" applyProtection="1">
      <alignment horizontal="left" vertical="top" wrapText="1"/>
    </xf>
    <xf numFmtId="0" fontId="81" fillId="0" borderId="13" xfId="0" applyFont="1" applyFill="1" applyBorder="1" applyAlignment="1" applyProtection="1">
      <alignment horizontal="left" vertical="top" wrapText="1"/>
    </xf>
    <xf numFmtId="0" fontId="81" fillId="0" borderId="13" xfId="0" applyFont="1" applyFill="1" applyBorder="1" applyAlignment="1" applyProtection="1">
      <alignment horizontal="center" vertical="top" wrapText="1"/>
    </xf>
    <xf numFmtId="0" fontId="18" fillId="0" borderId="5" xfId="0" applyFont="1" applyBorder="1"/>
    <xf numFmtId="0" fontId="18" fillId="0" borderId="0" xfId="0" applyFont="1" applyBorder="1"/>
    <xf numFmtId="0" fontId="81" fillId="57" borderId="0" xfId="0" applyFont="1" applyFill="1" applyBorder="1" applyAlignment="1" applyProtection="1">
      <alignment horizontal="left" vertical="top" wrapText="1"/>
    </xf>
    <xf numFmtId="0" fontId="81" fillId="57" borderId="0" xfId="0" applyFont="1" applyFill="1" applyBorder="1" applyAlignment="1" applyProtection="1">
      <alignment horizontal="center" vertical="top" wrapText="1"/>
    </xf>
    <xf numFmtId="0" fontId="81" fillId="57" borderId="6" xfId="0" applyFont="1" applyFill="1" applyBorder="1" applyAlignment="1" applyProtection="1">
      <alignment horizontal="left" vertical="top" wrapText="1"/>
    </xf>
    <xf numFmtId="43" fontId="80" fillId="62" borderId="11" xfId="0" applyNumberFormat="1" applyFont="1" applyFill="1" applyBorder="1" applyAlignment="1" applyProtection="1">
      <alignment horizontal="right" vertical="center" wrapText="1"/>
    </xf>
    <xf numFmtId="9" fontId="80" fillId="4" borderId="11" xfId="821" applyFont="1" applyFill="1" applyBorder="1" applyAlignment="1" applyProtection="1">
      <alignment horizontal="center" vertical="top" wrapText="1"/>
    </xf>
    <xf numFmtId="9" fontId="80" fillId="4" borderId="12" xfId="821" applyFont="1" applyFill="1" applyBorder="1" applyAlignment="1" applyProtection="1">
      <alignment horizontal="center" vertical="top" wrapText="1"/>
    </xf>
    <xf numFmtId="0" fontId="16" fillId="0" borderId="7" xfId="0" applyFont="1" applyBorder="1"/>
    <xf numFmtId="0" fontId="16" fillId="0" borderId="8" xfId="0" applyFont="1" applyBorder="1"/>
    <xf numFmtId="0" fontId="16" fillId="0" borderId="8" xfId="0" applyFont="1" applyBorder="1" applyAlignment="1">
      <alignment horizontal="center"/>
    </xf>
    <xf numFmtId="0" fontId="16" fillId="0" borderId="9" xfId="0" applyFont="1" applyBorder="1"/>
    <xf numFmtId="0" fontId="0" fillId="0" borderId="0" xfId="0" applyProtection="1">
      <protection locked="0"/>
    </xf>
    <xf numFmtId="0" fontId="0" fillId="0" borderId="0" xfId="0" applyAlignment="1" applyProtection="1">
      <alignment horizontal="center"/>
      <protection locked="0"/>
    </xf>
    <xf numFmtId="0" fontId="16" fillId="0" borderId="0" xfId="0" applyFont="1" applyAlignment="1">
      <alignment horizontal="center"/>
    </xf>
    <xf numFmtId="0" fontId="17" fillId="3" borderId="13" xfId="1" applyFont="1" applyFill="1" applyBorder="1" applyAlignment="1">
      <alignment horizontal="center" vertical="center" wrapText="1"/>
    </xf>
    <xf numFmtId="0" fontId="83" fillId="5" borderId="0" xfId="3013" applyFont="1" applyFill="1" applyBorder="1"/>
    <xf numFmtId="169" fontId="85" fillId="0" borderId="0" xfId="3013" applyNumberFormat="1" applyFont="1"/>
    <xf numFmtId="0" fontId="84" fillId="5" borderId="0" xfId="3013" applyFont="1" applyFill="1" applyBorder="1" applyAlignment="1">
      <alignment horizontal="center"/>
    </xf>
    <xf numFmtId="0" fontId="84" fillId="5" borderId="0" xfId="3013" applyFont="1" applyFill="1" applyBorder="1" applyAlignment="1">
      <alignment horizontal="right"/>
    </xf>
    <xf numFmtId="0" fontId="84" fillId="5" borderId="8" xfId="3013" applyNumberFormat="1" applyFont="1" applyFill="1" applyBorder="1" applyAlignment="1" applyProtection="1">
      <protection locked="0"/>
    </xf>
    <xf numFmtId="0" fontId="84" fillId="5" borderId="8" xfId="3013" applyFont="1" applyFill="1" applyBorder="1" applyAlignment="1">
      <alignment horizontal="center"/>
    </xf>
    <xf numFmtId="0" fontId="84" fillId="58" borderId="13" xfId="3013" applyFont="1" applyFill="1" applyBorder="1" applyAlignment="1">
      <alignment horizontal="center" vertical="center" wrapText="1"/>
    </xf>
    <xf numFmtId="0" fontId="86" fillId="5" borderId="0" xfId="3013" applyFont="1" applyFill="1" applyBorder="1" applyAlignment="1">
      <alignment horizontal="justify" vertical="top"/>
    </xf>
    <xf numFmtId="0" fontId="84" fillId="58" borderId="13" xfId="3013" applyFont="1" applyFill="1" applyBorder="1" applyAlignment="1">
      <alignment horizontal="justify" vertical="top"/>
    </xf>
    <xf numFmtId="0" fontId="84" fillId="58" borderId="11" xfId="3013" applyFont="1" applyFill="1" applyBorder="1" applyAlignment="1">
      <alignment horizontal="justify" vertical="top"/>
    </xf>
    <xf numFmtId="169" fontId="84" fillId="58" borderId="13" xfId="3013" applyNumberFormat="1" applyFont="1" applyFill="1" applyBorder="1"/>
    <xf numFmtId="169" fontId="84" fillId="58" borderId="12" xfId="3013" applyNumberFormat="1" applyFont="1" applyFill="1" applyBorder="1"/>
    <xf numFmtId="0" fontId="84" fillId="4" borderId="18" xfId="3013" applyFont="1" applyFill="1" applyBorder="1" applyAlignment="1">
      <alignment horizontal="justify" vertical="top"/>
    </xf>
    <xf numFmtId="0" fontId="84" fillId="4" borderId="0" xfId="3013" applyFont="1" applyFill="1" applyBorder="1" applyAlignment="1">
      <alignment horizontal="justify" vertical="top"/>
    </xf>
    <xf numFmtId="169" fontId="84" fillId="4" borderId="18" xfId="3013" applyNumberFormat="1" applyFont="1" applyFill="1" applyBorder="1"/>
    <xf numFmtId="169" fontId="84" fillId="4" borderId="6" xfId="3013" applyNumberFormat="1" applyFont="1" applyFill="1" applyBorder="1"/>
    <xf numFmtId="0" fontId="84" fillId="0" borderId="18" xfId="3013" applyFont="1" applyBorder="1" applyAlignment="1">
      <alignment horizontal="justify" vertical="top"/>
    </xf>
    <xf numFmtId="0" fontId="84" fillId="0" borderId="0" xfId="3013" applyFont="1" applyBorder="1" applyAlignment="1">
      <alignment horizontal="justify" vertical="top"/>
    </xf>
    <xf numFmtId="169" fontId="84" fillId="0" borderId="18" xfId="3013" applyNumberFormat="1" applyFont="1" applyBorder="1"/>
    <xf numFmtId="169" fontId="84" fillId="0" borderId="6" xfId="3013" applyNumberFormat="1" applyFont="1" applyBorder="1"/>
    <xf numFmtId="0" fontId="83" fillId="5" borderId="0" xfId="3013" applyFont="1" applyFill="1" applyBorder="1" applyAlignment="1">
      <alignment horizontal="justify" vertical="top"/>
    </xf>
    <xf numFmtId="0" fontId="85" fillId="0" borderId="18" xfId="3013" applyFont="1" applyBorder="1" applyAlignment="1">
      <alignment horizontal="justify" vertical="top"/>
    </xf>
    <xf numFmtId="0" fontId="85" fillId="0" borderId="0" xfId="3013" applyFont="1" applyBorder="1" applyAlignment="1">
      <alignment horizontal="justify" vertical="top"/>
    </xf>
    <xf numFmtId="169" fontId="85" fillId="0" borderId="18" xfId="3013" applyNumberFormat="1" applyFont="1" applyBorder="1"/>
    <xf numFmtId="169" fontId="85" fillId="0" borderId="6" xfId="3013" applyNumberFormat="1" applyFont="1" applyBorder="1"/>
    <xf numFmtId="0" fontId="84" fillId="5" borderId="18" xfId="3013" applyFont="1" applyFill="1" applyBorder="1" applyAlignment="1">
      <alignment horizontal="justify" vertical="top"/>
    </xf>
    <xf numFmtId="0" fontId="84" fillId="5" borderId="0" xfId="3013" applyFont="1" applyFill="1" applyBorder="1" applyAlignment="1">
      <alignment horizontal="justify" vertical="top"/>
    </xf>
    <xf numFmtId="0" fontId="85" fillId="5" borderId="18" xfId="3013" applyFont="1" applyFill="1" applyBorder="1" applyAlignment="1">
      <alignment horizontal="justify" vertical="top"/>
    </xf>
    <xf numFmtId="0" fontId="85" fillId="5" borderId="0" xfId="3013" applyFont="1" applyFill="1" applyBorder="1" applyAlignment="1">
      <alignment horizontal="justify" vertical="top"/>
    </xf>
    <xf numFmtId="169" fontId="85" fillId="4" borderId="18" xfId="3013" applyNumberFormat="1" applyFont="1" applyFill="1" applyBorder="1"/>
    <xf numFmtId="169" fontId="85" fillId="4" borderId="6" xfId="3013" applyNumberFormat="1" applyFont="1" applyFill="1" applyBorder="1"/>
    <xf numFmtId="0" fontId="85" fillId="0" borderId="17" xfId="3013" applyFont="1" applyBorder="1" applyAlignment="1">
      <alignment horizontal="justify" vertical="top"/>
    </xf>
    <xf numFmtId="169" fontId="85" fillId="0" borderId="17" xfId="3013" applyNumberFormat="1" applyFont="1" applyBorder="1"/>
    <xf numFmtId="0" fontId="84" fillId="58" borderId="10" xfId="3013" applyFont="1" applyFill="1" applyBorder="1" applyAlignment="1">
      <alignment horizontal="justify" vertical="top"/>
    </xf>
    <xf numFmtId="169" fontId="84" fillId="58" borderId="10" xfId="3013" applyNumberFormat="1" applyFont="1" applyFill="1" applyBorder="1"/>
    <xf numFmtId="0" fontId="20" fillId="5" borderId="0" xfId="3013" applyFont="1" applyFill="1"/>
    <xf numFmtId="0" fontId="85" fillId="0" borderId="0" xfId="3013" applyFont="1" applyBorder="1"/>
    <xf numFmtId="0" fontId="85" fillId="0" borderId="0" xfId="3013" applyFont="1"/>
    <xf numFmtId="0" fontId="84" fillId="0" borderId="0" xfId="3013" applyFont="1" applyBorder="1"/>
    <xf numFmtId="0" fontId="70" fillId="0" borderId="0" xfId="3013" applyFont="1"/>
    <xf numFmtId="0" fontId="87" fillId="0" borderId="0" xfId="3013" applyFont="1" applyAlignment="1">
      <alignment horizontal="center"/>
    </xf>
    <xf numFmtId="0" fontId="20" fillId="0" borderId="0" xfId="3290" applyFont="1" applyProtection="1">
      <protection locked="0"/>
    </xf>
    <xf numFmtId="3" fontId="17" fillId="0" borderId="18" xfId="3290" applyNumberFormat="1" applyFont="1" applyFill="1" applyBorder="1" applyAlignment="1" applyProtection="1">
      <alignment horizontal="right"/>
      <protection locked="0"/>
    </xf>
    <xf numFmtId="0" fontId="73" fillId="0" borderId="5" xfId="3290" applyFont="1" applyBorder="1" applyProtection="1">
      <protection locked="0"/>
    </xf>
    <xf numFmtId="3" fontId="29" fillId="0" borderId="18" xfId="3542" applyNumberFormat="1" applyFont="1" applyFill="1" applyBorder="1" applyProtection="1">
      <protection locked="0"/>
    </xf>
    <xf numFmtId="3" fontId="17" fillId="0" borderId="18" xfId="3542" applyNumberFormat="1" applyFont="1" applyFill="1" applyBorder="1" applyProtection="1">
      <protection locked="0"/>
    </xf>
    <xf numFmtId="0" fontId="21" fillId="0" borderId="5" xfId="3290" applyFont="1" applyBorder="1" applyProtection="1">
      <protection locked="0"/>
    </xf>
    <xf numFmtId="3" fontId="18" fillId="0" borderId="18" xfId="3542" applyNumberFormat="1" applyFont="1" applyFill="1" applyBorder="1" applyProtection="1">
      <protection locked="0"/>
    </xf>
    <xf numFmtId="3" fontId="17" fillId="0" borderId="13" xfId="3290" applyNumberFormat="1" applyFont="1" applyFill="1" applyBorder="1" applyProtection="1">
      <protection locked="0"/>
    </xf>
    <xf numFmtId="0" fontId="20" fillId="0" borderId="0" xfId="3290" applyFont="1"/>
    <xf numFmtId="3" fontId="20" fillId="0" borderId="0" xfId="3290" applyNumberFormat="1" applyFont="1"/>
    <xf numFmtId="3" fontId="20" fillId="0" borderId="0" xfId="3290" applyNumberFormat="1" applyFont="1" applyProtection="1">
      <protection locked="0"/>
    </xf>
    <xf numFmtId="4" fontId="20" fillId="0" borderId="0" xfId="3290" applyNumberFormat="1" applyFont="1" applyProtection="1">
      <protection locked="0"/>
    </xf>
    <xf numFmtId="0" fontId="84" fillId="5" borderId="0" xfId="3013" applyFont="1" applyFill="1" applyBorder="1" applyAlignment="1">
      <alignment horizontal="center"/>
    </xf>
    <xf numFmtId="0" fontId="84" fillId="58" borderId="16" xfId="3013" applyFont="1" applyFill="1" applyBorder="1" applyAlignment="1">
      <alignment horizontal="center" vertical="center" wrapText="1"/>
    </xf>
    <xf numFmtId="0" fontId="84" fillId="58" borderId="18" xfId="3013" applyFont="1" applyFill="1" applyBorder="1" applyAlignment="1">
      <alignment horizontal="center" vertical="center" wrapText="1"/>
    </xf>
    <xf numFmtId="0" fontId="84" fillId="58" borderId="3" xfId="3013" applyFont="1" applyFill="1" applyBorder="1" applyAlignment="1">
      <alignment horizontal="center" vertical="center"/>
    </xf>
    <xf numFmtId="0" fontId="84" fillId="58" borderId="0" xfId="3013" applyFont="1" applyFill="1" applyBorder="1" applyAlignment="1">
      <alignment horizontal="center" vertical="center"/>
    </xf>
    <xf numFmtId="0" fontId="84" fillId="58" borderId="13" xfId="3013" applyFont="1" applyFill="1" applyBorder="1" applyAlignment="1">
      <alignment horizontal="center" vertical="center" wrapText="1"/>
    </xf>
    <xf numFmtId="0" fontId="84" fillId="58" borderId="12" xfId="3013" applyFont="1" applyFill="1" applyBorder="1" applyAlignment="1">
      <alignment horizontal="center" vertical="center" wrapText="1"/>
    </xf>
    <xf numFmtId="0" fontId="17" fillId="0" borderId="5" xfId="173" applyFont="1" applyFill="1" applyBorder="1" applyAlignment="1" applyProtection="1">
      <alignment horizontal="left" vertical="top" wrapText="1"/>
    </xf>
    <xf numFmtId="0" fontId="17" fillId="0" borderId="6" xfId="173" applyFont="1" applyFill="1" applyBorder="1" applyAlignment="1" applyProtection="1">
      <alignment horizontal="left" vertical="top" wrapText="1"/>
    </xf>
    <xf numFmtId="0" fontId="0" fillId="0" borderId="0" xfId="173" applyFont="1" applyFill="1" applyBorder="1" applyAlignment="1" applyProtection="1">
      <alignment horizontal="left" vertical="top" wrapText="1"/>
      <protection locked="0"/>
    </xf>
    <xf numFmtId="3" fontId="17" fillId="0" borderId="16" xfId="173" applyNumberFormat="1" applyFont="1" applyFill="1" applyBorder="1" applyAlignment="1" applyProtection="1">
      <alignment horizontal="right" vertical="top"/>
      <protection locked="0"/>
    </xf>
    <xf numFmtId="3" fontId="17" fillId="0" borderId="17" xfId="173" applyNumberFormat="1" applyFont="1" applyFill="1" applyBorder="1" applyAlignment="1" applyProtection="1">
      <alignment horizontal="right" vertical="top"/>
      <protection locked="0"/>
    </xf>
    <xf numFmtId="0" fontId="17" fillId="3" borderId="10" xfId="173" applyFont="1" applyFill="1" applyBorder="1" applyAlignment="1" applyProtection="1">
      <alignment horizontal="center" vertical="center" wrapText="1"/>
      <protection locked="0"/>
    </xf>
    <xf numFmtId="0" fontId="17" fillId="3" borderId="11" xfId="173" applyFont="1" applyFill="1" applyBorder="1" applyAlignment="1" applyProtection="1">
      <alignment horizontal="center" vertical="center" wrapText="1"/>
      <protection locked="0"/>
    </xf>
    <xf numFmtId="0" fontId="17" fillId="3" borderId="12" xfId="173" applyFont="1" applyFill="1" applyBorder="1" applyAlignment="1" applyProtection="1">
      <alignment horizontal="center" vertical="center" wrapText="1"/>
      <protection locked="0"/>
    </xf>
    <xf numFmtId="0" fontId="17" fillId="3" borderId="2" xfId="173" applyFont="1" applyFill="1" applyBorder="1" applyAlignment="1">
      <alignment horizontal="center" vertical="center"/>
    </xf>
    <xf numFmtId="0" fontId="17" fillId="3" borderId="4" xfId="173" applyFont="1" applyFill="1" applyBorder="1" applyAlignment="1">
      <alignment horizontal="center" vertical="center"/>
    </xf>
    <xf numFmtId="0" fontId="17" fillId="3" borderId="5" xfId="173" applyFont="1" applyFill="1" applyBorder="1" applyAlignment="1">
      <alignment horizontal="center" vertical="center"/>
    </xf>
    <xf numFmtId="0" fontId="17" fillId="3" borderId="6" xfId="173" applyFont="1" applyFill="1" applyBorder="1" applyAlignment="1">
      <alignment horizontal="center" vertical="center"/>
    </xf>
    <xf numFmtId="0" fontId="17" fillId="3" borderId="7" xfId="173" applyFont="1" applyFill="1" applyBorder="1" applyAlignment="1">
      <alignment horizontal="center" vertical="center"/>
    </xf>
    <xf numFmtId="0" fontId="17" fillId="3" borderId="9" xfId="173" applyFont="1" applyFill="1" applyBorder="1" applyAlignment="1">
      <alignment horizontal="center" vertical="center"/>
    </xf>
    <xf numFmtId="0" fontId="17" fillId="3" borderId="16" xfId="173" applyFont="1" applyFill="1" applyBorder="1" applyAlignment="1">
      <alignment horizontal="center" vertical="center" wrapText="1"/>
    </xf>
    <xf numFmtId="0" fontId="17" fillId="3" borderId="17" xfId="173" applyFont="1" applyFill="1" applyBorder="1" applyAlignment="1">
      <alignment horizontal="center" vertical="center" wrapText="1"/>
    </xf>
    <xf numFmtId="0" fontId="17" fillId="3" borderId="2" xfId="173" applyFont="1" applyFill="1" applyBorder="1" applyAlignment="1">
      <alignment horizontal="center" vertical="center" wrapText="1"/>
    </xf>
    <xf numFmtId="0" fontId="17" fillId="3" borderId="4" xfId="173" applyFont="1" applyFill="1" applyBorder="1" applyAlignment="1">
      <alignment horizontal="center" vertical="center" wrapText="1"/>
    </xf>
    <xf numFmtId="0" fontId="17" fillId="3" borderId="5" xfId="173" applyFont="1" applyFill="1" applyBorder="1" applyAlignment="1">
      <alignment horizontal="center" vertical="center" wrapText="1"/>
    </xf>
    <xf numFmtId="0" fontId="17" fillId="3" borderId="6" xfId="173" applyFont="1" applyFill="1" applyBorder="1" applyAlignment="1">
      <alignment horizontal="center" vertical="center" wrapText="1"/>
    </xf>
    <xf numFmtId="0" fontId="17" fillId="3" borderId="7" xfId="173" applyFont="1" applyFill="1" applyBorder="1" applyAlignment="1">
      <alignment horizontal="center" vertical="center" wrapText="1"/>
    </xf>
    <xf numFmtId="0" fontId="17" fillId="3" borderId="9" xfId="173" applyFont="1" applyFill="1" applyBorder="1" applyAlignment="1">
      <alignment horizontal="center" vertical="center" wrapText="1"/>
    </xf>
    <xf numFmtId="3" fontId="17" fillId="3" borderId="10" xfId="173" applyNumberFormat="1" applyFont="1" applyFill="1" applyBorder="1" applyAlignment="1" applyProtection="1">
      <alignment horizontal="center" vertical="center" wrapText="1"/>
      <protection locked="0"/>
    </xf>
    <xf numFmtId="3" fontId="17" fillId="3" borderId="11" xfId="173" applyNumberFormat="1" applyFont="1" applyFill="1" applyBorder="1" applyAlignment="1" applyProtection="1">
      <alignment horizontal="center" vertical="center" wrapText="1"/>
      <protection locked="0"/>
    </xf>
    <xf numFmtId="3" fontId="17" fillId="3" borderId="12" xfId="173" applyNumberFormat="1" applyFont="1" applyFill="1" applyBorder="1" applyAlignment="1" applyProtection="1">
      <alignment horizontal="center" vertical="center" wrapText="1"/>
      <protection locked="0"/>
    </xf>
    <xf numFmtId="3" fontId="17" fillId="3" borderId="16" xfId="173" applyNumberFormat="1" applyFont="1" applyFill="1" applyBorder="1" applyAlignment="1">
      <alignment horizontal="center" vertical="center" wrapText="1"/>
    </xf>
    <xf numFmtId="3" fontId="17" fillId="3" borderId="17" xfId="173" applyNumberFormat="1" applyFont="1" applyFill="1" applyBorder="1" applyAlignment="1">
      <alignment horizontal="center" vertical="center" wrapText="1"/>
    </xf>
    <xf numFmtId="0" fontId="17" fillId="3" borderId="2" xfId="1" applyFont="1" applyFill="1" applyBorder="1" applyAlignment="1">
      <alignment horizontal="center" wrapText="1"/>
    </xf>
    <xf numFmtId="0" fontId="17" fillId="3" borderId="3" xfId="1" applyFont="1" applyFill="1" applyBorder="1" applyAlignment="1">
      <alignment horizontal="center"/>
    </xf>
    <xf numFmtId="0" fontId="17" fillId="3" borderId="4" xfId="1" applyFont="1" applyFill="1" applyBorder="1" applyAlignment="1">
      <alignment horizontal="center"/>
    </xf>
    <xf numFmtId="0" fontId="17" fillId="3" borderId="13" xfId="1" applyFont="1" applyFill="1" applyBorder="1" applyAlignment="1">
      <alignment horizontal="center" vertical="center"/>
    </xf>
    <xf numFmtId="0" fontId="17" fillId="3" borderId="13" xfId="1" applyFont="1" applyFill="1" applyBorder="1" applyAlignment="1">
      <alignment horizontal="center" vertical="center" wrapText="1"/>
    </xf>
    <xf numFmtId="0" fontId="18" fillId="19" borderId="3" xfId="175" applyNumberFormat="1" applyFont="1" applyFill="1" applyBorder="1" applyAlignment="1" applyProtection="1">
      <alignment horizontal="left" vertical="center" wrapText="1"/>
      <protection locked="0"/>
    </xf>
    <xf numFmtId="0" fontId="17" fillId="3" borderId="10" xfId="1" applyFont="1" applyFill="1" applyBorder="1" applyAlignment="1">
      <alignment horizontal="center" vertical="center" wrapText="1"/>
    </xf>
    <xf numFmtId="0" fontId="17" fillId="3" borderId="11" xfId="1" applyFont="1" applyFill="1" applyBorder="1" applyAlignment="1">
      <alignment horizontal="center" vertical="center"/>
    </xf>
    <xf numFmtId="0" fontId="17" fillId="3" borderId="12" xfId="1" applyFont="1" applyFill="1" applyBorder="1" applyAlignment="1">
      <alignment horizontal="center" vertical="center"/>
    </xf>
    <xf numFmtId="0" fontId="17" fillId="3" borderId="18" xfId="468" applyFont="1" applyFill="1" applyBorder="1" applyAlignment="1">
      <alignment horizontal="center" vertical="center"/>
    </xf>
    <xf numFmtId="0" fontId="17" fillId="3" borderId="17" xfId="468" applyFont="1" applyFill="1" applyBorder="1" applyAlignment="1">
      <alignment horizontal="center" vertical="center"/>
    </xf>
    <xf numFmtId="0" fontId="17" fillId="3" borderId="17" xfId="468" applyFont="1" applyFill="1" applyBorder="1" applyAlignment="1">
      <alignment horizontal="center" vertical="center" wrapText="1"/>
    </xf>
    <xf numFmtId="0" fontId="17" fillId="3" borderId="13" xfId="468" applyFont="1" applyFill="1" applyBorder="1" applyAlignment="1">
      <alignment horizontal="center" vertical="center" wrapText="1"/>
    </xf>
    <xf numFmtId="0" fontId="17" fillId="3" borderId="10" xfId="815" applyFont="1" applyFill="1" applyBorder="1" applyAlignment="1" applyProtection="1">
      <alignment horizontal="center" vertical="center" wrapText="1"/>
      <protection locked="0"/>
    </xf>
    <xf numFmtId="0" fontId="17" fillId="3" borderId="11" xfId="815" applyFont="1" applyFill="1" applyBorder="1" applyAlignment="1" applyProtection="1">
      <alignment horizontal="center" vertical="center" wrapText="1"/>
      <protection locked="0"/>
    </xf>
    <xf numFmtId="0" fontId="17" fillId="3" borderId="12" xfId="815" applyFont="1" applyFill="1" applyBorder="1" applyAlignment="1" applyProtection="1">
      <alignment horizontal="center" vertical="center" wrapText="1"/>
      <protection locked="0"/>
    </xf>
    <xf numFmtId="0" fontId="17" fillId="3" borderId="16" xfId="815" applyFont="1" applyFill="1" applyBorder="1" applyAlignment="1">
      <alignment horizontal="center" vertical="center"/>
    </xf>
    <xf numFmtId="0" fontId="17" fillId="3" borderId="18" xfId="815" applyFont="1" applyFill="1" applyBorder="1" applyAlignment="1">
      <alignment horizontal="center" vertical="center"/>
    </xf>
    <xf numFmtId="0" fontId="17" fillId="3" borderId="17" xfId="815" applyFont="1" applyFill="1" applyBorder="1" applyAlignment="1">
      <alignment horizontal="center" vertical="center"/>
    </xf>
    <xf numFmtId="4" fontId="17" fillId="3" borderId="16" xfId="815" applyNumberFormat="1" applyFont="1" applyFill="1" applyBorder="1" applyAlignment="1">
      <alignment horizontal="center" vertical="center" wrapText="1"/>
    </xf>
    <xf numFmtId="4" fontId="17" fillId="3" borderId="17" xfId="815" applyNumberFormat="1" applyFont="1" applyFill="1" applyBorder="1" applyAlignment="1">
      <alignment horizontal="center" vertical="center" wrapText="1"/>
    </xf>
    <xf numFmtId="0" fontId="20" fillId="0" borderId="5"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69" fillId="0" borderId="5" xfId="816" applyFont="1" applyBorder="1" applyAlignment="1">
      <alignment horizontal="left" vertical="center" wrapText="1"/>
    </xf>
    <xf numFmtId="0" fontId="69" fillId="0" borderId="0" xfId="816" applyFont="1" applyBorder="1" applyAlignment="1">
      <alignment horizontal="left" vertical="center" wrapText="1"/>
    </xf>
    <xf numFmtId="0" fontId="23" fillId="3" borderId="10" xfId="815" applyFont="1" applyFill="1" applyBorder="1" applyAlignment="1" applyProtection="1">
      <alignment horizontal="center" vertical="center" wrapText="1"/>
      <protection locked="0"/>
    </xf>
    <xf numFmtId="0" fontId="23" fillId="3" borderId="11" xfId="815" applyFont="1" applyFill="1" applyBorder="1" applyAlignment="1" applyProtection="1">
      <alignment horizontal="center" vertical="center" wrapText="1"/>
      <protection locked="0"/>
    </xf>
    <xf numFmtId="0" fontId="23" fillId="3" borderId="12" xfId="815" applyFont="1" applyFill="1" applyBorder="1" applyAlignment="1" applyProtection="1">
      <alignment horizontal="center" vertical="center" wrapText="1"/>
      <protection locked="0"/>
    </xf>
    <xf numFmtId="0" fontId="23" fillId="3" borderId="2" xfId="815" applyFont="1" applyFill="1" applyBorder="1" applyAlignment="1">
      <alignment horizontal="center" vertical="center"/>
    </xf>
    <xf numFmtId="0" fontId="23" fillId="3" borderId="4" xfId="815" applyFont="1" applyFill="1" applyBorder="1" applyAlignment="1">
      <alignment horizontal="center" vertical="center"/>
    </xf>
    <xf numFmtId="0" fontId="23" fillId="3" borderId="5" xfId="815" applyFont="1" applyFill="1" applyBorder="1" applyAlignment="1">
      <alignment horizontal="center" vertical="center"/>
    </xf>
    <xf numFmtId="0" fontId="23" fillId="3" borderId="6" xfId="815" applyFont="1" applyFill="1" applyBorder="1" applyAlignment="1">
      <alignment horizontal="center" vertical="center"/>
    </xf>
    <xf numFmtId="0" fontId="23" fillId="3" borderId="7" xfId="815" applyFont="1" applyFill="1" applyBorder="1" applyAlignment="1">
      <alignment horizontal="center" vertical="center"/>
    </xf>
    <xf numFmtId="0" fontId="23" fillId="3" borderId="9" xfId="815" applyFont="1" applyFill="1" applyBorder="1" applyAlignment="1">
      <alignment horizontal="center" vertical="center"/>
    </xf>
    <xf numFmtId="4" fontId="23" fillId="3" borderId="16" xfId="815" applyNumberFormat="1" applyFont="1" applyFill="1" applyBorder="1" applyAlignment="1">
      <alignment horizontal="center" vertical="center" wrapText="1"/>
    </xf>
    <xf numFmtId="4" fontId="23" fillId="3" borderId="17" xfId="815" applyNumberFormat="1" applyFont="1" applyFill="1" applyBorder="1" applyAlignment="1">
      <alignment horizontal="center" vertical="center" wrapText="1"/>
    </xf>
    <xf numFmtId="0" fontId="35" fillId="5" borderId="5" xfId="816" applyFont="1" applyFill="1" applyBorder="1" applyAlignment="1">
      <alignment horizontal="left" vertical="center" wrapText="1"/>
    </xf>
    <xf numFmtId="0" fontId="35" fillId="5" borderId="6" xfId="816" applyFont="1" applyFill="1" applyBorder="1" applyAlignment="1">
      <alignment horizontal="left" vertical="center" wrapText="1"/>
    </xf>
    <xf numFmtId="0" fontId="19" fillId="3" borderId="10" xfId="815" applyFont="1" applyFill="1" applyBorder="1" applyAlignment="1" applyProtection="1">
      <alignment horizontal="center" vertical="center" wrapText="1"/>
      <protection locked="0"/>
    </xf>
    <xf numFmtId="0" fontId="19" fillId="3" borderId="11" xfId="815" applyFont="1" applyFill="1" applyBorder="1" applyAlignment="1" applyProtection="1">
      <alignment horizontal="center" vertical="center" wrapText="1"/>
      <protection locked="0"/>
    </xf>
    <xf numFmtId="0" fontId="19" fillId="3" borderId="12" xfId="815" applyFont="1" applyFill="1" applyBorder="1" applyAlignment="1" applyProtection="1">
      <alignment horizontal="center" vertical="center" wrapText="1"/>
      <protection locked="0"/>
    </xf>
    <xf numFmtId="0" fontId="19" fillId="3" borderId="2" xfId="815" applyFont="1" applyFill="1" applyBorder="1" applyAlignment="1">
      <alignment horizontal="center" vertical="center"/>
    </xf>
    <xf numFmtId="0" fontId="19" fillId="3" borderId="4" xfId="815" applyFont="1" applyFill="1" applyBorder="1" applyAlignment="1">
      <alignment horizontal="center" vertical="center"/>
    </xf>
    <xf numFmtId="0" fontId="19" fillId="3" borderId="5" xfId="815" applyFont="1" applyFill="1" applyBorder="1" applyAlignment="1">
      <alignment horizontal="center" vertical="center"/>
    </xf>
    <xf numFmtId="0" fontId="19" fillId="3" borderId="6" xfId="815" applyFont="1" applyFill="1" applyBorder="1" applyAlignment="1">
      <alignment horizontal="center" vertical="center"/>
    </xf>
    <xf numFmtId="0" fontId="19" fillId="3" borderId="7" xfId="815" applyFont="1" applyFill="1" applyBorder="1" applyAlignment="1">
      <alignment horizontal="center" vertical="center"/>
    </xf>
    <xf numFmtId="0" fontId="19" fillId="3" borderId="9" xfId="815" applyFont="1" applyFill="1" applyBorder="1" applyAlignment="1">
      <alignment horizontal="center" vertical="center"/>
    </xf>
    <xf numFmtId="4" fontId="19" fillId="3" borderId="16" xfId="815" applyNumberFormat="1" applyFont="1" applyFill="1" applyBorder="1" applyAlignment="1">
      <alignment horizontal="center" vertical="center" wrapText="1"/>
    </xf>
    <xf numFmtId="4" fontId="19" fillId="3" borderId="17" xfId="815" applyNumberFormat="1" applyFont="1" applyFill="1" applyBorder="1" applyAlignment="1">
      <alignment horizontal="center" vertical="center" wrapText="1"/>
    </xf>
    <xf numFmtId="0" fontId="17" fillId="3" borderId="2" xfId="815" applyFont="1" applyFill="1" applyBorder="1" applyAlignment="1">
      <alignment horizontal="center" vertical="center"/>
    </xf>
    <xf numFmtId="0" fontId="17" fillId="3" borderId="3" xfId="815" applyFont="1" applyFill="1" applyBorder="1" applyAlignment="1">
      <alignment horizontal="center" vertical="center"/>
    </xf>
    <xf numFmtId="0" fontId="17" fillId="3" borderId="4" xfId="815" applyFont="1" applyFill="1" applyBorder="1" applyAlignment="1">
      <alignment horizontal="center" vertical="center"/>
    </xf>
    <xf numFmtId="0" fontId="17" fillId="3" borderId="5" xfId="815" applyFont="1" applyFill="1" applyBorder="1" applyAlignment="1">
      <alignment horizontal="center" vertical="center"/>
    </xf>
    <xf numFmtId="0" fontId="17" fillId="3" borderId="0" xfId="815" applyFont="1" applyFill="1" applyBorder="1" applyAlignment="1">
      <alignment horizontal="center" vertical="center"/>
    </xf>
    <xf numFmtId="0" fontId="17" fillId="3" borderId="6" xfId="815" applyFont="1" applyFill="1" applyBorder="1" applyAlignment="1">
      <alignment horizontal="center" vertical="center"/>
    </xf>
    <xf numFmtId="0" fontId="17" fillId="3" borderId="7" xfId="815" applyFont="1" applyFill="1" applyBorder="1" applyAlignment="1">
      <alignment horizontal="center" vertical="center"/>
    </xf>
    <xf numFmtId="0" fontId="17" fillId="3" borderId="8" xfId="815" applyFont="1" applyFill="1" applyBorder="1" applyAlignment="1">
      <alignment horizontal="center" vertical="center"/>
    </xf>
    <xf numFmtId="0" fontId="17" fillId="3" borderId="9" xfId="815" applyFont="1" applyFill="1" applyBorder="1" applyAlignment="1">
      <alignment horizontal="center" vertical="center"/>
    </xf>
    <xf numFmtId="0" fontId="17" fillId="0" borderId="10" xfId="3290" applyFont="1" applyFill="1" applyBorder="1" applyAlignment="1" applyProtection="1">
      <alignment horizontal="center"/>
      <protection locked="0"/>
    </xf>
    <xf numFmtId="0" fontId="17" fillId="0" borderId="11" xfId="3290" applyFont="1" applyFill="1" applyBorder="1" applyAlignment="1" applyProtection="1">
      <alignment horizontal="center"/>
      <protection locked="0"/>
    </xf>
    <xf numFmtId="0" fontId="17" fillId="0" borderId="12" xfId="3290" applyFont="1" applyFill="1" applyBorder="1" applyAlignment="1" applyProtection="1">
      <alignment horizontal="center"/>
      <protection locked="0"/>
    </xf>
    <xf numFmtId="0" fontId="82" fillId="5" borderId="0" xfId="0" applyFont="1" applyFill="1" applyBorder="1" applyAlignment="1" applyProtection="1">
      <alignment horizontal="left" vertical="center" wrapText="1"/>
    </xf>
    <xf numFmtId="0" fontId="80" fillId="5" borderId="10" xfId="0" applyFont="1" applyFill="1" applyBorder="1" applyAlignment="1" applyProtection="1">
      <alignment horizontal="left" vertical="center" wrapText="1"/>
    </xf>
    <xf numFmtId="0" fontId="80" fillId="5" borderId="11" xfId="0" applyFont="1" applyFill="1" applyBorder="1" applyAlignment="1" applyProtection="1">
      <alignment horizontal="left" vertical="center" wrapText="1"/>
    </xf>
    <xf numFmtId="0" fontId="82" fillId="5" borderId="5" xfId="0" applyFont="1" applyFill="1" applyBorder="1" applyAlignment="1" applyProtection="1">
      <alignment horizontal="left" vertical="center" wrapText="1"/>
    </xf>
    <xf numFmtId="0" fontId="80" fillId="62" borderId="10" xfId="0" applyFont="1" applyFill="1" applyBorder="1" applyAlignment="1" applyProtection="1">
      <alignment horizontal="left" vertical="center" wrapText="1"/>
    </xf>
    <xf numFmtId="0" fontId="80" fillId="62" borderId="11" xfId="0" applyFont="1" applyFill="1" applyBorder="1" applyAlignment="1" applyProtection="1">
      <alignment horizontal="left" vertical="center" wrapText="1"/>
    </xf>
    <xf numFmtId="0" fontId="18" fillId="4" borderId="37" xfId="0" applyFont="1" applyFill="1" applyBorder="1" applyAlignment="1" applyProtection="1">
      <alignment horizontal="center" vertical="center" wrapText="1"/>
    </xf>
    <xf numFmtId="0" fontId="18" fillId="4" borderId="40" xfId="0" applyFont="1" applyFill="1" applyBorder="1" applyAlignment="1" applyProtection="1">
      <alignment horizontal="center" vertical="center" wrapText="1"/>
    </xf>
    <xf numFmtId="0" fontId="18" fillId="4" borderId="45" xfId="0" applyFont="1" applyFill="1" applyBorder="1" applyAlignment="1" applyProtection="1">
      <alignment horizontal="center" vertical="center" wrapText="1"/>
    </xf>
    <xf numFmtId="0" fontId="18" fillId="4" borderId="10" xfId="0" applyFont="1" applyFill="1" applyBorder="1" applyAlignment="1" applyProtection="1">
      <alignment horizontal="center" vertical="center" wrapText="1"/>
    </xf>
    <xf numFmtId="0" fontId="18" fillId="4" borderId="38" xfId="0" applyFont="1" applyFill="1" applyBorder="1" applyAlignment="1" applyProtection="1">
      <alignment horizontal="center" vertical="center" wrapText="1"/>
    </xf>
    <xf numFmtId="0" fontId="18" fillId="4" borderId="41" xfId="0" applyFont="1" applyFill="1" applyBorder="1" applyAlignment="1" applyProtection="1">
      <alignment horizontal="center" vertical="center" wrapText="1"/>
    </xf>
    <xf numFmtId="0" fontId="18" fillId="4" borderId="46" xfId="0" applyFont="1" applyFill="1" applyBorder="1" applyAlignment="1" applyProtection="1">
      <alignment horizontal="center" vertical="center" wrapText="1"/>
    </xf>
    <xf numFmtId="0" fontId="18" fillId="4" borderId="42" xfId="0" applyFont="1" applyFill="1" applyBorder="1" applyAlignment="1" applyProtection="1">
      <alignment horizontal="center" vertical="center" wrapText="1"/>
    </xf>
    <xf numFmtId="0" fontId="18" fillId="4" borderId="47" xfId="0" applyFont="1" applyFill="1" applyBorder="1" applyAlignment="1" applyProtection="1">
      <alignment horizontal="center" vertical="center" wrapText="1"/>
    </xf>
    <xf numFmtId="0" fontId="82" fillId="5" borderId="2" xfId="0" applyFont="1" applyFill="1" applyBorder="1" applyAlignment="1" applyProtection="1">
      <alignment horizontal="left" vertical="center" wrapText="1"/>
    </xf>
    <xf numFmtId="0" fontId="82" fillId="5" borderId="3" xfId="0" applyFont="1" applyFill="1" applyBorder="1" applyAlignment="1" applyProtection="1">
      <alignment horizontal="left" vertical="center" wrapText="1"/>
    </xf>
    <xf numFmtId="0" fontId="80" fillId="5" borderId="37" xfId="0" applyFont="1" applyFill="1" applyBorder="1" applyAlignment="1" applyProtection="1">
      <alignment horizontal="right" vertical="center" wrapText="1"/>
    </xf>
    <xf numFmtId="0" fontId="17" fillId="3" borderId="2" xfId="966" applyFont="1" applyFill="1" applyBorder="1" applyAlignment="1" applyProtection="1">
      <alignment horizontal="center" vertical="center" wrapText="1"/>
      <protection locked="0"/>
    </xf>
    <xf numFmtId="0" fontId="17" fillId="3" borderId="3" xfId="966" applyFont="1" applyFill="1" applyBorder="1" applyAlignment="1" applyProtection="1">
      <alignment horizontal="center" vertical="center" wrapText="1"/>
      <protection locked="0"/>
    </xf>
    <xf numFmtId="0" fontId="17" fillId="3" borderId="4" xfId="966" applyFont="1" applyFill="1" applyBorder="1" applyAlignment="1" applyProtection="1">
      <alignment horizontal="center" vertical="center" wrapText="1"/>
      <protection locked="0"/>
    </xf>
    <xf numFmtId="0" fontId="18" fillId="4" borderId="2"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18" fillId="4" borderId="5" xfId="0" applyFont="1" applyFill="1" applyBorder="1" applyAlignment="1" applyProtection="1">
      <alignment horizontal="center" vertical="center" wrapText="1"/>
    </xf>
    <xf numFmtId="0" fontId="18" fillId="4" borderId="6" xfId="0" applyFont="1" applyFill="1" applyBorder="1" applyAlignment="1" applyProtection="1">
      <alignment horizontal="center" vertical="center" wrapText="1"/>
    </xf>
    <xf numFmtId="0" fontId="18" fillId="4" borderId="7" xfId="0" applyFont="1" applyFill="1" applyBorder="1" applyAlignment="1" applyProtection="1">
      <alignment horizontal="center" vertical="center" wrapText="1"/>
    </xf>
    <xf numFmtId="0" fontId="18" fillId="4" borderId="9" xfId="0" applyFont="1" applyFill="1" applyBorder="1" applyAlignment="1" applyProtection="1">
      <alignment horizontal="center" vertical="center" wrapText="1"/>
    </xf>
    <xf numFmtId="0" fontId="18" fillId="4" borderId="16" xfId="0" applyFont="1" applyFill="1" applyBorder="1" applyAlignment="1" applyProtection="1">
      <alignment horizontal="center" vertical="center" wrapText="1"/>
    </xf>
    <xf numFmtId="0" fontId="18" fillId="4" borderId="18" xfId="0" applyFont="1" applyFill="1" applyBorder="1" applyAlignment="1" applyProtection="1">
      <alignment horizontal="center" vertical="center" wrapText="1"/>
    </xf>
    <xf numFmtId="0" fontId="18" fillId="4" borderId="17" xfId="0" applyFont="1" applyFill="1" applyBorder="1" applyAlignment="1" applyProtection="1">
      <alignment horizontal="center" vertical="center" wrapText="1"/>
    </xf>
    <xf numFmtId="0" fontId="18" fillId="4" borderId="32" xfId="0" applyFont="1" applyFill="1" applyBorder="1" applyAlignment="1" applyProtection="1">
      <alignment horizontal="center" vertical="center" wrapText="1"/>
    </xf>
    <xf numFmtId="0" fontId="18" fillId="4" borderId="33" xfId="0" applyFont="1" applyFill="1" applyBorder="1" applyAlignment="1" applyProtection="1">
      <alignment horizontal="center" vertical="center" wrapText="1"/>
    </xf>
    <xf numFmtId="0" fontId="18" fillId="4" borderId="34" xfId="0" applyFont="1" applyFill="1" applyBorder="1" applyAlignment="1" applyProtection="1">
      <alignment horizontal="center" vertical="center" wrapText="1"/>
    </xf>
    <xf numFmtId="0" fontId="18" fillId="4" borderId="35" xfId="0" applyFont="1" applyFill="1" applyBorder="1" applyAlignment="1" applyProtection="1">
      <alignment horizontal="center" vertical="center" wrapText="1"/>
    </xf>
    <xf numFmtId="0" fontId="18" fillId="4" borderId="43" xfId="0" applyFont="1" applyFill="1" applyBorder="1" applyAlignment="1" applyProtection="1">
      <alignment horizontal="center" vertical="center" wrapText="1"/>
    </xf>
    <xf numFmtId="0" fontId="18" fillId="4" borderId="36" xfId="0" applyFont="1" applyFill="1" applyBorder="1" applyAlignment="1" applyProtection="1">
      <alignment horizontal="center" vertical="center" wrapText="1"/>
    </xf>
    <xf numFmtId="0" fontId="18" fillId="4" borderId="39"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18" fillId="4" borderId="44" xfId="0" applyFont="1" applyFill="1" applyBorder="1" applyAlignment="1" applyProtection="1">
      <alignment horizontal="center" vertical="center" wrapText="1"/>
    </xf>
  </cellXfs>
  <cellStyles count="3560">
    <cellStyle name="=C:\WINNT\SYSTEM32\COMMAND.COM" xfId="23" xr:uid="{00000000-0005-0000-0000-000000000000}"/>
    <cellStyle name="20% - Énfasis1 2" xfId="181" xr:uid="{00000000-0005-0000-0000-000001000000}"/>
    <cellStyle name="20% - Énfasis1 2 2" xfId="182" xr:uid="{00000000-0005-0000-0000-000002000000}"/>
    <cellStyle name="20% - Énfasis1 2 2 2" xfId="183" xr:uid="{00000000-0005-0000-0000-000003000000}"/>
    <cellStyle name="20% - Énfasis1 2 2 2 2" xfId="1318" xr:uid="{00000000-0005-0000-0000-000004000000}"/>
    <cellStyle name="20% - Énfasis1 2 2 2 2 2" xfId="2896" xr:uid="{00000000-0005-0000-0000-000005000000}"/>
    <cellStyle name="20% - Énfasis1 2 2 2 3" xfId="2107" xr:uid="{00000000-0005-0000-0000-000006000000}"/>
    <cellStyle name="20% - Énfasis1 2 2 3" xfId="1317" xr:uid="{00000000-0005-0000-0000-000007000000}"/>
    <cellStyle name="20% - Énfasis1 2 2 3 2" xfId="2895" xr:uid="{00000000-0005-0000-0000-000008000000}"/>
    <cellStyle name="20% - Énfasis1 2 2 4" xfId="2106" xr:uid="{00000000-0005-0000-0000-000009000000}"/>
    <cellStyle name="20% - Énfasis1 2 3" xfId="184" xr:uid="{00000000-0005-0000-0000-00000A000000}"/>
    <cellStyle name="20% - Énfasis1 2 3 2" xfId="1319" xr:uid="{00000000-0005-0000-0000-00000B000000}"/>
    <cellStyle name="20% - Énfasis1 2 3 2 2" xfId="2897" xr:uid="{00000000-0005-0000-0000-00000C000000}"/>
    <cellStyle name="20% - Énfasis1 2 3 3" xfId="2108" xr:uid="{00000000-0005-0000-0000-00000D000000}"/>
    <cellStyle name="20% - Énfasis1 2 4" xfId="856" xr:uid="{00000000-0005-0000-0000-00000E000000}"/>
    <cellStyle name="20% - Énfasis1 2 4 2" xfId="1749" xr:uid="{00000000-0005-0000-0000-00000F000000}"/>
    <cellStyle name="20% - Énfasis1 2 4 2 2" xfId="3327" xr:uid="{00000000-0005-0000-0000-000010000000}"/>
    <cellStyle name="20% - Énfasis1 2 4 3" xfId="2538" xr:uid="{00000000-0005-0000-0000-000011000000}"/>
    <cellStyle name="20% - Énfasis1 2 5" xfId="1078" xr:uid="{00000000-0005-0000-0000-000012000000}"/>
    <cellStyle name="20% - Énfasis1 2 5 2" xfId="1870" xr:uid="{00000000-0005-0000-0000-000013000000}"/>
    <cellStyle name="20% - Énfasis1 2 5 2 2" xfId="3448" xr:uid="{00000000-0005-0000-0000-000014000000}"/>
    <cellStyle name="20% - Énfasis1 2 5 3" xfId="2659" xr:uid="{00000000-0005-0000-0000-000015000000}"/>
    <cellStyle name="20% - Énfasis1 2 6" xfId="1316" xr:uid="{00000000-0005-0000-0000-000016000000}"/>
    <cellStyle name="20% - Énfasis1 2 6 2" xfId="2894" xr:uid="{00000000-0005-0000-0000-000017000000}"/>
    <cellStyle name="20% - Énfasis1 2 7" xfId="2105" xr:uid="{00000000-0005-0000-0000-000018000000}"/>
    <cellStyle name="20% - Énfasis1 3" xfId="185" xr:uid="{00000000-0005-0000-0000-000019000000}"/>
    <cellStyle name="20% - Énfasis1 3 2" xfId="186" xr:uid="{00000000-0005-0000-0000-00001A000000}"/>
    <cellStyle name="20% - Énfasis1 3 2 2" xfId="1321" xr:uid="{00000000-0005-0000-0000-00001B000000}"/>
    <cellStyle name="20% - Énfasis1 3 2 2 2" xfId="2899" xr:uid="{00000000-0005-0000-0000-00001C000000}"/>
    <cellStyle name="20% - Énfasis1 3 2 3" xfId="2110" xr:uid="{00000000-0005-0000-0000-00001D000000}"/>
    <cellStyle name="20% - Énfasis1 3 3" xfId="1320" xr:uid="{00000000-0005-0000-0000-00001E000000}"/>
    <cellStyle name="20% - Énfasis1 3 3 2" xfId="2898" xr:uid="{00000000-0005-0000-0000-00001F000000}"/>
    <cellStyle name="20% - Énfasis1 3 4" xfId="2109" xr:uid="{00000000-0005-0000-0000-000020000000}"/>
    <cellStyle name="20% - Énfasis1 4" xfId="187" xr:uid="{00000000-0005-0000-0000-000021000000}"/>
    <cellStyle name="20% - Énfasis1 4 2" xfId="188" xr:uid="{00000000-0005-0000-0000-000022000000}"/>
    <cellStyle name="20% - Énfasis1 4 2 2" xfId="1323" xr:uid="{00000000-0005-0000-0000-000023000000}"/>
    <cellStyle name="20% - Énfasis1 4 2 2 2" xfId="2901" xr:uid="{00000000-0005-0000-0000-000024000000}"/>
    <cellStyle name="20% - Énfasis1 4 2 3" xfId="2112" xr:uid="{00000000-0005-0000-0000-000025000000}"/>
    <cellStyle name="20% - Énfasis1 4 3" xfId="1322" xr:uid="{00000000-0005-0000-0000-000026000000}"/>
    <cellStyle name="20% - Énfasis1 4 3 2" xfId="2900" xr:uid="{00000000-0005-0000-0000-000027000000}"/>
    <cellStyle name="20% - Énfasis1 4 4" xfId="2111" xr:uid="{00000000-0005-0000-0000-000028000000}"/>
    <cellStyle name="20% - Énfasis1 5" xfId="189" xr:uid="{00000000-0005-0000-0000-000029000000}"/>
    <cellStyle name="20% - Énfasis1 5 2" xfId="1324" xr:uid="{00000000-0005-0000-0000-00002A000000}"/>
    <cellStyle name="20% - Énfasis1 5 2 2" xfId="2902" xr:uid="{00000000-0005-0000-0000-00002B000000}"/>
    <cellStyle name="20% - Énfasis1 5 3" xfId="2113" xr:uid="{00000000-0005-0000-0000-00002C000000}"/>
    <cellStyle name="20% - Énfasis2 2" xfId="190" xr:uid="{00000000-0005-0000-0000-00002D000000}"/>
    <cellStyle name="20% - Énfasis2 2 2" xfId="191" xr:uid="{00000000-0005-0000-0000-00002E000000}"/>
    <cellStyle name="20% - Énfasis2 2 2 2" xfId="192" xr:uid="{00000000-0005-0000-0000-00002F000000}"/>
    <cellStyle name="20% - Énfasis2 2 2 2 2" xfId="1327" xr:uid="{00000000-0005-0000-0000-000030000000}"/>
    <cellStyle name="20% - Énfasis2 2 2 2 2 2" xfId="2905" xr:uid="{00000000-0005-0000-0000-000031000000}"/>
    <cellStyle name="20% - Énfasis2 2 2 2 3" xfId="2116" xr:uid="{00000000-0005-0000-0000-000032000000}"/>
    <cellStyle name="20% - Énfasis2 2 2 3" xfId="1326" xr:uid="{00000000-0005-0000-0000-000033000000}"/>
    <cellStyle name="20% - Énfasis2 2 2 3 2" xfId="2904" xr:uid="{00000000-0005-0000-0000-000034000000}"/>
    <cellStyle name="20% - Énfasis2 2 2 4" xfId="2115" xr:uid="{00000000-0005-0000-0000-000035000000}"/>
    <cellStyle name="20% - Énfasis2 2 3" xfId="193" xr:uid="{00000000-0005-0000-0000-000036000000}"/>
    <cellStyle name="20% - Énfasis2 2 3 2" xfId="1328" xr:uid="{00000000-0005-0000-0000-000037000000}"/>
    <cellStyle name="20% - Énfasis2 2 3 2 2" xfId="2906" xr:uid="{00000000-0005-0000-0000-000038000000}"/>
    <cellStyle name="20% - Énfasis2 2 3 3" xfId="2117" xr:uid="{00000000-0005-0000-0000-000039000000}"/>
    <cellStyle name="20% - Énfasis2 2 4" xfId="857" xr:uid="{00000000-0005-0000-0000-00003A000000}"/>
    <cellStyle name="20% - Énfasis2 2 4 2" xfId="1750" xr:uid="{00000000-0005-0000-0000-00003B000000}"/>
    <cellStyle name="20% - Énfasis2 2 4 2 2" xfId="3328" xr:uid="{00000000-0005-0000-0000-00003C000000}"/>
    <cellStyle name="20% - Énfasis2 2 4 3" xfId="2539" xr:uid="{00000000-0005-0000-0000-00003D000000}"/>
    <cellStyle name="20% - Énfasis2 2 5" xfId="1079" xr:uid="{00000000-0005-0000-0000-00003E000000}"/>
    <cellStyle name="20% - Énfasis2 2 5 2" xfId="1871" xr:uid="{00000000-0005-0000-0000-00003F000000}"/>
    <cellStyle name="20% - Énfasis2 2 5 2 2" xfId="3449" xr:uid="{00000000-0005-0000-0000-000040000000}"/>
    <cellStyle name="20% - Énfasis2 2 5 3" xfId="2660" xr:uid="{00000000-0005-0000-0000-000041000000}"/>
    <cellStyle name="20% - Énfasis2 2 6" xfId="1325" xr:uid="{00000000-0005-0000-0000-000042000000}"/>
    <cellStyle name="20% - Énfasis2 2 6 2" xfId="2903" xr:uid="{00000000-0005-0000-0000-000043000000}"/>
    <cellStyle name="20% - Énfasis2 2 7" xfId="2114" xr:uid="{00000000-0005-0000-0000-000044000000}"/>
    <cellStyle name="20% - Énfasis2 3" xfId="194" xr:uid="{00000000-0005-0000-0000-000045000000}"/>
    <cellStyle name="20% - Énfasis2 3 2" xfId="195" xr:uid="{00000000-0005-0000-0000-000046000000}"/>
    <cellStyle name="20% - Énfasis2 3 2 2" xfId="1330" xr:uid="{00000000-0005-0000-0000-000047000000}"/>
    <cellStyle name="20% - Énfasis2 3 2 2 2" xfId="2908" xr:uid="{00000000-0005-0000-0000-000048000000}"/>
    <cellStyle name="20% - Énfasis2 3 2 3" xfId="2119" xr:uid="{00000000-0005-0000-0000-000049000000}"/>
    <cellStyle name="20% - Énfasis2 3 3" xfId="1329" xr:uid="{00000000-0005-0000-0000-00004A000000}"/>
    <cellStyle name="20% - Énfasis2 3 3 2" xfId="2907" xr:uid="{00000000-0005-0000-0000-00004B000000}"/>
    <cellStyle name="20% - Énfasis2 3 4" xfId="2118" xr:uid="{00000000-0005-0000-0000-00004C000000}"/>
    <cellStyle name="20% - Énfasis2 4" xfId="196" xr:uid="{00000000-0005-0000-0000-00004D000000}"/>
    <cellStyle name="20% - Énfasis2 4 2" xfId="197" xr:uid="{00000000-0005-0000-0000-00004E000000}"/>
    <cellStyle name="20% - Énfasis2 4 2 2" xfId="1332" xr:uid="{00000000-0005-0000-0000-00004F000000}"/>
    <cellStyle name="20% - Énfasis2 4 2 2 2" xfId="2910" xr:uid="{00000000-0005-0000-0000-000050000000}"/>
    <cellStyle name="20% - Énfasis2 4 2 3" xfId="2121" xr:uid="{00000000-0005-0000-0000-000051000000}"/>
    <cellStyle name="20% - Énfasis2 4 3" xfId="1331" xr:uid="{00000000-0005-0000-0000-000052000000}"/>
    <cellStyle name="20% - Énfasis2 4 3 2" xfId="2909" xr:uid="{00000000-0005-0000-0000-000053000000}"/>
    <cellStyle name="20% - Énfasis2 4 4" xfId="2120" xr:uid="{00000000-0005-0000-0000-000054000000}"/>
    <cellStyle name="20% - Énfasis2 5" xfId="198" xr:uid="{00000000-0005-0000-0000-000055000000}"/>
    <cellStyle name="20% - Énfasis2 5 2" xfId="1333" xr:uid="{00000000-0005-0000-0000-000056000000}"/>
    <cellStyle name="20% - Énfasis2 5 2 2" xfId="2911" xr:uid="{00000000-0005-0000-0000-000057000000}"/>
    <cellStyle name="20% - Énfasis2 5 3" xfId="2122" xr:uid="{00000000-0005-0000-0000-000058000000}"/>
    <cellStyle name="20% - Énfasis3 2" xfId="199" xr:uid="{00000000-0005-0000-0000-000059000000}"/>
    <cellStyle name="20% - Énfasis3 2 2" xfId="200" xr:uid="{00000000-0005-0000-0000-00005A000000}"/>
    <cellStyle name="20% - Énfasis3 2 2 2" xfId="201" xr:uid="{00000000-0005-0000-0000-00005B000000}"/>
    <cellStyle name="20% - Énfasis3 2 2 2 2" xfId="1336" xr:uid="{00000000-0005-0000-0000-00005C000000}"/>
    <cellStyle name="20% - Énfasis3 2 2 2 2 2" xfId="2914" xr:uid="{00000000-0005-0000-0000-00005D000000}"/>
    <cellStyle name="20% - Énfasis3 2 2 2 3" xfId="2125" xr:uid="{00000000-0005-0000-0000-00005E000000}"/>
    <cellStyle name="20% - Énfasis3 2 2 3" xfId="1335" xr:uid="{00000000-0005-0000-0000-00005F000000}"/>
    <cellStyle name="20% - Énfasis3 2 2 3 2" xfId="2913" xr:uid="{00000000-0005-0000-0000-000060000000}"/>
    <cellStyle name="20% - Énfasis3 2 2 4" xfId="2124" xr:uid="{00000000-0005-0000-0000-000061000000}"/>
    <cellStyle name="20% - Énfasis3 2 3" xfId="202" xr:uid="{00000000-0005-0000-0000-000062000000}"/>
    <cellStyle name="20% - Énfasis3 2 3 2" xfId="1337" xr:uid="{00000000-0005-0000-0000-000063000000}"/>
    <cellStyle name="20% - Énfasis3 2 3 2 2" xfId="2915" xr:uid="{00000000-0005-0000-0000-000064000000}"/>
    <cellStyle name="20% - Énfasis3 2 3 3" xfId="2126" xr:uid="{00000000-0005-0000-0000-000065000000}"/>
    <cellStyle name="20% - Énfasis3 2 4" xfId="858" xr:uid="{00000000-0005-0000-0000-000066000000}"/>
    <cellStyle name="20% - Énfasis3 2 4 2" xfId="1751" xr:uid="{00000000-0005-0000-0000-000067000000}"/>
    <cellStyle name="20% - Énfasis3 2 4 2 2" xfId="3329" xr:uid="{00000000-0005-0000-0000-000068000000}"/>
    <cellStyle name="20% - Énfasis3 2 4 3" xfId="2540" xr:uid="{00000000-0005-0000-0000-000069000000}"/>
    <cellStyle name="20% - Énfasis3 2 5" xfId="1080" xr:uid="{00000000-0005-0000-0000-00006A000000}"/>
    <cellStyle name="20% - Énfasis3 2 5 2" xfId="1872" xr:uid="{00000000-0005-0000-0000-00006B000000}"/>
    <cellStyle name="20% - Énfasis3 2 5 2 2" xfId="3450" xr:uid="{00000000-0005-0000-0000-00006C000000}"/>
    <cellStyle name="20% - Énfasis3 2 5 3" xfId="2661" xr:uid="{00000000-0005-0000-0000-00006D000000}"/>
    <cellStyle name="20% - Énfasis3 2 6" xfId="1334" xr:uid="{00000000-0005-0000-0000-00006E000000}"/>
    <cellStyle name="20% - Énfasis3 2 6 2" xfId="2912" xr:uid="{00000000-0005-0000-0000-00006F000000}"/>
    <cellStyle name="20% - Énfasis3 2 7" xfId="2123" xr:uid="{00000000-0005-0000-0000-000070000000}"/>
    <cellStyle name="20% - Énfasis3 3" xfId="203" xr:uid="{00000000-0005-0000-0000-000071000000}"/>
    <cellStyle name="20% - Énfasis3 3 2" xfId="204" xr:uid="{00000000-0005-0000-0000-000072000000}"/>
    <cellStyle name="20% - Énfasis3 3 2 2" xfId="1339" xr:uid="{00000000-0005-0000-0000-000073000000}"/>
    <cellStyle name="20% - Énfasis3 3 2 2 2" xfId="2917" xr:uid="{00000000-0005-0000-0000-000074000000}"/>
    <cellStyle name="20% - Énfasis3 3 2 3" xfId="2128" xr:uid="{00000000-0005-0000-0000-000075000000}"/>
    <cellStyle name="20% - Énfasis3 3 3" xfId="1338" xr:uid="{00000000-0005-0000-0000-000076000000}"/>
    <cellStyle name="20% - Énfasis3 3 3 2" xfId="2916" xr:uid="{00000000-0005-0000-0000-000077000000}"/>
    <cellStyle name="20% - Énfasis3 3 4" xfId="2127" xr:uid="{00000000-0005-0000-0000-000078000000}"/>
    <cellStyle name="20% - Énfasis3 4" xfId="205" xr:uid="{00000000-0005-0000-0000-000079000000}"/>
    <cellStyle name="20% - Énfasis3 4 2" xfId="206" xr:uid="{00000000-0005-0000-0000-00007A000000}"/>
    <cellStyle name="20% - Énfasis3 4 2 2" xfId="1341" xr:uid="{00000000-0005-0000-0000-00007B000000}"/>
    <cellStyle name="20% - Énfasis3 4 2 2 2" xfId="2919" xr:uid="{00000000-0005-0000-0000-00007C000000}"/>
    <cellStyle name="20% - Énfasis3 4 2 3" xfId="2130" xr:uid="{00000000-0005-0000-0000-00007D000000}"/>
    <cellStyle name="20% - Énfasis3 4 3" xfId="1340" xr:uid="{00000000-0005-0000-0000-00007E000000}"/>
    <cellStyle name="20% - Énfasis3 4 3 2" xfId="2918" xr:uid="{00000000-0005-0000-0000-00007F000000}"/>
    <cellStyle name="20% - Énfasis3 4 4" xfId="2129" xr:uid="{00000000-0005-0000-0000-000080000000}"/>
    <cellStyle name="20% - Énfasis3 5" xfId="207" xr:uid="{00000000-0005-0000-0000-000081000000}"/>
    <cellStyle name="20% - Énfasis3 5 2" xfId="1342" xr:uid="{00000000-0005-0000-0000-000082000000}"/>
    <cellStyle name="20% - Énfasis3 5 2 2" xfId="2920" xr:uid="{00000000-0005-0000-0000-000083000000}"/>
    <cellStyle name="20% - Énfasis3 5 3" xfId="2131" xr:uid="{00000000-0005-0000-0000-000084000000}"/>
    <cellStyle name="20% - Énfasis4 2" xfId="208" xr:uid="{00000000-0005-0000-0000-000085000000}"/>
    <cellStyle name="20% - Énfasis4 2 2" xfId="209" xr:uid="{00000000-0005-0000-0000-000086000000}"/>
    <cellStyle name="20% - Énfasis4 2 2 2" xfId="210" xr:uid="{00000000-0005-0000-0000-000087000000}"/>
    <cellStyle name="20% - Énfasis4 2 2 2 2" xfId="1345" xr:uid="{00000000-0005-0000-0000-000088000000}"/>
    <cellStyle name="20% - Énfasis4 2 2 2 2 2" xfId="2923" xr:uid="{00000000-0005-0000-0000-000089000000}"/>
    <cellStyle name="20% - Énfasis4 2 2 2 3" xfId="2134" xr:uid="{00000000-0005-0000-0000-00008A000000}"/>
    <cellStyle name="20% - Énfasis4 2 2 3" xfId="1344" xr:uid="{00000000-0005-0000-0000-00008B000000}"/>
    <cellStyle name="20% - Énfasis4 2 2 3 2" xfId="2922" xr:uid="{00000000-0005-0000-0000-00008C000000}"/>
    <cellStyle name="20% - Énfasis4 2 2 4" xfId="2133" xr:uid="{00000000-0005-0000-0000-00008D000000}"/>
    <cellStyle name="20% - Énfasis4 2 3" xfId="211" xr:uid="{00000000-0005-0000-0000-00008E000000}"/>
    <cellStyle name="20% - Énfasis4 2 3 2" xfId="1346" xr:uid="{00000000-0005-0000-0000-00008F000000}"/>
    <cellStyle name="20% - Énfasis4 2 3 2 2" xfId="2924" xr:uid="{00000000-0005-0000-0000-000090000000}"/>
    <cellStyle name="20% - Énfasis4 2 3 3" xfId="2135" xr:uid="{00000000-0005-0000-0000-000091000000}"/>
    <cellStyle name="20% - Énfasis4 2 4" xfId="859" xr:uid="{00000000-0005-0000-0000-000092000000}"/>
    <cellStyle name="20% - Énfasis4 2 4 2" xfId="1752" xr:uid="{00000000-0005-0000-0000-000093000000}"/>
    <cellStyle name="20% - Énfasis4 2 4 2 2" xfId="3330" xr:uid="{00000000-0005-0000-0000-000094000000}"/>
    <cellStyle name="20% - Énfasis4 2 4 3" xfId="2541" xr:uid="{00000000-0005-0000-0000-000095000000}"/>
    <cellStyle name="20% - Énfasis4 2 5" xfId="1081" xr:uid="{00000000-0005-0000-0000-000096000000}"/>
    <cellStyle name="20% - Énfasis4 2 5 2" xfId="1873" xr:uid="{00000000-0005-0000-0000-000097000000}"/>
    <cellStyle name="20% - Énfasis4 2 5 2 2" xfId="3451" xr:uid="{00000000-0005-0000-0000-000098000000}"/>
    <cellStyle name="20% - Énfasis4 2 5 3" xfId="2662" xr:uid="{00000000-0005-0000-0000-000099000000}"/>
    <cellStyle name="20% - Énfasis4 2 6" xfId="1343" xr:uid="{00000000-0005-0000-0000-00009A000000}"/>
    <cellStyle name="20% - Énfasis4 2 6 2" xfId="2921" xr:uid="{00000000-0005-0000-0000-00009B000000}"/>
    <cellStyle name="20% - Énfasis4 2 7" xfId="2132" xr:uid="{00000000-0005-0000-0000-00009C000000}"/>
    <cellStyle name="20% - Énfasis4 3" xfId="212" xr:uid="{00000000-0005-0000-0000-00009D000000}"/>
    <cellStyle name="20% - Énfasis4 3 2" xfId="213" xr:uid="{00000000-0005-0000-0000-00009E000000}"/>
    <cellStyle name="20% - Énfasis4 3 2 2" xfId="1348" xr:uid="{00000000-0005-0000-0000-00009F000000}"/>
    <cellStyle name="20% - Énfasis4 3 2 2 2" xfId="2926" xr:uid="{00000000-0005-0000-0000-0000A0000000}"/>
    <cellStyle name="20% - Énfasis4 3 2 3" xfId="2137" xr:uid="{00000000-0005-0000-0000-0000A1000000}"/>
    <cellStyle name="20% - Énfasis4 3 3" xfId="1347" xr:uid="{00000000-0005-0000-0000-0000A2000000}"/>
    <cellStyle name="20% - Énfasis4 3 3 2" xfId="2925" xr:uid="{00000000-0005-0000-0000-0000A3000000}"/>
    <cellStyle name="20% - Énfasis4 3 4" xfId="2136" xr:uid="{00000000-0005-0000-0000-0000A4000000}"/>
    <cellStyle name="20% - Énfasis4 4" xfId="214" xr:uid="{00000000-0005-0000-0000-0000A5000000}"/>
    <cellStyle name="20% - Énfasis4 4 2" xfId="215" xr:uid="{00000000-0005-0000-0000-0000A6000000}"/>
    <cellStyle name="20% - Énfasis4 4 2 2" xfId="1350" xr:uid="{00000000-0005-0000-0000-0000A7000000}"/>
    <cellStyle name="20% - Énfasis4 4 2 2 2" xfId="2928" xr:uid="{00000000-0005-0000-0000-0000A8000000}"/>
    <cellStyle name="20% - Énfasis4 4 2 3" xfId="2139" xr:uid="{00000000-0005-0000-0000-0000A9000000}"/>
    <cellStyle name="20% - Énfasis4 4 3" xfId="1349" xr:uid="{00000000-0005-0000-0000-0000AA000000}"/>
    <cellStyle name="20% - Énfasis4 4 3 2" xfId="2927" xr:uid="{00000000-0005-0000-0000-0000AB000000}"/>
    <cellStyle name="20% - Énfasis4 4 4" xfId="2138" xr:uid="{00000000-0005-0000-0000-0000AC000000}"/>
    <cellStyle name="20% - Énfasis4 5" xfId="216" xr:uid="{00000000-0005-0000-0000-0000AD000000}"/>
    <cellStyle name="20% - Énfasis4 5 2" xfId="1351" xr:uid="{00000000-0005-0000-0000-0000AE000000}"/>
    <cellStyle name="20% - Énfasis4 5 2 2" xfId="2929" xr:uid="{00000000-0005-0000-0000-0000AF000000}"/>
    <cellStyle name="20% - Énfasis4 5 3" xfId="2140" xr:uid="{00000000-0005-0000-0000-0000B0000000}"/>
    <cellStyle name="20% - Énfasis5 2" xfId="217" xr:uid="{00000000-0005-0000-0000-0000B1000000}"/>
    <cellStyle name="20% - Énfasis5 2 2" xfId="218" xr:uid="{00000000-0005-0000-0000-0000B2000000}"/>
    <cellStyle name="20% - Énfasis5 2 2 2" xfId="219" xr:uid="{00000000-0005-0000-0000-0000B3000000}"/>
    <cellStyle name="20% - Énfasis5 2 2 2 2" xfId="1354" xr:uid="{00000000-0005-0000-0000-0000B4000000}"/>
    <cellStyle name="20% - Énfasis5 2 2 2 2 2" xfId="2932" xr:uid="{00000000-0005-0000-0000-0000B5000000}"/>
    <cellStyle name="20% - Énfasis5 2 2 2 3" xfId="2143" xr:uid="{00000000-0005-0000-0000-0000B6000000}"/>
    <cellStyle name="20% - Énfasis5 2 2 3" xfId="1353" xr:uid="{00000000-0005-0000-0000-0000B7000000}"/>
    <cellStyle name="20% - Énfasis5 2 2 3 2" xfId="2931" xr:uid="{00000000-0005-0000-0000-0000B8000000}"/>
    <cellStyle name="20% - Énfasis5 2 2 4" xfId="2142" xr:uid="{00000000-0005-0000-0000-0000B9000000}"/>
    <cellStyle name="20% - Énfasis5 2 3" xfId="220" xr:uid="{00000000-0005-0000-0000-0000BA000000}"/>
    <cellStyle name="20% - Énfasis5 2 3 2" xfId="1355" xr:uid="{00000000-0005-0000-0000-0000BB000000}"/>
    <cellStyle name="20% - Énfasis5 2 3 2 2" xfId="2933" xr:uid="{00000000-0005-0000-0000-0000BC000000}"/>
    <cellStyle name="20% - Énfasis5 2 3 3" xfId="2144" xr:uid="{00000000-0005-0000-0000-0000BD000000}"/>
    <cellStyle name="20% - Énfasis5 2 4" xfId="1352" xr:uid="{00000000-0005-0000-0000-0000BE000000}"/>
    <cellStyle name="20% - Énfasis5 2 4 2" xfId="2930" xr:uid="{00000000-0005-0000-0000-0000BF000000}"/>
    <cellStyle name="20% - Énfasis5 2 5" xfId="2141" xr:uid="{00000000-0005-0000-0000-0000C0000000}"/>
    <cellStyle name="20% - Énfasis5 3" xfId="221" xr:uid="{00000000-0005-0000-0000-0000C1000000}"/>
    <cellStyle name="20% - Énfasis5 3 2" xfId="222" xr:uid="{00000000-0005-0000-0000-0000C2000000}"/>
    <cellStyle name="20% - Énfasis5 3 2 2" xfId="1357" xr:uid="{00000000-0005-0000-0000-0000C3000000}"/>
    <cellStyle name="20% - Énfasis5 3 2 2 2" xfId="2935" xr:uid="{00000000-0005-0000-0000-0000C4000000}"/>
    <cellStyle name="20% - Énfasis5 3 2 3" xfId="2146" xr:uid="{00000000-0005-0000-0000-0000C5000000}"/>
    <cellStyle name="20% - Énfasis5 3 3" xfId="1356" xr:uid="{00000000-0005-0000-0000-0000C6000000}"/>
    <cellStyle name="20% - Énfasis5 3 3 2" xfId="2934" xr:uid="{00000000-0005-0000-0000-0000C7000000}"/>
    <cellStyle name="20% - Énfasis5 3 4" xfId="2145" xr:uid="{00000000-0005-0000-0000-0000C8000000}"/>
    <cellStyle name="20% - Énfasis5 4" xfId="223" xr:uid="{00000000-0005-0000-0000-0000C9000000}"/>
    <cellStyle name="20% - Énfasis5 4 2" xfId="224" xr:uid="{00000000-0005-0000-0000-0000CA000000}"/>
    <cellStyle name="20% - Énfasis5 4 2 2" xfId="1359" xr:uid="{00000000-0005-0000-0000-0000CB000000}"/>
    <cellStyle name="20% - Énfasis5 4 2 2 2" xfId="2937" xr:uid="{00000000-0005-0000-0000-0000CC000000}"/>
    <cellStyle name="20% - Énfasis5 4 2 3" xfId="2148" xr:uid="{00000000-0005-0000-0000-0000CD000000}"/>
    <cellStyle name="20% - Énfasis5 4 3" xfId="1358" xr:uid="{00000000-0005-0000-0000-0000CE000000}"/>
    <cellStyle name="20% - Énfasis5 4 3 2" xfId="2936" xr:uid="{00000000-0005-0000-0000-0000CF000000}"/>
    <cellStyle name="20% - Énfasis5 4 4" xfId="2147" xr:uid="{00000000-0005-0000-0000-0000D0000000}"/>
    <cellStyle name="20% - Énfasis5 5" xfId="225" xr:uid="{00000000-0005-0000-0000-0000D1000000}"/>
    <cellStyle name="20% - Énfasis5 5 2" xfId="1360" xr:uid="{00000000-0005-0000-0000-0000D2000000}"/>
    <cellStyle name="20% - Énfasis5 5 2 2" xfId="2938" xr:uid="{00000000-0005-0000-0000-0000D3000000}"/>
    <cellStyle name="20% - Énfasis5 5 3" xfId="2149" xr:uid="{00000000-0005-0000-0000-0000D4000000}"/>
    <cellStyle name="20% - Énfasis6 2" xfId="226" xr:uid="{00000000-0005-0000-0000-0000D5000000}"/>
    <cellStyle name="20% - Énfasis6 2 2" xfId="227" xr:uid="{00000000-0005-0000-0000-0000D6000000}"/>
    <cellStyle name="20% - Énfasis6 2 2 2" xfId="228" xr:uid="{00000000-0005-0000-0000-0000D7000000}"/>
    <cellStyle name="20% - Énfasis6 2 2 2 2" xfId="1363" xr:uid="{00000000-0005-0000-0000-0000D8000000}"/>
    <cellStyle name="20% - Énfasis6 2 2 2 2 2" xfId="2941" xr:uid="{00000000-0005-0000-0000-0000D9000000}"/>
    <cellStyle name="20% - Énfasis6 2 2 2 3" xfId="2152" xr:uid="{00000000-0005-0000-0000-0000DA000000}"/>
    <cellStyle name="20% - Énfasis6 2 2 3" xfId="1362" xr:uid="{00000000-0005-0000-0000-0000DB000000}"/>
    <cellStyle name="20% - Énfasis6 2 2 3 2" xfId="2940" xr:uid="{00000000-0005-0000-0000-0000DC000000}"/>
    <cellStyle name="20% - Énfasis6 2 2 4" xfId="2151" xr:uid="{00000000-0005-0000-0000-0000DD000000}"/>
    <cellStyle name="20% - Énfasis6 2 3" xfId="229" xr:uid="{00000000-0005-0000-0000-0000DE000000}"/>
    <cellStyle name="20% - Énfasis6 2 3 2" xfId="1364" xr:uid="{00000000-0005-0000-0000-0000DF000000}"/>
    <cellStyle name="20% - Énfasis6 2 3 2 2" xfId="2942" xr:uid="{00000000-0005-0000-0000-0000E0000000}"/>
    <cellStyle name="20% - Énfasis6 2 3 3" xfId="2153" xr:uid="{00000000-0005-0000-0000-0000E1000000}"/>
    <cellStyle name="20% - Énfasis6 2 4" xfId="1361" xr:uid="{00000000-0005-0000-0000-0000E2000000}"/>
    <cellStyle name="20% - Énfasis6 2 4 2" xfId="2939" xr:uid="{00000000-0005-0000-0000-0000E3000000}"/>
    <cellStyle name="20% - Énfasis6 2 5" xfId="2150" xr:uid="{00000000-0005-0000-0000-0000E4000000}"/>
    <cellStyle name="20% - Énfasis6 3" xfId="230" xr:uid="{00000000-0005-0000-0000-0000E5000000}"/>
    <cellStyle name="20% - Énfasis6 3 2" xfId="231" xr:uid="{00000000-0005-0000-0000-0000E6000000}"/>
    <cellStyle name="20% - Énfasis6 3 2 2" xfId="1366" xr:uid="{00000000-0005-0000-0000-0000E7000000}"/>
    <cellStyle name="20% - Énfasis6 3 2 2 2" xfId="2944" xr:uid="{00000000-0005-0000-0000-0000E8000000}"/>
    <cellStyle name="20% - Énfasis6 3 2 3" xfId="2155" xr:uid="{00000000-0005-0000-0000-0000E9000000}"/>
    <cellStyle name="20% - Énfasis6 3 3" xfId="1365" xr:uid="{00000000-0005-0000-0000-0000EA000000}"/>
    <cellStyle name="20% - Énfasis6 3 3 2" xfId="2943" xr:uid="{00000000-0005-0000-0000-0000EB000000}"/>
    <cellStyle name="20% - Énfasis6 3 4" xfId="2154" xr:uid="{00000000-0005-0000-0000-0000EC000000}"/>
    <cellStyle name="20% - Énfasis6 4" xfId="232" xr:uid="{00000000-0005-0000-0000-0000ED000000}"/>
    <cellStyle name="20% - Énfasis6 4 2" xfId="233" xr:uid="{00000000-0005-0000-0000-0000EE000000}"/>
    <cellStyle name="20% - Énfasis6 4 2 2" xfId="1368" xr:uid="{00000000-0005-0000-0000-0000EF000000}"/>
    <cellStyle name="20% - Énfasis6 4 2 2 2" xfId="2946" xr:uid="{00000000-0005-0000-0000-0000F0000000}"/>
    <cellStyle name="20% - Énfasis6 4 2 3" xfId="2157" xr:uid="{00000000-0005-0000-0000-0000F1000000}"/>
    <cellStyle name="20% - Énfasis6 4 3" xfId="1367" xr:uid="{00000000-0005-0000-0000-0000F2000000}"/>
    <cellStyle name="20% - Énfasis6 4 3 2" xfId="2945" xr:uid="{00000000-0005-0000-0000-0000F3000000}"/>
    <cellStyle name="20% - Énfasis6 4 4" xfId="2156" xr:uid="{00000000-0005-0000-0000-0000F4000000}"/>
    <cellStyle name="20% - Énfasis6 5" xfId="234" xr:uid="{00000000-0005-0000-0000-0000F5000000}"/>
    <cellStyle name="20% - Énfasis6 5 2" xfId="1369" xr:uid="{00000000-0005-0000-0000-0000F6000000}"/>
    <cellStyle name="20% - Énfasis6 5 2 2" xfId="2947" xr:uid="{00000000-0005-0000-0000-0000F7000000}"/>
    <cellStyle name="20% - Énfasis6 5 3" xfId="2158" xr:uid="{00000000-0005-0000-0000-0000F8000000}"/>
    <cellStyle name="40% - Énfasis1 2" xfId="235" xr:uid="{00000000-0005-0000-0000-0000F9000000}"/>
    <cellStyle name="40% - Énfasis1 2 2" xfId="236" xr:uid="{00000000-0005-0000-0000-0000FA000000}"/>
    <cellStyle name="40% - Énfasis1 2 2 2" xfId="237" xr:uid="{00000000-0005-0000-0000-0000FB000000}"/>
    <cellStyle name="40% - Énfasis1 2 2 2 2" xfId="1372" xr:uid="{00000000-0005-0000-0000-0000FC000000}"/>
    <cellStyle name="40% - Énfasis1 2 2 2 2 2" xfId="2950" xr:uid="{00000000-0005-0000-0000-0000FD000000}"/>
    <cellStyle name="40% - Énfasis1 2 2 2 3" xfId="2161" xr:uid="{00000000-0005-0000-0000-0000FE000000}"/>
    <cellStyle name="40% - Énfasis1 2 2 3" xfId="1371" xr:uid="{00000000-0005-0000-0000-0000FF000000}"/>
    <cellStyle name="40% - Énfasis1 2 2 3 2" xfId="2949" xr:uid="{00000000-0005-0000-0000-000000010000}"/>
    <cellStyle name="40% - Énfasis1 2 2 4" xfId="2160" xr:uid="{00000000-0005-0000-0000-000001010000}"/>
    <cellStyle name="40% - Énfasis1 2 3" xfId="238" xr:uid="{00000000-0005-0000-0000-000002010000}"/>
    <cellStyle name="40% - Énfasis1 2 3 2" xfId="1373" xr:uid="{00000000-0005-0000-0000-000003010000}"/>
    <cellStyle name="40% - Énfasis1 2 3 2 2" xfId="2951" xr:uid="{00000000-0005-0000-0000-000004010000}"/>
    <cellStyle name="40% - Énfasis1 2 3 3" xfId="2162" xr:uid="{00000000-0005-0000-0000-000005010000}"/>
    <cellStyle name="40% - Énfasis1 2 4" xfId="1370" xr:uid="{00000000-0005-0000-0000-000006010000}"/>
    <cellStyle name="40% - Énfasis1 2 4 2" xfId="2948" xr:uid="{00000000-0005-0000-0000-000007010000}"/>
    <cellStyle name="40% - Énfasis1 2 5" xfId="2159" xr:uid="{00000000-0005-0000-0000-000008010000}"/>
    <cellStyle name="40% - Énfasis1 3" xfId="239" xr:uid="{00000000-0005-0000-0000-000009010000}"/>
    <cellStyle name="40% - Énfasis1 3 2" xfId="240" xr:uid="{00000000-0005-0000-0000-00000A010000}"/>
    <cellStyle name="40% - Énfasis1 3 2 2" xfId="1375" xr:uid="{00000000-0005-0000-0000-00000B010000}"/>
    <cellStyle name="40% - Énfasis1 3 2 2 2" xfId="2953" xr:uid="{00000000-0005-0000-0000-00000C010000}"/>
    <cellStyle name="40% - Énfasis1 3 2 3" xfId="2164" xr:uid="{00000000-0005-0000-0000-00000D010000}"/>
    <cellStyle name="40% - Énfasis1 3 3" xfId="1374" xr:uid="{00000000-0005-0000-0000-00000E010000}"/>
    <cellStyle name="40% - Énfasis1 3 3 2" xfId="2952" xr:uid="{00000000-0005-0000-0000-00000F010000}"/>
    <cellStyle name="40% - Énfasis1 3 4" xfId="2163" xr:uid="{00000000-0005-0000-0000-000010010000}"/>
    <cellStyle name="40% - Énfasis1 4" xfId="241" xr:uid="{00000000-0005-0000-0000-000011010000}"/>
    <cellStyle name="40% - Énfasis1 4 2" xfId="242" xr:uid="{00000000-0005-0000-0000-000012010000}"/>
    <cellStyle name="40% - Énfasis1 4 2 2" xfId="1377" xr:uid="{00000000-0005-0000-0000-000013010000}"/>
    <cellStyle name="40% - Énfasis1 4 2 2 2" xfId="2955" xr:uid="{00000000-0005-0000-0000-000014010000}"/>
    <cellStyle name="40% - Énfasis1 4 2 3" xfId="2166" xr:uid="{00000000-0005-0000-0000-000015010000}"/>
    <cellStyle name="40% - Énfasis1 4 3" xfId="1376" xr:uid="{00000000-0005-0000-0000-000016010000}"/>
    <cellStyle name="40% - Énfasis1 4 3 2" xfId="2954" xr:uid="{00000000-0005-0000-0000-000017010000}"/>
    <cellStyle name="40% - Énfasis1 4 4" xfId="2165" xr:uid="{00000000-0005-0000-0000-000018010000}"/>
    <cellStyle name="40% - Énfasis1 5" xfId="243" xr:uid="{00000000-0005-0000-0000-000019010000}"/>
    <cellStyle name="40% - Énfasis1 5 2" xfId="1378" xr:uid="{00000000-0005-0000-0000-00001A010000}"/>
    <cellStyle name="40% - Énfasis1 5 2 2" xfId="2956" xr:uid="{00000000-0005-0000-0000-00001B010000}"/>
    <cellStyle name="40% - Énfasis1 5 3" xfId="2167" xr:uid="{00000000-0005-0000-0000-00001C010000}"/>
    <cellStyle name="40% - Énfasis2 2" xfId="244" xr:uid="{00000000-0005-0000-0000-00001D010000}"/>
    <cellStyle name="40% - Énfasis2 2 2" xfId="245" xr:uid="{00000000-0005-0000-0000-00001E010000}"/>
    <cellStyle name="40% - Énfasis2 2 2 2" xfId="246" xr:uid="{00000000-0005-0000-0000-00001F010000}"/>
    <cellStyle name="40% - Énfasis2 2 2 2 2" xfId="1381" xr:uid="{00000000-0005-0000-0000-000020010000}"/>
    <cellStyle name="40% - Énfasis2 2 2 2 2 2" xfId="2959" xr:uid="{00000000-0005-0000-0000-000021010000}"/>
    <cellStyle name="40% - Énfasis2 2 2 2 3" xfId="2170" xr:uid="{00000000-0005-0000-0000-000022010000}"/>
    <cellStyle name="40% - Énfasis2 2 2 3" xfId="1380" xr:uid="{00000000-0005-0000-0000-000023010000}"/>
    <cellStyle name="40% - Énfasis2 2 2 3 2" xfId="2958" xr:uid="{00000000-0005-0000-0000-000024010000}"/>
    <cellStyle name="40% - Énfasis2 2 2 4" xfId="2169" xr:uid="{00000000-0005-0000-0000-000025010000}"/>
    <cellStyle name="40% - Énfasis2 2 3" xfId="247" xr:uid="{00000000-0005-0000-0000-000026010000}"/>
    <cellStyle name="40% - Énfasis2 2 3 2" xfId="1382" xr:uid="{00000000-0005-0000-0000-000027010000}"/>
    <cellStyle name="40% - Énfasis2 2 3 2 2" xfId="2960" xr:uid="{00000000-0005-0000-0000-000028010000}"/>
    <cellStyle name="40% - Énfasis2 2 3 3" xfId="2171" xr:uid="{00000000-0005-0000-0000-000029010000}"/>
    <cellStyle name="40% - Énfasis2 2 4" xfId="1379" xr:uid="{00000000-0005-0000-0000-00002A010000}"/>
    <cellStyle name="40% - Énfasis2 2 4 2" xfId="2957" xr:uid="{00000000-0005-0000-0000-00002B010000}"/>
    <cellStyle name="40% - Énfasis2 2 5" xfId="2168" xr:uid="{00000000-0005-0000-0000-00002C010000}"/>
    <cellStyle name="40% - Énfasis2 3" xfId="248" xr:uid="{00000000-0005-0000-0000-00002D010000}"/>
    <cellStyle name="40% - Énfasis2 3 2" xfId="249" xr:uid="{00000000-0005-0000-0000-00002E010000}"/>
    <cellStyle name="40% - Énfasis2 3 2 2" xfId="1384" xr:uid="{00000000-0005-0000-0000-00002F010000}"/>
    <cellStyle name="40% - Énfasis2 3 2 2 2" xfId="2962" xr:uid="{00000000-0005-0000-0000-000030010000}"/>
    <cellStyle name="40% - Énfasis2 3 2 3" xfId="2173" xr:uid="{00000000-0005-0000-0000-000031010000}"/>
    <cellStyle name="40% - Énfasis2 3 3" xfId="1383" xr:uid="{00000000-0005-0000-0000-000032010000}"/>
    <cellStyle name="40% - Énfasis2 3 3 2" xfId="2961" xr:uid="{00000000-0005-0000-0000-000033010000}"/>
    <cellStyle name="40% - Énfasis2 3 4" xfId="2172" xr:uid="{00000000-0005-0000-0000-000034010000}"/>
    <cellStyle name="40% - Énfasis2 4" xfId="250" xr:uid="{00000000-0005-0000-0000-000035010000}"/>
    <cellStyle name="40% - Énfasis2 4 2" xfId="251" xr:uid="{00000000-0005-0000-0000-000036010000}"/>
    <cellStyle name="40% - Énfasis2 4 2 2" xfId="1386" xr:uid="{00000000-0005-0000-0000-000037010000}"/>
    <cellStyle name="40% - Énfasis2 4 2 2 2" xfId="2964" xr:uid="{00000000-0005-0000-0000-000038010000}"/>
    <cellStyle name="40% - Énfasis2 4 2 3" xfId="2175" xr:uid="{00000000-0005-0000-0000-000039010000}"/>
    <cellStyle name="40% - Énfasis2 4 3" xfId="1385" xr:uid="{00000000-0005-0000-0000-00003A010000}"/>
    <cellStyle name="40% - Énfasis2 4 3 2" xfId="2963" xr:uid="{00000000-0005-0000-0000-00003B010000}"/>
    <cellStyle name="40% - Énfasis2 4 4" xfId="2174" xr:uid="{00000000-0005-0000-0000-00003C010000}"/>
    <cellStyle name="40% - Énfasis2 5" xfId="252" xr:uid="{00000000-0005-0000-0000-00003D010000}"/>
    <cellStyle name="40% - Énfasis2 5 2" xfId="1387" xr:uid="{00000000-0005-0000-0000-00003E010000}"/>
    <cellStyle name="40% - Énfasis2 5 2 2" xfId="2965" xr:uid="{00000000-0005-0000-0000-00003F010000}"/>
    <cellStyle name="40% - Énfasis2 5 3" xfId="2176" xr:uid="{00000000-0005-0000-0000-000040010000}"/>
    <cellStyle name="40% - Énfasis3 2" xfId="253" xr:uid="{00000000-0005-0000-0000-000041010000}"/>
    <cellStyle name="40% - Énfasis3 2 2" xfId="254" xr:uid="{00000000-0005-0000-0000-000042010000}"/>
    <cellStyle name="40% - Énfasis3 2 2 2" xfId="255" xr:uid="{00000000-0005-0000-0000-000043010000}"/>
    <cellStyle name="40% - Énfasis3 2 2 2 2" xfId="1390" xr:uid="{00000000-0005-0000-0000-000044010000}"/>
    <cellStyle name="40% - Énfasis3 2 2 2 2 2" xfId="2968" xr:uid="{00000000-0005-0000-0000-000045010000}"/>
    <cellStyle name="40% - Énfasis3 2 2 2 3" xfId="2179" xr:uid="{00000000-0005-0000-0000-000046010000}"/>
    <cellStyle name="40% - Énfasis3 2 2 3" xfId="1389" xr:uid="{00000000-0005-0000-0000-000047010000}"/>
    <cellStyle name="40% - Énfasis3 2 2 3 2" xfId="2967" xr:uid="{00000000-0005-0000-0000-000048010000}"/>
    <cellStyle name="40% - Énfasis3 2 2 4" xfId="2178" xr:uid="{00000000-0005-0000-0000-000049010000}"/>
    <cellStyle name="40% - Énfasis3 2 3" xfId="256" xr:uid="{00000000-0005-0000-0000-00004A010000}"/>
    <cellStyle name="40% - Énfasis3 2 3 2" xfId="1391" xr:uid="{00000000-0005-0000-0000-00004B010000}"/>
    <cellStyle name="40% - Énfasis3 2 3 2 2" xfId="2969" xr:uid="{00000000-0005-0000-0000-00004C010000}"/>
    <cellStyle name="40% - Énfasis3 2 3 3" xfId="2180" xr:uid="{00000000-0005-0000-0000-00004D010000}"/>
    <cellStyle name="40% - Énfasis3 2 4" xfId="860" xr:uid="{00000000-0005-0000-0000-00004E010000}"/>
    <cellStyle name="40% - Énfasis3 2 4 2" xfId="1753" xr:uid="{00000000-0005-0000-0000-00004F010000}"/>
    <cellStyle name="40% - Énfasis3 2 4 2 2" xfId="3331" xr:uid="{00000000-0005-0000-0000-000050010000}"/>
    <cellStyle name="40% - Énfasis3 2 4 3" xfId="2542" xr:uid="{00000000-0005-0000-0000-000051010000}"/>
    <cellStyle name="40% - Énfasis3 2 5" xfId="1082" xr:uid="{00000000-0005-0000-0000-000052010000}"/>
    <cellStyle name="40% - Énfasis3 2 5 2" xfId="1874" xr:uid="{00000000-0005-0000-0000-000053010000}"/>
    <cellStyle name="40% - Énfasis3 2 5 2 2" xfId="3452" xr:uid="{00000000-0005-0000-0000-000054010000}"/>
    <cellStyle name="40% - Énfasis3 2 5 3" xfId="2663" xr:uid="{00000000-0005-0000-0000-000055010000}"/>
    <cellStyle name="40% - Énfasis3 2 6" xfId="1388" xr:uid="{00000000-0005-0000-0000-000056010000}"/>
    <cellStyle name="40% - Énfasis3 2 6 2" xfId="2966" xr:uid="{00000000-0005-0000-0000-000057010000}"/>
    <cellStyle name="40% - Énfasis3 2 7" xfId="2177" xr:uid="{00000000-0005-0000-0000-000058010000}"/>
    <cellStyle name="40% - Énfasis3 3" xfId="257" xr:uid="{00000000-0005-0000-0000-000059010000}"/>
    <cellStyle name="40% - Énfasis3 3 2" xfId="258" xr:uid="{00000000-0005-0000-0000-00005A010000}"/>
    <cellStyle name="40% - Énfasis3 3 2 2" xfId="1393" xr:uid="{00000000-0005-0000-0000-00005B010000}"/>
    <cellStyle name="40% - Énfasis3 3 2 2 2" xfId="2971" xr:uid="{00000000-0005-0000-0000-00005C010000}"/>
    <cellStyle name="40% - Énfasis3 3 2 3" xfId="2182" xr:uid="{00000000-0005-0000-0000-00005D010000}"/>
    <cellStyle name="40% - Énfasis3 3 3" xfId="1392" xr:uid="{00000000-0005-0000-0000-00005E010000}"/>
    <cellStyle name="40% - Énfasis3 3 3 2" xfId="2970" xr:uid="{00000000-0005-0000-0000-00005F010000}"/>
    <cellStyle name="40% - Énfasis3 3 4" xfId="2181" xr:uid="{00000000-0005-0000-0000-000060010000}"/>
    <cellStyle name="40% - Énfasis3 4" xfId="259" xr:uid="{00000000-0005-0000-0000-000061010000}"/>
    <cellStyle name="40% - Énfasis3 4 2" xfId="260" xr:uid="{00000000-0005-0000-0000-000062010000}"/>
    <cellStyle name="40% - Énfasis3 4 2 2" xfId="1395" xr:uid="{00000000-0005-0000-0000-000063010000}"/>
    <cellStyle name="40% - Énfasis3 4 2 2 2" xfId="2973" xr:uid="{00000000-0005-0000-0000-000064010000}"/>
    <cellStyle name="40% - Énfasis3 4 2 3" xfId="2184" xr:uid="{00000000-0005-0000-0000-000065010000}"/>
    <cellStyle name="40% - Énfasis3 4 3" xfId="1394" xr:uid="{00000000-0005-0000-0000-000066010000}"/>
    <cellStyle name="40% - Énfasis3 4 3 2" xfId="2972" xr:uid="{00000000-0005-0000-0000-000067010000}"/>
    <cellStyle name="40% - Énfasis3 4 4" xfId="2183" xr:uid="{00000000-0005-0000-0000-000068010000}"/>
    <cellStyle name="40% - Énfasis3 5" xfId="261" xr:uid="{00000000-0005-0000-0000-000069010000}"/>
    <cellStyle name="40% - Énfasis3 5 2" xfId="1396" xr:uid="{00000000-0005-0000-0000-00006A010000}"/>
    <cellStyle name="40% - Énfasis3 5 2 2" xfId="2974" xr:uid="{00000000-0005-0000-0000-00006B010000}"/>
    <cellStyle name="40% - Énfasis3 5 3" xfId="2185" xr:uid="{00000000-0005-0000-0000-00006C010000}"/>
    <cellStyle name="40% - Énfasis4 2" xfId="262" xr:uid="{00000000-0005-0000-0000-00006D010000}"/>
    <cellStyle name="40% - Énfasis4 2 2" xfId="263" xr:uid="{00000000-0005-0000-0000-00006E010000}"/>
    <cellStyle name="40% - Énfasis4 2 2 2" xfId="264" xr:uid="{00000000-0005-0000-0000-00006F010000}"/>
    <cellStyle name="40% - Énfasis4 2 2 2 2" xfId="1399" xr:uid="{00000000-0005-0000-0000-000070010000}"/>
    <cellStyle name="40% - Énfasis4 2 2 2 2 2" xfId="2977" xr:uid="{00000000-0005-0000-0000-000071010000}"/>
    <cellStyle name="40% - Énfasis4 2 2 2 3" xfId="2188" xr:uid="{00000000-0005-0000-0000-000072010000}"/>
    <cellStyle name="40% - Énfasis4 2 2 3" xfId="1398" xr:uid="{00000000-0005-0000-0000-000073010000}"/>
    <cellStyle name="40% - Énfasis4 2 2 3 2" xfId="2976" xr:uid="{00000000-0005-0000-0000-000074010000}"/>
    <cellStyle name="40% - Énfasis4 2 2 4" xfId="2187" xr:uid="{00000000-0005-0000-0000-000075010000}"/>
    <cellStyle name="40% - Énfasis4 2 3" xfId="265" xr:uid="{00000000-0005-0000-0000-000076010000}"/>
    <cellStyle name="40% - Énfasis4 2 3 2" xfId="1400" xr:uid="{00000000-0005-0000-0000-000077010000}"/>
    <cellStyle name="40% - Énfasis4 2 3 2 2" xfId="2978" xr:uid="{00000000-0005-0000-0000-000078010000}"/>
    <cellStyle name="40% - Énfasis4 2 3 3" xfId="2189" xr:uid="{00000000-0005-0000-0000-000079010000}"/>
    <cellStyle name="40% - Énfasis4 2 4" xfId="1397" xr:uid="{00000000-0005-0000-0000-00007A010000}"/>
    <cellStyle name="40% - Énfasis4 2 4 2" xfId="2975" xr:uid="{00000000-0005-0000-0000-00007B010000}"/>
    <cellStyle name="40% - Énfasis4 2 5" xfId="2186" xr:uid="{00000000-0005-0000-0000-00007C010000}"/>
    <cellStyle name="40% - Énfasis4 3" xfId="266" xr:uid="{00000000-0005-0000-0000-00007D010000}"/>
    <cellStyle name="40% - Énfasis4 3 2" xfId="267" xr:uid="{00000000-0005-0000-0000-00007E010000}"/>
    <cellStyle name="40% - Énfasis4 3 2 2" xfId="1402" xr:uid="{00000000-0005-0000-0000-00007F010000}"/>
    <cellStyle name="40% - Énfasis4 3 2 2 2" xfId="2980" xr:uid="{00000000-0005-0000-0000-000080010000}"/>
    <cellStyle name="40% - Énfasis4 3 2 3" xfId="2191" xr:uid="{00000000-0005-0000-0000-000081010000}"/>
    <cellStyle name="40% - Énfasis4 3 3" xfId="1401" xr:uid="{00000000-0005-0000-0000-000082010000}"/>
    <cellStyle name="40% - Énfasis4 3 3 2" xfId="2979" xr:uid="{00000000-0005-0000-0000-000083010000}"/>
    <cellStyle name="40% - Énfasis4 3 4" xfId="2190" xr:uid="{00000000-0005-0000-0000-000084010000}"/>
    <cellStyle name="40% - Énfasis4 4" xfId="268" xr:uid="{00000000-0005-0000-0000-000085010000}"/>
    <cellStyle name="40% - Énfasis4 4 2" xfId="269" xr:uid="{00000000-0005-0000-0000-000086010000}"/>
    <cellStyle name="40% - Énfasis4 4 2 2" xfId="1404" xr:uid="{00000000-0005-0000-0000-000087010000}"/>
    <cellStyle name="40% - Énfasis4 4 2 2 2" xfId="2982" xr:uid="{00000000-0005-0000-0000-000088010000}"/>
    <cellStyle name="40% - Énfasis4 4 2 3" xfId="2193" xr:uid="{00000000-0005-0000-0000-000089010000}"/>
    <cellStyle name="40% - Énfasis4 4 3" xfId="1403" xr:uid="{00000000-0005-0000-0000-00008A010000}"/>
    <cellStyle name="40% - Énfasis4 4 3 2" xfId="2981" xr:uid="{00000000-0005-0000-0000-00008B010000}"/>
    <cellStyle name="40% - Énfasis4 4 4" xfId="2192" xr:uid="{00000000-0005-0000-0000-00008C010000}"/>
    <cellStyle name="40% - Énfasis4 5" xfId="270" xr:uid="{00000000-0005-0000-0000-00008D010000}"/>
    <cellStyle name="40% - Énfasis4 5 2" xfId="1405" xr:uid="{00000000-0005-0000-0000-00008E010000}"/>
    <cellStyle name="40% - Énfasis4 5 2 2" xfId="2983" xr:uid="{00000000-0005-0000-0000-00008F010000}"/>
    <cellStyle name="40% - Énfasis4 5 3" xfId="2194" xr:uid="{00000000-0005-0000-0000-000090010000}"/>
    <cellStyle name="40% - Énfasis5 2" xfId="271" xr:uid="{00000000-0005-0000-0000-000091010000}"/>
    <cellStyle name="40% - Énfasis5 2 2" xfId="272" xr:uid="{00000000-0005-0000-0000-000092010000}"/>
    <cellStyle name="40% - Énfasis5 2 2 2" xfId="273" xr:uid="{00000000-0005-0000-0000-000093010000}"/>
    <cellStyle name="40% - Énfasis5 2 2 2 2" xfId="1408" xr:uid="{00000000-0005-0000-0000-000094010000}"/>
    <cellStyle name="40% - Énfasis5 2 2 2 2 2" xfId="2986" xr:uid="{00000000-0005-0000-0000-000095010000}"/>
    <cellStyle name="40% - Énfasis5 2 2 2 3" xfId="2197" xr:uid="{00000000-0005-0000-0000-000096010000}"/>
    <cellStyle name="40% - Énfasis5 2 2 3" xfId="1407" xr:uid="{00000000-0005-0000-0000-000097010000}"/>
    <cellStyle name="40% - Énfasis5 2 2 3 2" xfId="2985" xr:uid="{00000000-0005-0000-0000-000098010000}"/>
    <cellStyle name="40% - Énfasis5 2 2 4" xfId="2196" xr:uid="{00000000-0005-0000-0000-000099010000}"/>
    <cellStyle name="40% - Énfasis5 2 3" xfId="274" xr:uid="{00000000-0005-0000-0000-00009A010000}"/>
    <cellStyle name="40% - Énfasis5 2 3 2" xfId="1409" xr:uid="{00000000-0005-0000-0000-00009B010000}"/>
    <cellStyle name="40% - Énfasis5 2 3 2 2" xfId="2987" xr:uid="{00000000-0005-0000-0000-00009C010000}"/>
    <cellStyle name="40% - Énfasis5 2 3 3" xfId="2198" xr:uid="{00000000-0005-0000-0000-00009D010000}"/>
    <cellStyle name="40% - Énfasis5 2 4" xfId="1406" xr:uid="{00000000-0005-0000-0000-00009E010000}"/>
    <cellStyle name="40% - Énfasis5 2 4 2" xfId="2984" xr:uid="{00000000-0005-0000-0000-00009F010000}"/>
    <cellStyle name="40% - Énfasis5 2 5" xfId="2195" xr:uid="{00000000-0005-0000-0000-0000A0010000}"/>
    <cellStyle name="40% - Énfasis5 3" xfId="275" xr:uid="{00000000-0005-0000-0000-0000A1010000}"/>
    <cellStyle name="40% - Énfasis5 3 2" xfId="276" xr:uid="{00000000-0005-0000-0000-0000A2010000}"/>
    <cellStyle name="40% - Énfasis5 3 2 2" xfId="1411" xr:uid="{00000000-0005-0000-0000-0000A3010000}"/>
    <cellStyle name="40% - Énfasis5 3 2 2 2" xfId="2989" xr:uid="{00000000-0005-0000-0000-0000A4010000}"/>
    <cellStyle name="40% - Énfasis5 3 2 3" xfId="2200" xr:uid="{00000000-0005-0000-0000-0000A5010000}"/>
    <cellStyle name="40% - Énfasis5 3 3" xfId="1410" xr:uid="{00000000-0005-0000-0000-0000A6010000}"/>
    <cellStyle name="40% - Énfasis5 3 3 2" xfId="2988" xr:uid="{00000000-0005-0000-0000-0000A7010000}"/>
    <cellStyle name="40% - Énfasis5 3 4" xfId="2199" xr:uid="{00000000-0005-0000-0000-0000A8010000}"/>
    <cellStyle name="40% - Énfasis5 4" xfId="277" xr:uid="{00000000-0005-0000-0000-0000A9010000}"/>
    <cellStyle name="40% - Énfasis5 4 2" xfId="278" xr:uid="{00000000-0005-0000-0000-0000AA010000}"/>
    <cellStyle name="40% - Énfasis5 4 2 2" xfId="1413" xr:uid="{00000000-0005-0000-0000-0000AB010000}"/>
    <cellStyle name="40% - Énfasis5 4 2 2 2" xfId="2991" xr:uid="{00000000-0005-0000-0000-0000AC010000}"/>
    <cellStyle name="40% - Énfasis5 4 2 3" xfId="2202" xr:uid="{00000000-0005-0000-0000-0000AD010000}"/>
    <cellStyle name="40% - Énfasis5 4 3" xfId="1412" xr:uid="{00000000-0005-0000-0000-0000AE010000}"/>
    <cellStyle name="40% - Énfasis5 4 3 2" xfId="2990" xr:uid="{00000000-0005-0000-0000-0000AF010000}"/>
    <cellStyle name="40% - Énfasis5 4 4" xfId="2201" xr:uid="{00000000-0005-0000-0000-0000B0010000}"/>
    <cellStyle name="40% - Énfasis5 5" xfId="279" xr:uid="{00000000-0005-0000-0000-0000B1010000}"/>
    <cellStyle name="40% - Énfasis5 5 2" xfId="1414" xr:uid="{00000000-0005-0000-0000-0000B2010000}"/>
    <cellStyle name="40% - Énfasis5 5 2 2" xfId="2992" xr:uid="{00000000-0005-0000-0000-0000B3010000}"/>
    <cellStyle name="40% - Énfasis5 5 3" xfId="2203" xr:uid="{00000000-0005-0000-0000-0000B4010000}"/>
    <cellStyle name="40% - Énfasis6 2" xfId="280" xr:uid="{00000000-0005-0000-0000-0000B5010000}"/>
    <cellStyle name="40% - Énfasis6 2 2" xfId="281" xr:uid="{00000000-0005-0000-0000-0000B6010000}"/>
    <cellStyle name="40% - Énfasis6 2 2 2" xfId="282" xr:uid="{00000000-0005-0000-0000-0000B7010000}"/>
    <cellStyle name="40% - Énfasis6 2 2 2 2" xfId="1417" xr:uid="{00000000-0005-0000-0000-0000B8010000}"/>
    <cellStyle name="40% - Énfasis6 2 2 2 2 2" xfId="2995" xr:uid="{00000000-0005-0000-0000-0000B9010000}"/>
    <cellStyle name="40% - Énfasis6 2 2 2 3" xfId="2206" xr:uid="{00000000-0005-0000-0000-0000BA010000}"/>
    <cellStyle name="40% - Énfasis6 2 2 3" xfId="1416" xr:uid="{00000000-0005-0000-0000-0000BB010000}"/>
    <cellStyle name="40% - Énfasis6 2 2 3 2" xfId="2994" xr:uid="{00000000-0005-0000-0000-0000BC010000}"/>
    <cellStyle name="40% - Énfasis6 2 2 4" xfId="2205" xr:uid="{00000000-0005-0000-0000-0000BD010000}"/>
    <cellStyle name="40% - Énfasis6 2 3" xfId="283" xr:uid="{00000000-0005-0000-0000-0000BE010000}"/>
    <cellStyle name="40% - Énfasis6 2 3 2" xfId="1418" xr:uid="{00000000-0005-0000-0000-0000BF010000}"/>
    <cellStyle name="40% - Énfasis6 2 3 2 2" xfId="2996" xr:uid="{00000000-0005-0000-0000-0000C0010000}"/>
    <cellStyle name="40% - Énfasis6 2 3 3" xfId="2207" xr:uid="{00000000-0005-0000-0000-0000C1010000}"/>
    <cellStyle name="40% - Énfasis6 2 4" xfId="1415" xr:uid="{00000000-0005-0000-0000-0000C2010000}"/>
    <cellStyle name="40% - Énfasis6 2 4 2" xfId="2993" xr:uid="{00000000-0005-0000-0000-0000C3010000}"/>
    <cellStyle name="40% - Énfasis6 2 5" xfId="2204" xr:uid="{00000000-0005-0000-0000-0000C4010000}"/>
    <cellStyle name="40% - Énfasis6 3" xfId="284" xr:uid="{00000000-0005-0000-0000-0000C5010000}"/>
    <cellStyle name="40% - Énfasis6 3 2" xfId="285" xr:uid="{00000000-0005-0000-0000-0000C6010000}"/>
    <cellStyle name="40% - Énfasis6 3 2 2" xfId="1420" xr:uid="{00000000-0005-0000-0000-0000C7010000}"/>
    <cellStyle name="40% - Énfasis6 3 2 2 2" xfId="2998" xr:uid="{00000000-0005-0000-0000-0000C8010000}"/>
    <cellStyle name="40% - Énfasis6 3 2 3" xfId="2209" xr:uid="{00000000-0005-0000-0000-0000C9010000}"/>
    <cellStyle name="40% - Énfasis6 3 3" xfId="1419" xr:uid="{00000000-0005-0000-0000-0000CA010000}"/>
    <cellStyle name="40% - Énfasis6 3 3 2" xfId="2997" xr:uid="{00000000-0005-0000-0000-0000CB010000}"/>
    <cellStyle name="40% - Énfasis6 3 4" xfId="2208" xr:uid="{00000000-0005-0000-0000-0000CC010000}"/>
    <cellStyle name="40% - Énfasis6 4" xfId="286" xr:uid="{00000000-0005-0000-0000-0000CD010000}"/>
    <cellStyle name="40% - Énfasis6 4 2" xfId="287" xr:uid="{00000000-0005-0000-0000-0000CE010000}"/>
    <cellStyle name="40% - Énfasis6 4 2 2" xfId="1422" xr:uid="{00000000-0005-0000-0000-0000CF010000}"/>
    <cellStyle name="40% - Énfasis6 4 2 2 2" xfId="3000" xr:uid="{00000000-0005-0000-0000-0000D0010000}"/>
    <cellStyle name="40% - Énfasis6 4 2 3" xfId="2211" xr:uid="{00000000-0005-0000-0000-0000D1010000}"/>
    <cellStyle name="40% - Énfasis6 4 3" xfId="1421" xr:uid="{00000000-0005-0000-0000-0000D2010000}"/>
    <cellStyle name="40% - Énfasis6 4 3 2" xfId="2999" xr:uid="{00000000-0005-0000-0000-0000D3010000}"/>
    <cellStyle name="40% - Énfasis6 4 4" xfId="2210" xr:uid="{00000000-0005-0000-0000-0000D4010000}"/>
    <cellStyle name="40% - Énfasis6 5" xfId="288" xr:uid="{00000000-0005-0000-0000-0000D5010000}"/>
    <cellStyle name="40% - Énfasis6 5 2" xfId="1423" xr:uid="{00000000-0005-0000-0000-0000D6010000}"/>
    <cellStyle name="40% - Énfasis6 5 2 2" xfId="3001" xr:uid="{00000000-0005-0000-0000-0000D7010000}"/>
    <cellStyle name="40% - Énfasis6 5 3" xfId="2212" xr:uid="{00000000-0005-0000-0000-0000D8010000}"/>
    <cellStyle name="60% - Énfasis3 2" xfId="861" xr:uid="{00000000-0005-0000-0000-0000D9010000}"/>
    <cellStyle name="60% - Énfasis4 2" xfId="862" xr:uid="{00000000-0005-0000-0000-0000DA010000}"/>
    <cellStyle name="60% - Énfasis6 2" xfId="863" xr:uid="{00000000-0005-0000-0000-0000DB010000}"/>
    <cellStyle name="Buena 2" xfId="289" xr:uid="{00000000-0005-0000-0000-0000DC010000}"/>
    <cellStyle name="Cálculo 2" xfId="290" xr:uid="{00000000-0005-0000-0000-0000DD010000}"/>
    <cellStyle name="Celda de comprobación 2" xfId="291" xr:uid="{00000000-0005-0000-0000-0000DE010000}"/>
    <cellStyle name="Celda vinculada 2" xfId="292" xr:uid="{00000000-0005-0000-0000-0000DF010000}"/>
    <cellStyle name="Encabezado 4 2" xfId="293" xr:uid="{00000000-0005-0000-0000-0000E0010000}"/>
    <cellStyle name="Entrada 2" xfId="294" xr:uid="{00000000-0005-0000-0000-0000E1010000}"/>
    <cellStyle name="Euro" xfId="4" xr:uid="{00000000-0005-0000-0000-0000E2010000}"/>
    <cellStyle name="Fecha" xfId="25" xr:uid="{00000000-0005-0000-0000-0000E3010000}"/>
    <cellStyle name="Fijo" xfId="26" xr:uid="{00000000-0005-0000-0000-0000E4010000}"/>
    <cellStyle name="HEADING1" xfId="27" xr:uid="{00000000-0005-0000-0000-0000E5010000}"/>
    <cellStyle name="HEADING2" xfId="28" xr:uid="{00000000-0005-0000-0000-0000E6010000}"/>
    <cellStyle name="Incorrecto 2" xfId="295" xr:uid="{00000000-0005-0000-0000-0000E7010000}"/>
    <cellStyle name="Millares 10" xfId="178" xr:uid="{00000000-0005-0000-0000-0000E9010000}"/>
    <cellStyle name="Millares 10 2" xfId="1048" xr:uid="{00000000-0005-0000-0000-0000EA010000}"/>
    <cellStyle name="Millares 10 2 2" xfId="1172" xr:uid="{00000000-0005-0000-0000-0000EB010000}"/>
    <cellStyle name="Millares 10 2 2 2" xfId="1964" xr:uid="{00000000-0005-0000-0000-0000EC010000}"/>
    <cellStyle name="Millares 10 2 2 2 2" xfId="3542" xr:uid="{00000000-0005-0000-0000-0000ED010000}"/>
    <cellStyle name="Millares 10 2 2 3" xfId="2753" xr:uid="{00000000-0005-0000-0000-0000EE010000}"/>
    <cellStyle name="Millares 10 2 3" xfId="1843" xr:uid="{00000000-0005-0000-0000-0000EF010000}"/>
    <cellStyle name="Millares 10 2 3 2" xfId="3421" xr:uid="{00000000-0005-0000-0000-0000F0010000}"/>
    <cellStyle name="Millares 10 2 4" xfId="2632" xr:uid="{00000000-0005-0000-0000-0000F1010000}"/>
    <cellStyle name="Millares 10 3" xfId="851" xr:uid="{00000000-0005-0000-0000-0000F2010000}"/>
    <cellStyle name="Millares 10 3 2" xfId="1744" xr:uid="{00000000-0005-0000-0000-0000F3010000}"/>
    <cellStyle name="Millares 10 3 2 2" xfId="3322" xr:uid="{00000000-0005-0000-0000-0000F4010000}"/>
    <cellStyle name="Millares 10 3 3" xfId="2533" xr:uid="{00000000-0005-0000-0000-0000F5010000}"/>
    <cellStyle name="Millares 10 4" xfId="1073" xr:uid="{00000000-0005-0000-0000-0000F6010000}"/>
    <cellStyle name="Millares 10 4 2" xfId="1865" xr:uid="{00000000-0005-0000-0000-0000F7010000}"/>
    <cellStyle name="Millares 10 4 2 2" xfId="3443" xr:uid="{00000000-0005-0000-0000-0000F8010000}"/>
    <cellStyle name="Millares 10 4 3" xfId="2654" xr:uid="{00000000-0005-0000-0000-0000F9010000}"/>
    <cellStyle name="Millares 10 5" xfId="1313" xr:uid="{00000000-0005-0000-0000-0000FA010000}"/>
    <cellStyle name="Millares 10 5 2" xfId="2891" xr:uid="{00000000-0005-0000-0000-0000FB010000}"/>
    <cellStyle name="Millares 10 6" xfId="2102" xr:uid="{00000000-0005-0000-0000-0000FC010000}"/>
    <cellStyle name="Millares 11" xfId="1045" xr:uid="{00000000-0005-0000-0000-0000FD010000}"/>
    <cellStyle name="Millares 11 2" xfId="1169" xr:uid="{00000000-0005-0000-0000-0000FE010000}"/>
    <cellStyle name="Millares 11 2 2" xfId="1961" xr:uid="{00000000-0005-0000-0000-0000FF010000}"/>
    <cellStyle name="Millares 11 2 2 2" xfId="3539" xr:uid="{00000000-0005-0000-0000-000000020000}"/>
    <cellStyle name="Millares 11 2 3" xfId="2750" xr:uid="{00000000-0005-0000-0000-000001020000}"/>
    <cellStyle name="Millares 11 3" xfId="1840" xr:uid="{00000000-0005-0000-0000-000002020000}"/>
    <cellStyle name="Millares 11 3 2" xfId="3418" xr:uid="{00000000-0005-0000-0000-000003020000}"/>
    <cellStyle name="Millares 11 4" xfId="2629" xr:uid="{00000000-0005-0000-0000-000004020000}"/>
    <cellStyle name="Millares 12" xfId="29" xr:uid="{00000000-0005-0000-0000-000005020000}"/>
    <cellStyle name="Millares 13" xfId="30" xr:uid="{00000000-0005-0000-0000-000006020000}"/>
    <cellStyle name="Millares 14" xfId="31" xr:uid="{00000000-0005-0000-0000-000007020000}"/>
    <cellStyle name="Millares 15" xfId="32" xr:uid="{00000000-0005-0000-0000-000008020000}"/>
    <cellStyle name="Millares 15 2" xfId="296" xr:uid="{00000000-0005-0000-0000-000009020000}"/>
    <cellStyle name="Millares 15 2 2" xfId="297" xr:uid="{00000000-0005-0000-0000-00000A020000}"/>
    <cellStyle name="Millares 15 2 2 2" xfId="1425" xr:uid="{00000000-0005-0000-0000-00000B020000}"/>
    <cellStyle name="Millares 15 2 2 2 2" xfId="3003" xr:uid="{00000000-0005-0000-0000-00000C020000}"/>
    <cellStyle name="Millares 15 2 2 3" xfId="2214" xr:uid="{00000000-0005-0000-0000-00000D020000}"/>
    <cellStyle name="Millares 15 2 3" xfId="1424" xr:uid="{00000000-0005-0000-0000-00000E020000}"/>
    <cellStyle name="Millares 15 2 3 2" xfId="3002" xr:uid="{00000000-0005-0000-0000-00000F020000}"/>
    <cellStyle name="Millares 15 2 4" xfId="2213" xr:uid="{00000000-0005-0000-0000-000010020000}"/>
    <cellStyle name="Millares 15 3" xfId="298" xr:uid="{00000000-0005-0000-0000-000011020000}"/>
    <cellStyle name="Millares 15 3 2" xfId="1426" xr:uid="{00000000-0005-0000-0000-000012020000}"/>
    <cellStyle name="Millares 15 3 2 2" xfId="3004" xr:uid="{00000000-0005-0000-0000-000013020000}"/>
    <cellStyle name="Millares 15 3 3" xfId="2215" xr:uid="{00000000-0005-0000-0000-000014020000}"/>
    <cellStyle name="Millares 16" xfId="1052" xr:uid="{00000000-0005-0000-0000-000015020000}"/>
    <cellStyle name="Millares 16 2" xfId="1176" xr:uid="{00000000-0005-0000-0000-000016020000}"/>
    <cellStyle name="Millares 16 2 2" xfId="1968" xr:uid="{00000000-0005-0000-0000-000017020000}"/>
    <cellStyle name="Millares 16 2 2 2" xfId="3546" xr:uid="{00000000-0005-0000-0000-000018020000}"/>
    <cellStyle name="Millares 16 2 3" xfId="2757" xr:uid="{00000000-0005-0000-0000-000019020000}"/>
    <cellStyle name="Millares 16 3" xfId="1847" xr:uid="{00000000-0005-0000-0000-00001A020000}"/>
    <cellStyle name="Millares 16 3 2" xfId="3425" xr:uid="{00000000-0005-0000-0000-00001B020000}"/>
    <cellStyle name="Millares 16 4" xfId="2636" xr:uid="{00000000-0005-0000-0000-00001C020000}"/>
    <cellStyle name="Millares 17" xfId="1055" xr:uid="{00000000-0005-0000-0000-00001D020000}"/>
    <cellStyle name="Millares 17 2" xfId="1179" xr:uid="{00000000-0005-0000-0000-00001E020000}"/>
    <cellStyle name="Millares 17 2 2" xfId="1971" xr:uid="{00000000-0005-0000-0000-00001F020000}"/>
    <cellStyle name="Millares 17 2 2 2" xfId="3549" xr:uid="{00000000-0005-0000-0000-000020020000}"/>
    <cellStyle name="Millares 17 2 3" xfId="2760" xr:uid="{00000000-0005-0000-0000-000021020000}"/>
    <cellStyle name="Millares 17 3" xfId="1850" xr:uid="{00000000-0005-0000-0000-000022020000}"/>
    <cellStyle name="Millares 17 3 2" xfId="3428" xr:uid="{00000000-0005-0000-0000-000023020000}"/>
    <cellStyle name="Millares 17 4" xfId="2639" xr:uid="{00000000-0005-0000-0000-000024020000}"/>
    <cellStyle name="Millares 2" xfId="2" xr:uid="{00000000-0005-0000-0000-000025020000}"/>
    <cellStyle name="Millares 2 10" xfId="33" xr:uid="{00000000-0005-0000-0000-000026020000}"/>
    <cellStyle name="Millares 2 11" xfId="34" xr:uid="{00000000-0005-0000-0000-000027020000}"/>
    <cellStyle name="Millares 2 12" xfId="35" xr:uid="{00000000-0005-0000-0000-000028020000}"/>
    <cellStyle name="Millares 2 13" xfId="36" xr:uid="{00000000-0005-0000-0000-000029020000}"/>
    <cellStyle name="Millares 2 14" xfId="37" xr:uid="{00000000-0005-0000-0000-00002A020000}"/>
    <cellStyle name="Millares 2 15" xfId="38" xr:uid="{00000000-0005-0000-0000-00002B020000}"/>
    <cellStyle name="Millares 2 16" xfId="39" xr:uid="{00000000-0005-0000-0000-00002C020000}"/>
    <cellStyle name="Millares 2 16 2" xfId="40" xr:uid="{00000000-0005-0000-0000-00002D020000}"/>
    <cellStyle name="Millares 2 16 2 2" xfId="1253" xr:uid="{00000000-0005-0000-0000-00002E020000}"/>
    <cellStyle name="Millares 2 16 2 2 2" xfId="2831" xr:uid="{00000000-0005-0000-0000-00002F020000}"/>
    <cellStyle name="Millares 2 16 2 3" xfId="2042" xr:uid="{00000000-0005-0000-0000-000030020000}"/>
    <cellStyle name="Millares 2 16 3" xfId="864" xr:uid="{00000000-0005-0000-0000-000031020000}"/>
    <cellStyle name="Millares 2 16 3 2" xfId="1754" xr:uid="{00000000-0005-0000-0000-000032020000}"/>
    <cellStyle name="Millares 2 16 3 2 2" xfId="3332" xr:uid="{00000000-0005-0000-0000-000033020000}"/>
    <cellStyle name="Millares 2 16 3 3" xfId="2543" xr:uid="{00000000-0005-0000-0000-000034020000}"/>
    <cellStyle name="Millares 2 16 4" xfId="1083" xr:uid="{00000000-0005-0000-0000-000035020000}"/>
    <cellStyle name="Millares 2 16 4 2" xfId="1875" xr:uid="{00000000-0005-0000-0000-000036020000}"/>
    <cellStyle name="Millares 2 16 4 2 2" xfId="3453" xr:uid="{00000000-0005-0000-0000-000037020000}"/>
    <cellStyle name="Millares 2 16 4 3" xfId="2664" xr:uid="{00000000-0005-0000-0000-000038020000}"/>
    <cellStyle name="Millares 2 16 5" xfId="1252" xr:uid="{00000000-0005-0000-0000-000039020000}"/>
    <cellStyle name="Millares 2 16 5 2" xfId="2830" xr:uid="{00000000-0005-0000-0000-00003A020000}"/>
    <cellStyle name="Millares 2 16 6" xfId="2041" xr:uid="{00000000-0005-0000-0000-00003B020000}"/>
    <cellStyle name="Millares 2 17" xfId="41" xr:uid="{00000000-0005-0000-0000-00003C020000}"/>
    <cellStyle name="Millares 2 18" xfId="42" xr:uid="{00000000-0005-0000-0000-00003D020000}"/>
    <cellStyle name="Millares 2 18 2" xfId="43" xr:uid="{00000000-0005-0000-0000-00003E020000}"/>
    <cellStyle name="Millares 2 18 2 2" xfId="1255" xr:uid="{00000000-0005-0000-0000-00003F020000}"/>
    <cellStyle name="Millares 2 18 2 2 2" xfId="2833" xr:uid="{00000000-0005-0000-0000-000040020000}"/>
    <cellStyle name="Millares 2 18 2 3" xfId="2044" xr:uid="{00000000-0005-0000-0000-000041020000}"/>
    <cellStyle name="Millares 2 18 3" xfId="865" xr:uid="{00000000-0005-0000-0000-000042020000}"/>
    <cellStyle name="Millares 2 18 4" xfId="1254" xr:uid="{00000000-0005-0000-0000-000043020000}"/>
    <cellStyle name="Millares 2 18 4 2" xfId="2832" xr:uid="{00000000-0005-0000-0000-000044020000}"/>
    <cellStyle name="Millares 2 18 5" xfId="2043" xr:uid="{00000000-0005-0000-0000-000045020000}"/>
    <cellStyle name="Millares 2 19" xfId="44" xr:uid="{00000000-0005-0000-0000-000046020000}"/>
    <cellStyle name="Millares 2 19 2" xfId="866" xr:uid="{00000000-0005-0000-0000-000047020000}"/>
    <cellStyle name="Millares 2 19 2 2" xfId="1755" xr:uid="{00000000-0005-0000-0000-000048020000}"/>
    <cellStyle name="Millares 2 19 2 2 2" xfId="3333" xr:uid="{00000000-0005-0000-0000-000049020000}"/>
    <cellStyle name="Millares 2 19 2 3" xfId="2544" xr:uid="{00000000-0005-0000-0000-00004A020000}"/>
    <cellStyle name="Millares 2 19 3" xfId="1084" xr:uid="{00000000-0005-0000-0000-00004B020000}"/>
    <cellStyle name="Millares 2 19 3 2" xfId="1876" xr:uid="{00000000-0005-0000-0000-00004C020000}"/>
    <cellStyle name="Millares 2 19 3 2 2" xfId="3454" xr:uid="{00000000-0005-0000-0000-00004D020000}"/>
    <cellStyle name="Millares 2 19 3 3" xfId="2665" xr:uid="{00000000-0005-0000-0000-00004E020000}"/>
    <cellStyle name="Millares 2 19 4" xfId="1256" xr:uid="{00000000-0005-0000-0000-00004F020000}"/>
    <cellStyle name="Millares 2 19 4 2" xfId="2834" xr:uid="{00000000-0005-0000-0000-000050020000}"/>
    <cellStyle name="Millares 2 19 5" xfId="2045" xr:uid="{00000000-0005-0000-0000-000051020000}"/>
    <cellStyle name="Millares 2 2" xfId="5" xr:uid="{00000000-0005-0000-0000-000052020000}"/>
    <cellStyle name="Millares 2 2 2" xfId="45" xr:uid="{00000000-0005-0000-0000-000053020000}"/>
    <cellStyle name="Millares 2 2 2 2" xfId="180" xr:uid="{00000000-0005-0000-0000-000054020000}"/>
    <cellStyle name="Millares 2 2 2 2 2" xfId="1050" xr:uid="{00000000-0005-0000-0000-000055020000}"/>
    <cellStyle name="Millares 2 2 2 2 2 2" xfId="1845" xr:uid="{00000000-0005-0000-0000-000056020000}"/>
    <cellStyle name="Millares 2 2 2 2 2 2 2" xfId="3423" xr:uid="{00000000-0005-0000-0000-000057020000}"/>
    <cellStyle name="Millares 2 2 2 2 2 3" xfId="2634" xr:uid="{00000000-0005-0000-0000-000058020000}"/>
    <cellStyle name="Millares 2 2 2 2 3" xfId="1174" xr:uid="{00000000-0005-0000-0000-000059020000}"/>
    <cellStyle name="Millares 2 2 2 2 3 2" xfId="1966" xr:uid="{00000000-0005-0000-0000-00005A020000}"/>
    <cellStyle name="Millares 2 2 2 2 3 2 2" xfId="3544" xr:uid="{00000000-0005-0000-0000-00005B020000}"/>
    <cellStyle name="Millares 2 2 2 2 3 3" xfId="2755" xr:uid="{00000000-0005-0000-0000-00005C020000}"/>
    <cellStyle name="Millares 2 2 2 2 4" xfId="1315" xr:uid="{00000000-0005-0000-0000-00005D020000}"/>
    <cellStyle name="Millares 2 2 2 2 4 2" xfId="2893" xr:uid="{00000000-0005-0000-0000-00005E020000}"/>
    <cellStyle name="Millares 2 2 2 2 5" xfId="2104" xr:uid="{00000000-0005-0000-0000-00005F020000}"/>
    <cellStyle name="Millares 2 2 2 3" xfId="852" xr:uid="{00000000-0005-0000-0000-000060020000}"/>
    <cellStyle name="Millares 2 2 2 3 2" xfId="1745" xr:uid="{00000000-0005-0000-0000-000061020000}"/>
    <cellStyle name="Millares 2 2 2 3 2 2" xfId="3323" xr:uid="{00000000-0005-0000-0000-000062020000}"/>
    <cellStyle name="Millares 2 2 2 3 3" xfId="2534" xr:uid="{00000000-0005-0000-0000-000063020000}"/>
    <cellStyle name="Millares 2 2 2 4" xfId="1056" xr:uid="{00000000-0005-0000-0000-000064020000}"/>
    <cellStyle name="Millares 2 2 2 5" xfId="1074" xr:uid="{00000000-0005-0000-0000-000065020000}"/>
    <cellStyle name="Millares 2 2 2 5 2" xfId="1866" xr:uid="{00000000-0005-0000-0000-000066020000}"/>
    <cellStyle name="Millares 2 2 2 5 2 2" xfId="3444" xr:uid="{00000000-0005-0000-0000-000067020000}"/>
    <cellStyle name="Millares 2 2 2 5 3" xfId="2655" xr:uid="{00000000-0005-0000-0000-000068020000}"/>
    <cellStyle name="Millares 2 2 3" xfId="46" xr:uid="{00000000-0005-0000-0000-000069020000}"/>
    <cellStyle name="Millares 2 2 4" xfId="47" xr:uid="{00000000-0005-0000-0000-00006A020000}"/>
    <cellStyle name="Millares 2 2 5" xfId="48" xr:uid="{00000000-0005-0000-0000-00006B020000}"/>
    <cellStyle name="Millares 2 2 6" xfId="176" xr:uid="{00000000-0005-0000-0000-00006C020000}"/>
    <cellStyle name="Millares 2 2 6 2" xfId="1311" xr:uid="{00000000-0005-0000-0000-00006D020000}"/>
    <cellStyle name="Millares 2 2 6 2 2" xfId="2889" xr:uid="{00000000-0005-0000-0000-00006E020000}"/>
    <cellStyle name="Millares 2 2 6 3" xfId="2100" xr:uid="{00000000-0005-0000-0000-00006F020000}"/>
    <cellStyle name="Millares 2 2 7" xfId="1238" xr:uid="{00000000-0005-0000-0000-000070020000}"/>
    <cellStyle name="Millares 2 2 7 2" xfId="2027" xr:uid="{00000000-0005-0000-0000-000071020000}"/>
    <cellStyle name="Millares 2 2 7 2 2" xfId="3559" xr:uid="{00000000-0005-0000-0000-000072020000}"/>
    <cellStyle name="Millares 2 2 7 3" xfId="2816" xr:uid="{00000000-0005-0000-0000-000073020000}"/>
    <cellStyle name="Millares 2 20" xfId="49" xr:uid="{00000000-0005-0000-0000-000074020000}"/>
    <cellStyle name="Millares 2 20 2" xfId="868" xr:uid="{00000000-0005-0000-0000-000075020000}"/>
    <cellStyle name="Millares 2 20 2 2" xfId="1756" xr:uid="{00000000-0005-0000-0000-000076020000}"/>
    <cellStyle name="Millares 2 20 2 2 2" xfId="3334" xr:uid="{00000000-0005-0000-0000-000077020000}"/>
    <cellStyle name="Millares 2 20 2 3" xfId="2545" xr:uid="{00000000-0005-0000-0000-000078020000}"/>
    <cellStyle name="Millares 2 20 3" xfId="1085" xr:uid="{00000000-0005-0000-0000-000079020000}"/>
    <cellStyle name="Millares 2 20 3 2" xfId="1877" xr:uid="{00000000-0005-0000-0000-00007A020000}"/>
    <cellStyle name="Millares 2 20 3 2 2" xfId="3455" xr:uid="{00000000-0005-0000-0000-00007B020000}"/>
    <cellStyle name="Millares 2 20 3 3" xfId="2666" xr:uid="{00000000-0005-0000-0000-00007C020000}"/>
    <cellStyle name="Millares 2 20 4" xfId="1257" xr:uid="{00000000-0005-0000-0000-00007D020000}"/>
    <cellStyle name="Millares 2 20 4 2" xfId="2835" xr:uid="{00000000-0005-0000-0000-00007E020000}"/>
    <cellStyle name="Millares 2 20 5" xfId="2046" xr:uid="{00000000-0005-0000-0000-00007F020000}"/>
    <cellStyle name="Millares 2 21" xfId="50" xr:uid="{00000000-0005-0000-0000-000080020000}"/>
    <cellStyle name="Millares 2 21 2" xfId="869" xr:uid="{00000000-0005-0000-0000-000081020000}"/>
    <cellStyle name="Millares 2 21 2 2" xfId="1757" xr:uid="{00000000-0005-0000-0000-000082020000}"/>
    <cellStyle name="Millares 2 21 2 2 2" xfId="3335" xr:uid="{00000000-0005-0000-0000-000083020000}"/>
    <cellStyle name="Millares 2 21 2 3" xfId="2546" xr:uid="{00000000-0005-0000-0000-000084020000}"/>
    <cellStyle name="Millares 2 21 3" xfId="1086" xr:uid="{00000000-0005-0000-0000-000085020000}"/>
    <cellStyle name="Millares 2 21 3 2" xfId="1878" xr:uid="{00000000-0005-0000-0000-000086020000}"/>
    <cellStyle name="Millares 2 21 3 2 2" xfId="3456" xr:uid="{00000000-0005-0000-0000-000087020000}"/>
    <cellStyle name="Millares 2 21 3 3" xfId="2667" xr:uid="{00000000-0005-0000-0000-000088020000}"/>
    <cellStyle name="Millares 2 21 4" xfId="1258" xr:uid="{00000000-0005-0000-0000-000089020000}"/>
    <cellStyle name="Millares 2 21 4 2" xfId="2836" xr:uid="{00000000-0005-0000-0000-00008A020000}"/>
    <cellStyle name="Millares 2 21 5" xfId="2047" xr:uid="{00000000-0005-0000-0000-00008B020000}"/>
    <cellStyle name="Millares 2 22" xfId="825" xr:uid="{00000000-0005-0000-0000-00008C020000}"/>
    <cellStyle name="Millares 2 22 2" xfId="870" xr:uid="{00000000-0005-0000-0000-00008D020000}"/>
    <cellStyle name="Millares 2 22 2 2" xfId="1758" xr:uid="{00000000-0005-0000-0000-00008E020000}"/>
    <cellStyle name="Millares 2 22 2 2 2" xfId="3336" xr:uid="{00000000-0005-0000-0000-00008F020000}"/>
    <cellStyle name="Millares 2 22 2 3" xfId="2547" xr:uid="{00000000-0005-0000-0000-000090020000}"/>
    <cellStyle name="Millares 2 22 3" xfId="1087" xr:uid="{00000000-0005-0000-0000-000091020000}"/>
    <cellStyle name="Millares 2 22 3 2" xfId="1879" xr:uid="{00000000-0005-0000-0000-000092020000}"/>
    <cellStyle name="Millares 2 22 3 2 2" xfId="3457" xr:uid="{00000000-0005-0000-0000-000093020000}"/>
    <cellStyle name="Millares 2 22 3 3" xfId="2668" xr:uid="{00000000-0005-0000-0000-000094020000}"/>
    <cellStyle name="Millares 2 22 4" xfId="1718" xr:uid="{00000000-0005-0000-0000-000095020000}"/>
    <cellStyle name="Millares 2 22 4 2" xfId="3296" xr:uid="{00000000-0005-0000-0000-000096020000}"/>
    <cellStyle name="Millares 2 22 5" xfId="2507" xr:uid="{00000000-0005-0000-0000-000097020000}"/>
    <cellStyle name="Millares 2 23" xfId="831" xr:uid="{00000000-0005-0000-0000-000098020000}"/>
    <cellStyle name="Millares 2 23 2" xfId="1724" xr:uid="{00000000-0005-0000-0000-000099020000}"/>
    <cellStyle name="Millares 2 23 2 2" xfId="3302" xr:uid="{00000000-0005-0000-0000-00009A020000}"/>
    <cellStyle name="Millares 2 23 3" xfId="2513" xr:uid="{00000000-0005-0000-0000-00009B020000}"/>
    <cellStyle name="Millares 2 24" xfId="840" xr:uid="{00000000-0005-0000-0000-00009C020000}"/>
    <cellStyle name="Millares 2 24 2" xfId="1733" xr:uid="{00000000-0005-0000-0000-00009D020000}"/>
    <cellStyle name="Millares 2 24 2 2" xfId="3311" xr:uid="{00000000-0005-0000-0000-00009E020000}"/>
    <cellStyle name="Millares 2 24 3" xfId="2522" xr:uid="{00000000-0005-0000-0000-00009F020000}"/>
    <cellStyle name="Millares 2 25" xfId="1061" xr:uid="{00000000-0005-0000-0000-0000A0020000}"/>
    <cellStyle name="Millares 2 25 2" xfId="1853" xr:uid="{00000000-0005-0000-0000-0000A1020000}"/>
    <cellStyle name="Millares 2 25 2 2" xfId="3431" xr:uid="{00000000-0005-0000-0000-0000A2020000}"/>
    <cellStyle name="Millares 2 25 3" xfId="2642" xr:uid="{00000000-0005-0000-0000-0000A3020000}"/>
    <cellStyle name="Millares 2 26" xfId="1062" xr:uid="{00000000-0005-0000-0000-0000A4020000}"/>
    <cellStyle name="Millares 2 26 2" xfId="1854" xr:uid="{00000000-0005-0000-0000-0000A5020000}"/>
    <cellStyle name="Millares 2 26 2 2" xfId="3432" xr:uid="{00000000-0005-0000-0000-0000A6020000}"/>
    <cellStyle name="Millares 2 26 3" xfId="2643" xr:uid="{00000000-0005-0000-0000-0000A7020000}"/>
    <cellStyle name="Millares 2 27" xfId="1227" xr:uid="{00000000-0005-0000-0000-0000A8020000}"/>
    <cellStyle name="Millares 2 27 2" xfId="2019" xr:uid="{00000000-0005-0000-0000-0000A9020000}"/>
    <cellStyle name="Millares 2 27 2 2" xfId="3551" xr:uid="{00000000-0005-0000-0000-0000AA020000}"/>
    <cellStyle name="Millares 2 27 3" xfId="2808" xr:uid="{00000000-0005-0000-0000-0000AB020000}"/>
    <cellStyle name="Millares 2 28" xfId="1239" xr:uid="{00000000-0005-0000-0000-0000AC020000}"/>
    <cellStyle name="Millares 2 28 2" xfId="2817" xr:uid="{00000000-0005-0000-0000-0000AD020000}"/>
    <cellStyle name="Millares 2 29" xfId="2028" xr:uid="{00000000-0005-0000-0000-0000AE020000}"/>
    <cellStyle name="Millares 2 3" xfId="6" xr:uid="{00000000-0005-0000-0000-0000AF020000}"/>
    <cellStyle name="Millares 2 3 2" xfId="51" xr:uid="{00000000-0005-0000-0000-0000B0020000}"/>
    <cellStyle name="Millares 2 3 2 2" xfId="871" xr:uid="{00000000-0005-0000-0000-0000B1020000}"/>
    <cellStyle name="Millares 2 3 3" xfId="52" xr:uid="{00000000-0005-0000-0000-0000B2020000}"/>
    <cellStyle name="Millares 2 3 4" xfId="53" xr:uid="{00000000-0005-0000-0000-0000B3020000}"/>
    <cellStyle name="Millares 2 3 5" xfId="54" xr:uid="{00000000-0005-0000-0000-0000B4020000}"/>
    <cellStyle name="Millares 2 4" xfId="3" xr:uid="{00000000-0005-0000-0000-0000B5020000}"/>
    <cellStyle name="Millares 2 4 2" xfId="55" xr:uid="{00000000-0005-0000-0000-0000B6020000}"/>
    <cellStyle name="Millares 2 4 2 2" xfId="56" xr:uid="{00000000-0005-0000-0000-0000B7020000}"/>
    <cellStyle name="Millares 2 4 2 2 2" xfId="1260" xr:uid="{00000000-0005-0000-0000-0000B8020000}"/>
    <cellStyle name="Millares 2 4 2 2 2 2" xfId="2838" xr:uid="{00000000-0005-0000-0000-0000B9020000}"/>
    <cellStyle name="Millares 2 4 2 2 3" xfId="2049" xr:uid="{00000000-0005-0000-0000-0000BA020000}"/>
    <cellStyle name="Millares 2 4 2 3" xfId="1259" xr:uid="{00000000-0005-0000-0000-0000BB020000}"/>
    <cellStyle name="Millares 2 4 2 3 2" xfId="2837" xr:uid="{00000000-0005-0000-0000-0000BC020000}"/>
    <cellStyle name="Millares 2 4 2 4" xfId="2048" xr:uid="{00000000-0005-0000-0000-0000BD020000}"/>
    <cellStyle name="Millares 2 4 3" xfId="838" xr:uid="{00000000-0005-0000-0000-0000BE020000}"/>
    <cellStyle name="Millares 2 4 3 2" xfId="1731" xr:uid="{00000000-0005-0000-0000-0000BF020000}"/>
    <cellStyle name="Millares 2 4 3 2 2" xfId="3309" xr:uid="{00000000-0005-0000-0000-0000C0020000}"/>
    <cellStyle name="Millares 2 4 3 3" xfId="2520" xr:uid="{00000000-0005-0000-0000-0000C1020000}"/>
    <cellStyle name="Millares 2 4 4" xfId="846" xr:uid="{00000000-0005-0000-0000-0000C2020000}"/>
    <cellStyle name="Millares 2 4 4 2" xfId="1739" xr:uid="{00000000-0005-0000-0000-0000C3020000}"/>
    <cellStyle name="Millares 2 4 4 2 2" xfId="3317" xr:uid="{00000000-0005-0000-0000-0000C4020000}"/>
    <cellStyle name="Millares 2 4 4 3" xfId="2528" xr:uid="{00000000-0005-0000-0000-0000C5020000}"/>
    <cellStyle name="Millares 2 4 5" xfId="1058" xr:uid="{00000000-0005-0000-0000-0000C6020000}"/>
    <cellStyle name="Millares 2 4 6" xfId="1068" xr:uid="{00000000-0005-0000-0000-0000C7020000}"/>
    <cellStyle name="Millares 2 4 6 2" xfId="1860" xr:uid="{00000000-0005-0000-0000-0000C8020000}"/>
    <cellStyle name="Millares 2 4 6 2 2" xfId="3438" xr:uid="{00000000-0005-0000-0000-0000C9020000}"/>
    <cellStyle name="Millares 2 4 6 3" xfId="2649" xr:uid="{00000000-0005-0000-0000-0000CA020000}"/>
    <cellStyle name="Millares 2 4 7" xfId="1240" xr:uid="{00000000-0005-0000-0000-0000CB020000}"/>
    <cellStyle name="Millares 2 4 7 2" xfId="2818" xr:uid="{00000000-0005-0000-0000-0000CC020000}"/>
    <cellStyle name="Millares 2 4 8" xfId="2029" xr:uid="{00000000-0005-0000-0000-0000CD020000}"/>
    <cellStyle name="Millares 2 5" xfId="22" xr:uid="{00000000-0005-0000-0000-0000CE020000}"/>
    <cellStyle name="Millares 2 5 2" xfId="872" xr:uid="{00000000-0005-0000-0000-0000CF020000}"/>
    <cellStyle name="Millares 2 5 3" xfId="1251" xr:uid="{00000000-0005-0000-0000-0000D0020000}"/>
    <cellStyle name="Millares 2 5 3 2" xfId="2829" xr:uid="{00000000-0005-0000-0000-0000D1020000}"/>
    <cellStyle name="Millares 2 5 4" xfId="2040" xr:uid="{00000000-0005-0000-0000-0000D2020000}"/>
    <cellStyle name="Millares 2 6" xfId="57" xr:uid="{00000000-0005-0000-0000-0000D3020000}"/>
    <cellStyle name="Millares 2 7" xfId="58" xr:uid="{00000000-0005-0000-0000-0000D4020000}"/>
    <cellStyle name="Millares 2 8" xfId="59" xr:uid="{00000000-0005-0000-0000-0000D5020000}"/>
    <cellStyle name="Millares 2 9" xfId="60" xr:uid="{00000000-0005-0000-0000-0000D6020000}"/>
    <cellStyle name="Millares 3" xfId="7" xr:uid="{00000000-0005-0000-0000-0000D7020000}"/>
    <cellStyle name="Millares 3 10" xfId="826" xr:uid="{00000000-0005-0000-0000-0000D8020000}"/>
    <cellStyle name="Millares 3 10 2" xfId="1719" xr:uid="{00000000-0005-0000-0000-0000D9020000}"/>
    <cellStyle name="Millares 3 10 2 2" xfId="3297" xr:uid="{00000000-0005-0000-0000-0000DA020000}"/>
    <cellStyle name="Millares 3 10 3" xfId="2508" xr:uid="{00000000-0005-0000-0000-0000DB020000}"/>
    <cellStyle name="Millares 3 11" xfId="832" xr:uid="{00000000-0005-0000-0000-0000DC020000}"/>
    <cellStyle name="Millares 3 11 2" xfId="1725" xr:uid="{00000000-0005-0000-0000-0000DD020000}"/>
    <cellStyle name="Millares 3 11 2 2" xfId="3303" xr:uid="{00000000-0005-0000-0000-0000DE020000}"/>
    <cellStyle name="Millares 3 11 3" xfId="2514" xr:uid="{00000000-0005-0000-0000-0000DF020000}"/>
    <cellStyle name="Millares 3 12" xfId="841" xr:uid="{00000000-0005-0000-0000-0000E0020000}"/>
    <cellStyle name="Millares 3 12 2" xfId="1734" xr:uid="{00000000-0005-0000-0000-0000E1020000}"/>
    <cellStyle name="Millares 3 12 2 2" xfId="3312" xr:uid="{00000000-0005-0000-0000-0000E2020000}"/>
    <cellStyle name="Millares 3 12 3" xfId="2523" xr:uid="{00000000-0005-0000-0000-0000E3020000}"/>
    <cellStyle name="Millares 3 13" xfId="1063" xr:uid="{00000000-0005-0000-0000-0000E4020000}"/>
    <cellStyle name="Millares 3 13 2" xfId="1855" xr:uid="{00000000-0005-0000-0000-0000E5020000}"/>
    <cellStyle name="Millares 3 13 2 2" xfId="3433" xr:uid="{00000000-0005-0000-0000-0000E6020000}"/>
    <cellStyle name="Millares 3 13 3" xfId="2644" xr:uid="{00000000-0005-0000-0000-0000E7020000}"/>
    <cellStyle name="Millares 3 14" xfId="1241" xr:uid="{00000000-0005-0000-0000-0000E8020000}"/>
    <cellStyle name="Millares 3 14 2" xfId="2819" xr:uid="{00000000-0005-0000-0000-0000E9020000}"/>
    <cellStyle name="Millares 3 15" xfId="2030" xr:uid="{00000000-0005-0000-0000-0000EA020000}"/>
    <cellStyle name="Millares 3 2" xfId="8" xr:uid="{00000000-0005-0000-0000-0000EB020000}"/>
    <cellStyle name="Millares 3 2 2" xfId="61" xr:uid="{00000000-0005-0000-0000-0000EC020000}"/>
    <cellStyle name="Millares 3 2 2 2" xfId="62" xr:uid="{00000000-0005-0000-0000-0000ED020000}"/>
    <cellStyle name="Millares 3 2 2 2 2" xfId="1262" xr:uid="{00000000-0005-0000-0000-0000EE020000}"/>
    <cellStyle name="Millares 3 2 2 2 2 2" xfId="2840" xr:uid="{00000000-0005-0000-0000-0000EF020000}"/>
    <cellStyle name="Millares 3 2 2 2 3" xfId="2051" xr:uid="{00000000-0005-0000-0000-0000F0020000}"/>
    <cellStyle name="Millares 3 2 2 3" xfId="1261" xr:uid="{00000000-0005-0000-0000-0000F1020000}"/>
    <cellStyle name="Millares 3 2 2 3 2" xfId="2839" xr:uid="{00000000-0005-0000-0000-0000F2020000}"/>
    <cellStyle name="Millares 3 2 2 4" xfId="2050" xr:uid="{00000000-0005-0000-0000-0000F3020000}"/>
    <cellStyle name="Millares 3 2 3" xfId="873" xr:uid="{00000000-0005-0000-0000-0000F4020000}"/>
    <cellStyle name="Millares 3 2 4" xfId="1242" xr:uid="{00000000-0005-0000-0000-0000F5020000}"/>
    <cellStyle name="Millares 3 2 4 2" xfId="2820" xr:uid="{00000000-0005-0000-0000-0000F6020000}"/>
    <cellStyle name="Millares 3 2 5" xfId="2031" xr:uid="{00000000-0005-0000-0000-0000F7020000}"/>
    <cellStyle name="Millares 3 3" xfId="63" xr:uid="{00000000-0005-0000-0000-0000F8020000}"/>
    <cellStyle name="Millares 3 3 2" xfId="814" xr:uid="{00000000-0005-0000-0000-0000F9020000}"/>
    <cellStyle name="Millares 3 4" xfId="64" xr:uid="{00000000-0005-0000-0000-0000FA020000}"/>
    <cellStyle name="Millares 3 5" xfId="65" xr:uid="{00000000-0005-0000-0000-0000FB020000}"/>
    <cellStyle name="Millares 3 6" xfId="66" xr:uid="{00000000-0005-0000-0000-0000FC020000}"/>
    <cellStyle name="Millares 3 6 2" xfId="67" xr:uid="{00000000-0005-0000-0000-0000FD020000}"/>
    <cellStyle name="Millares 3 6 2 2" xfId="1264" xr:uid="{00000000-0005-0000-0000-0000FE020000}"/>
    <cellStyle name="Millares 3 6 2 2 2" xfId="2842" xr:uid="{00000000-0005-0000-0000-0000FF020000}"/>
    <cellStyle name="Millares 3 6 2 3" xfId="2053" xr:uid="{00000000-0005-0000-0000-000000030000}"/>
    <cellStyle name="Millares 3 6 3" xfId="874" xr:uid="{00000000-0005-0000-0000-000001030000}"/>
    <cellStyle name="Millares 3 6 4" xfId="1263" xr:uid="{00000000-0005-0000-0000-000002030000}"/>
    <cellStyle name="Millares 3 6 4 2" xfId="2841" xr:uid="{00000000-0005-0000-0000-000003030000}"/>
    <cellStyle name="Millares 3 6 5" xfId="2052" xr:uid="{00000000-0005-0000-0000-000004030000}"/>
    <cellStyle name="Millares 3 7" xfId="68" xr:uid="{00000000-0005-0000-0000-000005030000}"/>
    <cellStyle name="Millares 3 7 2" xfId="1265" xr:uid="{00000000-0005-0000-0000-000006030000}"/>
    <cellStyle name="Millares 3 7 2 2" xfId="2843" xr:uid="{00000000-0005-0000-0000-000007030000}"/>
    <cellStyle name="Millares 3 7 3" xfId="2054" xr:uid="{00000000-0005-0000-0000-000008030000}"/>
    <cellStyle name="Millares 3 8" xfId="69" xr:uid="{00000000-0005-0000-0000-000009030000}"/>
    <cellStyle name="Millares 3 8 2" xfId="1266" xr:uid="{00000000-0005-0000-0000-00000A030000}"/>
    <cellStyle name="Millares 3 8 2 2" xfId="2844" xr:uid="{00000000-0005-0000-0000-00000B030000}"/>
    <cellStyle name="Millares 3 8 3" xfId="2055" xr:uid="{00000000-0005-0000-0000-00000C030000}"/>
    <cellStyle name="Millares 3 9" xfId="70" xr:uid="{00000000-0005-0000-0000-00000D030000}"/>
    <cellStyle name="Millares 3 9 2" xfId="1267" xr:uid="{00000000-0005-0000-0000-00000E030000}"/>
    <cellStyle name="Millares 3 9 2 2" xfId="2845" xr:uid="{00000000-0005-0000-0000-00000F030000}"/>
    <cellStyle name="Millares 3 9 3" xfId="2056" xr:uid="{00000000-0005-0000-0000-000010030000}"/>
    <cellStyle name="Millares 4" xfId="24" xr:uid="{00000000-0005-0000-0000-000011030000}"/>
    <cellStyle name="Millares 4 2" xfId="71" xr:uid="{00000000-0005-0000-0000-000012030000}"/>
    <cellStyle name="Millares 4 2 2" xfId="172" xr:uid="{00000000-0005-0000-0000-000013030000}"/>
    <cellStyle name="Millares 4 2 2 2" xfId="299" xr:uid="{00000000-0005-0000-0000-000014030000}"/>
    <cellStyle name="Millares 4 2 2 2 2" xfId="1427" xr:uid="{00000000-0005-0000-0000-000015030000}"/>
    <cellStyle name="Millares 4 2 2 2 2 2" xfId="3005" xr:uid="{00000000-0005-0000-0000-000016030000}"/>
    <cellStyle name="Millares 4 2 2 2 3" xfId="2216" xr:uid="{00000000-0005-0000-0000-000017030000}"/>
    <cellStyle name="Millares 4 2 2 3" xfId="1309" xr:uid="{00000000-0005-0000-0000-000018030000}"/>
    <cellStyle name="Millares 4 2 2 3 2" xfId="2887" xr:uid="{00000000-0005-0000-0000-000019030000}"/>
    <cellStyle name="Millares 4 2 2 4" xfId="2098" xr:uid="{00000000-0005-0000-0000-00001A030000}"/>
    <cellStyle name="Millares 4 2 3" xfId="300" xr:uid="{00000000-0005-0000-0000-00001B030000}"/>
    <cellStyle name="Millares 4 2 3 2" xfId="1428" xr:uid="{00000000-0005-0000-0000-00001C030000}"/>
    <cellStyle name="Millares 4 2 3 2 2" xfId="3006" xr:uid="{00000000-0005-0000-0000-00001D030000}"/>
    <cellStyle name="Millares 4 2 3 3" xfId="2217" xr:uid="{00000000-0005-0000-0000-00001E030000}"/>
    <cellStyle name="Millares 4 2 4" xfId="876" xr:uid="{00000000-0005-0000-0000-00001F030000}"/>
    <cellStyle name="Millares 4 2 5" xfId="1268" xr:uid="{00000000-0005-0000-0000-000020030000}"/>
    <cellStyle name="Millares 4 2 5 2" xfId="2846" xr:uid="{00000000-0005-0000-0000-000021030000}"/>
    <cellStyle name="Millares 4 2 6" xfId="2057" xr:uid="{00000000-0005-0000-0000-000022030000}"/>
    <cellStyle name="Millares 4 3" xfId="301" xr:uid="{00000000-0005-0000-0000-000023030000}"/>
    <cellStyle name="Millares 4 3 2" xfId="302" xr:uid="{00000000-0005-0000-0000-000024030000}"/>
    <cellStyle name="Millares 4 3 2 2" xfId="1430" xr:uid="{00000000-0005-0000-0000-000025030000}"/>
    <cellStyle name="Millares 4 3 2 2 2" xfId="3008" xr:uid="{00000000-0005-0000-0000-000026030000}"/>
    <cellStyle name="Millares 4 3 2 3" xfId="2219" xr:uid="{00000000-0005-0000-0000-000027030000}"/>
    <cellStyle name="Millares 4 3 3" xfId="877" xr:uid="{00000000-0005-0000-0000-000028030000}"/>
    <cellStyle name="Millares 4 3 4" xfId="1429" xr:uid="{00000000-0005-0000-0000-000029030000}"/>
    <cellStyle name="Millares 4 3 4 2" xfId="3007" xr:uid="{00000000-0005-0000-0000-00002A030000}"/>
    <cellStyle name="Millares 4 3 5" xfId="2218" xr:uid="{00000000-0005-0000-0000-00002B030000}"/>
    <cellStyle name="Millares 4 4" xfId="303" xr:uid="{00000000-0005-0000-0000-00002C030000}"/>
    <cellStyle name="Millares 4 4 2" xfId="1431" xr:uid="{00000000-0005-0000-0000-00002D030000}"/>
    <cellStyle name="Millares 4 4 2 2" xfId="3009" xr:uid="{00000000-0005-0000-0000-00002E030000}"/>
    <cellStyle name="Millares 4 4 3" xfId="2220" xr:uid="{00000000-0005-0000-0000-00002F030000}"/>
    <cellStyle name="Millares 4 5" xfId="875" xr:uid="{00000000-0005-0000-0000-000030030000}"/>
    <cellStyle name="Millares 4 5 2" xfId="1759" xr:uid="{00000000-0005-0000-0000-000031030000}"/>
    <cellStyle name="Millares 4 5 2 2" xfId="3337" xr:uid="{00000000-0005-0000-0000-000032030000}"/>
    <cellStyle name="Millares 4 5 3" xfId="2548" xr:uid="{00000000-0005-0000-0000-000033030000}"/>
    <cellStyle name="Millares 4 6" xfId="1088" xr:uid="{00000000-0005-0000-0000-000034030000}"/>
    <cellStyle name="Millares 4 6 2" xfId="1880" xr:uid="{00000000-0005-0000-0000-000035030000}"/>
    <cellStyle name="Millares 4 6 2 2" xfId="3458" xr:uid="{00000000-0005-0000-0000-000036030000}"/>
    <cellStyle name="Millares 4 6 3" xfId="2669" xr:uid="{00000000-0005-0000-0000-000037030000}"/>
    <cellStyle name="Millares 5" xfId="72" xr:uid="{00000000-0005-0000-0000-000038030000}"/>
    <cellStyle name="Millares 5 2" xfId="73" xr:uid="{00000000-0005-0000-0000-000039030000}"/>
    <cellStyle name="Millares 5 2 2" xfId="304" xr:uid="{00000000-0005-0000-0000-00003A030000}"/>
    <cellStyle name="Millares 5 2 2 2" xfId="1432" xr:uid="{00000000-0005-0000-0000-00003B030000}"/>
    <cellStyle name="Millares 5 2 2 2 2" xfId="3010" xr:uid="{00000000-0005-0000-0000-00003C030000}"/>
    <cellStyle name="Millares 5 2 2 3" xfId="2221" xr:uid="{00000000-0005-0000-0000-00003D030000}"/>
    <cellStyle name="Millares 5 2 3" xfId="1049" xr:uid="{00000000-0005-0000-0000-00003E030000}"/>
    <cellStyle name="Millares 5 2 3 2" xfId="1844" xr:uid="{00000000-0005-0000-0000-00003F030000}"/>
    <cellStyle name="Millares 5 2 3 2 2" xfId="3422" xr:uid="{00000000-0005-0000-0000-000040030000}"/>
    <cellStyle name="Millares 5 2 3 3" xfId="2633" xr:uid="{00000000-0005-0000-0000-000041030000}"/>
    <cellStyle name="Millares 5 2 4" xfId="1173" xr:uid="{00000000-0005-0000-0000-000042030000}"/>
    <cellStyle name="Millares 5 2 4 2" xfId="1965" xr:uid="{00000000-0005-0000-0000-000043030000}"/>
    <cellStyle name="Millares 5 2 4 2 2" xfId="3543" xr:uid="{00000000-0005-0000-0000-000044030000}"/>
    <cellStyle name="Millares 5 2 4 3" xfId="2754" xr:uid="{00000000-0005-0000-0000-000045030000}"/>
    <cellStyle name="Millares 5 2 5" xfId="1270" xr:uid="{00000000-0005-0000-0000-000046030000}"/>
    <cellStyle name="Millares 5 2 5 2" xfId="2848" xr:uid="{00000000-0005-0000-0000-000047030000}"/>
    <cellStyle name="Millares 5 2 6" xfId="2059" xr:uid="{00000000-0005-0000-0000-000048030000}"/>
    <cellStyle name="Millares 5 3" xfId="305" xr:uid="{00000000-0005-0000-0000-000049030000}"/>
    <cellStyle name="Millares 5 3 2" xfId="1433" xr:uid="{00000000-0005-0000-0000-00004A030000}"/>
    <cellStyle name="Millares 5 3 2 2" xfId="3011" xr:uid="{00000000-0005-0000-0000-00004B030000}"/>
    <cellStyle name="Millares 5 3 3" xfId="2222" xr:uid="{00000000-0005-0000-0000-00004C030000}"/>
    <cellStyle name="Millares 5 4" xfId="853" xr:uid="{00000000-0005-0000-0000-00004D030000}"/>
    <cellStyle name="Millares 5 4 2" xfId="1746" xr:uid="{00000000-0005-0000-0000-00004E030000}"/>
    <cellStyle name="Millares 5 4 2 2" xfId="3324" xr:uid="{00000000-0005-0000-0000-00004F030000}"/>
    <cellStyle name="Millares 5 4 3" xfId="2535" xr:uid="{00000000-0005-0000-0000-000050030000}"/>
    <cellStyle name="Millares 5 5" xfId="867" xr:uid="{00000000-0005-0000-0000-000051030000}"/>
    <cellStyle name="Millares 5 6" xfId="1075" xr:uid="{00000000-0005-0000-0000-000052030000}"/>
    <cellStyle name="Millares 5 6 2" xfId="1867" xr:uid="{00000000-0005-0000-0000-000053030000}"/>
    <cellStyle name="Millares 5 6 2 2" xfId="3445" xr:uid="{00000000-0005-0000-0000-000054030000}"/>
    <cellStyle name="Millares 5 6 3" xfId="2656" xr:uid="{00000000-0005-0000-0000-000055030000}"/>
    <cellStyle name="Millares 5 7" xfId="1269" xr:uid="{00000000-0005-0000-0000-000056030000}"/>
    <cellStyle name="Millares 5 7 2" xfId="2847" xr:uid="{00000000-0005-0000-0000-000057030000}"/>
    <cellStyle name="Millares 5 8" xfId="2058" xr:uid="{00000000-0005-0000-0000-000058030000}"/>
    <cellStyle name="Millares 6" xfId="74" xr:uid="{00000000-0005-0000-0000-000059030000}"/>
    <cellStyle name="Millares 6 2" xfId="824" xr:uid="{00000000-0005-0000-0000-00005A030000}"/>
    <cellStyle name="Millares 6 2 2" xfId="1717" xr:uid="{00000000-0005-0000-0000-00005B030000}"/>
    <cellStyle name="Millares 6 2 2 2" xfId="3295" xr:uid="{00000000-0005-0000-0000-00005C030000}"/>
    <cellStyle name="Millares 6 2 3" xfId="2506" xr:uid="{00000000-0005-0000-0000-00005D030000}"/>
    <cellStyle name="Millares 7" xfId="75" xr:uid="{00000000-0005-0000-0000-00005E030000}"/>
    <cellStyle name="Millares 8" xfId="76" xr:uid="{00000000-0005-0000-0000-00005F030000}"/>
    <cellStyle name="Millares 8 2" xfId="878" xr:uid="{00000000-0005-0000-0000-000060030000}"/>
    <cellStyle name="Millares 8 2 2" xfId="1089" xr:uid="{00000000-0005-0000-0000-000061030000}"/>
    <cellStyle name="Millares 8 2 2 2" xfId="1881" xr:uid="{00000000-0005-0000-0000-000062030000}"/>
    <cellStyle name="Millares 8 2 2 2 2" xfId="3459" xr:uid="{00000000-0005-0000-0000-000063030000}"/>
    <cellStyle name="Millares 8 2 2 3" xfId="2670" xr:uid="{00000000-0005-0000-0000-000064030000}"/>
    <cellStyle name="Millares 8 2 3" xfId="1760" xr:uid="{00000000-0005-0000-0000-000065030000}"/>
    <cellStyle name="Millares 8 2 3 2" xfId="3338" xr:uid="{00000000-0005-0000-0000-000066030000}"/>
    <cellStyle name="Millares 8 2 4" xfId="2549" xr:uid="{00000000-0005-0000-0000-000067030000}"/>
    <cellStyle name="Millares 9" xfId="306" xr:uid="{00000000-0005-0000-0000-000068030000}"/>
    <cellStyle name="Millares 9 2" xfId="879" xr:uid="{00000000-0005-0000-0000-000069030000}"/>
    <cellStyle name="Millares 9 2 2" xfId="1761" xr:uid="{00000000-0005-0000-0000-00006A030000}"/>
    <cellStyle name="Millares 9 2 2 2" xfId="3339" xr:uid="{00000000-0005-0000-0000-00006B030000}"/>
    <cellStyle name="Millares 9 2 3" xfId="2550" xr:uid="{00000000-0005-0000-0000-00006C030000}"/>
    <cellStyle name="Millares 9 3" xfId="1090" xr:uid="{00000000-0005-0000-0000-00006D030000}"/>
    <cellStyle name="Millares 9 3 2" xfId="1882" xr:uid="{00000000-0005-0000-0000-00006E030000}"/>
    <cellStyle name="Millares 9 3 2 2" xfId="3460" xr:uid="{00000000-0005-0000-0000-00006F030000}"/>
    <cellStyle name="Millares 9 3 3" xfId="2671" xr:uid="{00000000-0005-0000-0000-000070030000}"/>
    <cellStyle name="Moneda" xfId="820" builtinId="4"/>
    <cellStyle name="Moneda 2" xfId="9" xr:uid="{00000000-0005-0000-0000-000072030000}"/>
    <cellStyle name="Moneda 2 2" xfId="77" xr:uid="{00000000-0005-0000-0000-000073030000}"/>
    <cellStyle name="Moneda 2 3" xfId="78" xr:uid="{00000000-0005-0000-0000-000074030000}"/>
    <cellStyle name="Moneda 2 4" xfId="79" xr:uid="{00000000-0005-0000-0000-000075030000}"/>
    <cellStyle name="Neutral 2" xfId="307" xr:uid="{00000000-0005-0000-0000-000076030000}"/>
    <cellStyle name="Normal" xfId="0" builtinId="0"/>
    <cellStyle name="Normal 10" xfId="80" xr:uid="{00000000-0005-0000-0000-000078030000}"/>
    <cellStyle name="Normal 10 2" xfId="81" xr:uid="{00000000-0005-0000-0000-000079030000}"/>
    <cellStyle name="Normal 10 2 2" xfId="308" xr:uid="{00000000-0005-0000-0000-00007A030000}"/>
    <cellStyle name="Normal 10 2 2 2" xfId="309" xr:uid="{00000000-0005-0000-0000-00007B030000}"/>
    <cellStyle name="Normal 10 2 2 2 2" xfId="1435" xr:uid="{00000000-0005-0000-0000-00007C030000}"/>
    <cellStyle name="Normal 10 2 2 2 2 2" xfId="3013" xr:uid="{00000000-0005-0000-0000-00007D030000}"/>
    <cellStyle name="Normal 10 2 2 2 3" xfId="2224" xr:uid="{00000000-0005-0000-0000-00007E030000}"/>
    <cellStyle name="Normal 10 2 2 3" xfId="1434" xr:uid="{00000000-0005-0000-0000-00007F030000}"/>
    <cellStyle name="Normal 10 2 2 3 2" xfId="3012" xr:uid="{00000000-0005-0000-0000-000080030000}"/>
    <cellStyle name="Normal 10 2 2 4" xfId="2223" xr:uid="{00000000-0005-0000-0000-000081030000}"/>
    <cellStyle name="Normal 10 2 3" xfId="310" xr:uid="{00000000-0005-0000-0000-000082030000}"/>
    <cellStyle name="Normal 10 2 3 2" xfId="1436" xr:uid="{00000000-0005-0000-0000-000083030000}"/>
    <cellStyle name="Normal 10 2 3 2 2" xfId="3014" xr:uid="{00000000-0005-0000-0000-000084030000}"/>
    <cellStyle name="Normal 10 2 3 3" xfId="2225" xr:uid="{00000000-0005-0000-0000-000085030000}"/>
    <cellStyle name="Normal 10 3" xfId="82" xr:uid="{00000000-0005-0000-0000-000086030000}"/>
    <cellStyle name="Normal 10 3 2" xfId="311" xr:uid="{00000000-0005-0000-0000-000087030000}"/>
    <cellStyle name="Normal 10 3 2 2" xfId="312" xr:uid="{00000000-0005-0000-0000-000088030000}"/>
    <cellStyle name="Normal 10 3 2 2 2" xfId="1438" xr:uid="{00000000-0005-0000-0000-000089030000}"/>
    <cellStyle name="Normal 10 3 2 2 2 2" xfId="3016" xr:uid="{00000000-0005-0000-0000-00008A030000}"/>
    <cellStyle name="Normal 10 3 2 2 3" xfId="2227" xr:uid="{00000000-0005-0000-0000-00008B030000}"/>
    <cellStyle name="Normal 10 3 2 3" xfId="1437" xr:uid="{00000000-0005-0000-0000-00008C030000}"/>
    <cellStyle name="Normal 10 3 2 3 2" xfId="3015" xr:uid="{00000000-0005-0000-0000-00008D030000}"/>
    <cellStyle name="Normal 10 3 2 4" xfId="2226" xr:uid="{00000000-0005-0000-0000-00008E030000}"/>
    <cellStyle name="Normal 10 3 3" xfId="313" xr:uid="{00000000-0005-0000-0000-00008F030000}"/>
    <cellStyle name="Normal 10 3 3 2" xfId="1439" xr:uid="{00000000-0005-0000-0000-000090030000}"/>
    <cellStyle name="Normal 10 3 3 2 2" xfId="3017" xr:uid="{00000000-0005-0000-0000-000091030000}"/>
    <cellStyle name="Normal 10 3 3 3" xfId="2228" xr:uid="{00000000-0005-0000-0000-000092030000}"/>
    <cellStyle name="Normal 10 4" xfId="83" xr:uid="{00000000-0005-0000-0000-000093030000}"/>
    <cellStyle name="Normal 10 4 2" xfId="314" xr:uid="{00000000-0005-0000-0000-000094030000}"/>
    <cellStyle name="Normal 10 4 2 2" xfId="315" xr:uid="{00000000-0005-0000-0000-000095030000}"/>
    <cellStyle name="Normal 10 4 2 2 2" xfId="1441" xr:uid="{00000000-0005-0000-0000-000096030000}"/>
    <cellStyle name="Normal 10 4 2 2 2 2" xfId="3019" xr:uid="{00000000-0005-0000-0000-000097030000}"/>
    <cellStyle name="Normal 10 4 2 2 3" xfId="2230" xr:uid="{00000000-0005-0000-0000-000098030000}"/>
    <cellStyle name="Normal 10 4 2 3" xfId="1440" xr:uid="{00000000-0005-0000-0000-000099030000}"/>
    <cellStyle name="Normal 10 4 2 3 2" xfId="3018" xr:uid="{00000000-0005-0000-0000-00009A030000}"/>
    <cellStyle name="Normal 10 4 2 4" xfId="2229" xr:uid="{00000000-0005-0000-0000-00009B030000}"/>
    <cellStyle name="Normal 10 4 3" xfId="316" xr:uid="{00000000-0005-0000-0000-00009C030000}"/>
    <cellStyle name="Normal 10 4 3 2" xfId="1442" xr:uid="{00000000-0005-0000-0000-00009D030000}"/>
    <cellStyle name="Normal 10 4 3 2 2" xfId="3020" xr:uid="{00000000-0005-0000-0000-00009E030000}"/>
    <cellStyle name="Normal 10 4 3 3" xfId="2231" xr:uid="{00000000-0005-0000-0000-00009F030000}"/>
    <cellStyle name="Normal 10 5" xfId="84" xr:uid="{00000000-0005-0000-0000-0000A0030000}"/>
    <cellStyle name="Normal 10 5 2" xfId="317" xr:uid="{00000000-0005-0000-0000-0000A1030000}"/>
    <cellStyle name="Normal 10 5 2 2" xfId="1443" xr:uid="{00000000-0005-0000-0000-0000A2030000}"/>
    <cellStyle name="Normal 10 5 2 2 2" xfId="3021" xr:uid="{00000000-0005-0000-0000-0000A3030000}"/>
    <cellStyle name="Normal 10 5 2 3" xfId="2232" xr:uid="{00000000-0005-0000-0000-0000A4030000}"/>
    <cellStyle name="Normal 10 6" xfId="85" xr:uid="{00000000-0005-0000-0000-0000A5030000}"/>
    <cellStyle name="Normal 10 6 2" xfId="1272" xr:uid="{00000000-0005-0000-0000-0000A6030000}"/>
    <cellStyle name="Normal 10 6 2 2" xfId="2850" xr:uid="{00000000-0005-0000-0000-0000A7030000}"/>
    <cellStyle name="Normal 10 6 3" xfId="2061" xr:uid="{00000000-0005-0000-0000-0000A8030000}"/>
    <cellStyle name="Normal 10 7" xfId="179" xr:uid="{00000000-0005-0000-0000-0000A9030000}"/>
    <cellStyle name="Normal 10 7 2" xfId="1314" xr:uid="{00000000-0005-0000-0000-0000AA030000}"/>
    <cellStyle name="Normal 10 7 2 2" xfId="2892" xr:uid="{00000000-0005-0000-0000-0000AB030000}"/>
    <cellStyle name="Normal 10 7 3" xfId="2103" xr:uid="{00000000-0005-0000-0000-0000AC030000}"/>
    <cellStyle name="Normal 10 8" xfId="1271" xr:uid="{00000000-0005-0000-0000-0000AD030000}"/>
    <cellStyle name="Normal 10 8 2" xfId="2849" xr:uid="{00000000-0005-0000-0000-0000AE030000}"/>
    <cellStyle name="Normal 10 9" xfId="2060" xr:uid="{00000000-0005-0000-0000-0000AF030000}"/>
    <cellStyle name="Normal 11" xfId="318" xr:uid="{00000000-0005-0000-0000-0000B0030000}"/>
    <cellStyle name="Normal 11 10" xfId="1444" xr:uid="{00000000-0005-0000-0000-0000B1030000}"/>
    <cellStyle name="Normal 11 10 2" xfId="3022" xr:uid="{00000000-0005-0000-0000-0000B2030000}"/>
    <cellStyle name="Normal 11 11" xfId="2233" xr:uid="{00000000-0005-0000-0000-0000B3030000}"/>
    <cellStyle name="Normal 11 2" xfId="319" xr:uid="{00000000-0005-0000-0000-0000B4030000}"/>
    <cellStyle name="Normal 11 2 2" xfId="320" xr:uid="{00000000-0005-0000-0000-0000B5030000}"/>
    <cellStyle name="Normal 11 2 2 2" xfId="321" xr:uid="{00000000-0005-0000-0000-0000B6030000}"/>
    <cellStyle name="Normal 11 2 2 2 2" xfId="1447" xr:uid="{00000000-0005-0000-0000-0000B7030000}"/>
    <cellStyle name="Normal 11 2 2 2 2 2" xfId="3025" xr:uid="{00000000-0005-0000-0000-0000B8030000}"/>
    <cellStyle name="Normal 11 2 2 2 3" xfId="2236" xr:uid="{00000000-0005-0000-0000-0000B9030000}"/>
    <cellStyle name="Normal 11 2 2 3" xfId="1446" xr:uid="{00000000-0005-0000-0000-0000BA030000}"/>
    <cellStyle name="Normal 11 2 2 3 2" xfId="3024" xr:uid="{00000000-0005-0000-0000-0000BB030000}"/>
    <cellStyle name="Normal 11 2 2 4" xfId="2235" xr:uid="{00000000-0005-0000-0000-0000BC030000}"/>
    <cellStyle name="Normal 11 2 3" xfId="322" xr:uid="{00000000-0005-0000-0000-0000BD030000}"/>
    <cellStyle name="Normal 11 2 3 2" xfId="1448" xr:uid="{00000000-0005-0000-0000-0000BE030000}"/>
    <cellStyle name="Normal 11 2 3 2 2" xfId="3026" xr:uid="{00000000-0005-0000-0000-0000BF030000}"/>
    <cellStyle name="Normal 11 2 3 3" xfId="2237" xr:uid="{00000000-0005-0000-0000-0000C0030000}"/>
    <cellStyle name="Normal 11 2 4" xfId="1445" xr:uid="{00000000-0005-0000-0000-0000C1030000}"/>
    <cellStyle name="Normal 11 2 4 2" xfId="3023" xr:uid="{00000000-0005-0000-0000-0000C2030000}"/>
    <cellStyle name="Normal 11 2 5" xfId="2234" xr:uid="{00000000-0005-0000-0000-0000C3030000}"/>
    <cellStyle name="Normal 11 3" xfId="323" xr:uid="{00000000-0005-0000-0000-0000C4030000}"/>
    <cellStyle name="Normal 11 3 2" xfId="324" xr:uid="{00000000-0005-0000-0000-0000C5030000}"/>
    <cellStyle name="Normal 11 3 2 2" xfId="325" xr:uid="{00000000-0005-0000-0000-0000C6030000}"/>
    <cellStyle name="Normal 11 3 2 2 2" xfId="1451" xr:uid="{00000000-0005-0000-0000-0000C7030000}"/>
    <cellStyle name="Normal 11 3 2 2 2 2" xfId="3029" xr:uid="{00000000-0005-0000-0000-0000C8030000}"/>
    <cellStyle name="Normal 11 3 2 2 3" xfId="2240" xr:uid="{00000000-0005-0000-0000-0000C9030000}"/>
    <cellStyle name="Normal 11 3 2 3" xfId="1450" xr:uid="{00000000-0005-0000-0000-0000CA030000}"/>
    <cellStyle name="Normal 11 3 2 3 2" xfId="3028" xr:uid="{00000000-0005-0000-0000-0000CB030000}"/>
    <cellStyle name="Normal 11 3 2 4" xfId="2239" xr:uid="{00000000-0005-0000-0000-0000CC030000}"/>
    <cellStyle name="Normal 11 3 3" xfId="326" xr:uid="{00000000-0005-0000-0000-0000CD030000}"/>
    <cellStyle name="Normal 11 3 3 2" xfId="1452" xr:uid="{00000000-0005-0000-0000-0000CE030000}"/>
    <cellStyle name="Normal 11 3 3 2 2" xfId="3030" xr:uid="{00000000-0005-0000-0000-0000CF030000}"/>
    <cellStyle name="Normal 11 3 3 3" xfId="2241" xr:uid="{00000000-0005-0000-0000-0000D0030000}"/>
    <cellStyle name="Normal 11 3 4" xfId="1449" xr:uid="{00000000-0005-0000-0000-0000D1030000}"/>
    <cellStyle name="Normal 11 3 4 2" xfId="3027" xr:uid="{00000000-0005-0000-0000-0000D2030000}"/>
    <cellStyle name="Normal 11 3 5" xfId="2238" xr:uid="{00000000-0005-0000-0000-0000D3030000}"/>
    <cellStyle name="Normal 11 4" xfId="327" xr:uid="{00000000-0005-0000-0000-0000D4030000}"/>
    <cellStyle name="Normal 11 4 2" xfId="328" xr:uid="{00000000-0005-0000-0000-0000D5030000}"/>
    <cellStyle name="Normal 11 4 2 2" xfId="329" xr:uid="{00000000-0005-0000-0000-0000D6030000}"/>
    <cellStyle name="Normal 11 4 2 2 2" xfId="1455" xr:uid="{00000000-0005-0000-0000-0000D7030000}"/>
    <cellStyle name="Normal 11 4 2 2 2 2" xfId="3033" xr:uid="{00000000-0005-0000-0000-0000D8030000}"/>
    <cellStyle name="Normal 11 4 2 2 3" xfId="2244" xr:uid="{00000000-0005-0000-0000-0000D9030000}"/>
    <cellStyle name="Normal 11 4 2 3" xfId="1454" xr:uid="{00000000-0005-0000-0000-0000DA030000}"/>
    <cellStyle name="Normal 11 4 2 3 2" xfId="3032" xr:uid="{00000000-0005-0000-0000-0000DB030000}"/>
    <cellStyle name="Normal 11 4 2 4" xfId="2243" xr:uid="{00000000-0005-0000-0000-0000DC030000}"/>
    <cellStyle name="Normal 11 4 3" xfId="330" xr:uid="{00000000-0005-0000-0000-0000DD030000}"/>
    <cellStyle name="Normal 11 4 3 2" xfId="1456" xr:uid="{00000000-0005-0000-0000-0000DE030000}"/>
    <cellStyle name="Normal 11 4 3 2 2" xfId="3034" xr:uid="{00000000-0005-0000-0000-0000DF030000}"/>
    <cellStyle name="Normal 11 4 3 3" xfId="2245" xr:uid="{00000000-0005-0000-0000-0000E0030000}"/>
    <cellStyle name="Normal 11 4 4" xfId="1453" xr:uid="{00000000-0005-0000-0000-0000E1030000}"/>
    <cellStyle name="Normal 11 4 4 2" xfId="3031" xr:uid="{00000000-0005-0000-0000-0000E2030000}"/>
    <cellStyle name="Normal 11 4 5" xfId="2242" xr:uid="{00000000-0005-0000-0000-0000E3030000}"/>
    <cellStyle name="Normal 11 5" xfId="331" xr:uid="{00000000-0005-0000-0000-0000E4030000}"/>
    <cellStyle name="Normal 11 5 2" xfId="332" xr:uid="{00000000-0005-0000-0000-0000E5030000}"/>
    <cellStyle name="Normal 11 5 2 2" xfId="333" xr:uid="{00000000-0005-0000-0000-0000E6030000}"/>
    <cellStyle name="Normal 11 5 2 2 2" xfId="1459" xr:uid="{00000000-0005-0000-0000-0000E7030000}"/>
    <cellStyle name="Normal 11 5 2 2 2 2" xfId="3037" xr:uid="{00000000-0005-0000-0000-0000E8030000}"/>
    <cellStyle name="Normal 11 5 2 2 3" xfId="2248" xr:uid="{00000000-0005-0000-0000-0000E9030000}"/>
    <cellStyle name="Normal 11 5 2 3" xfId="1458" xr:uid="{00000000-0005-0000-0000-0000EA030000}"/>
    <cellStyle name="Normal 11 5 2 3 2" xfId="3036" xr:uid="{00000000-0005-0000-0000-0000EB030000}"/>
    <cellStyle name="Normal 11 5 2 4" xfId="2247" xr:uid="{00000000-0005-0000-0000-0000EC030000}"/>
    <cellStyle name="Normal 11 5 3" xfId="334" xr:uid="{00000000-0005-0000-0000-0000ED030000}"/>
    <cellStyle name="Normal 11 5 3 2" xfId="1460" xr:uid="{00000000-0005-0000-0000-0000EE030000}"/>
    <cellStyle name="Normal 11 5 3 2 2" xfId="3038" xr:uid="{00000000-0005-0000-0000-0000EF030000}"/>
    <cellStyle name="Normal 11 5 3 3" xfId="2249" xr:uid="{00000000-0005-0000-0000-0000F0030000}"/>
    <cellStyle name="Normal 11 5 4" xfId="1457" xr:uid="{00000000-0005-0000-0000-0000F1030000}"/>
    <cellStyle name="Normal 11 5 4 2" xfId="3035" xr:uid="{00000000-0005-0000-0000-0000F2030000}"/>
    <cellStyle name="Normal 11 5 5" xfId="2246" xr:uid="{00000000-0005-0000-0000-0000F3030000}"/>
    <cellStyle name="Normal 11 6" xfId="335" xr:uid="{00000000-0005-0000-0000-0000F4030000}"/>
    <cellStyle name="Normal 11 6 2" xfId="336" xr:uid="{00000000-0005-0000-0000-0000F5030000}"/>
    <cellStyle name="Normal 11 6 2 2" xfId="1462" xr:uid="{00000000-0005-0000-0000-0000F6030000}"/>
    <cellStyle name="Normal 11 6 2 2 2" xfId="3040" xr:uid="{00000000-0005-0000-0000-0000F7030000}"/>
    <cellStyle name="Normal 11 6 2 3" xfId="2251" xr:uid="{00000000-0005-0000-0000-0000F8030000}"/>
    <cellStyle name="Normal 11 6 3" xfId="1461" xr:uid="{00000000-0005-0000-0000-0000F9030000}"/>
    <cellStyle name="Normal 11 6 3 2" xfId="3039" xr:uid="{00000000-0005-0000-0000-0000FA030000}"/>
    <cellStyle name="Normal 11 6 4" xfId="2250" xr:uid="{00000000-0005-0000-0000-0000FB030000}"/>
    <cellStyle name="Normal 11 7" xfId="337" xr:uid="{00000000-0005-0000-0000-0000FC030000}"/>
    <cellStyle name="Normal 11 7 2" xfId="1463" xr:uid="{00000000-0005-0000-0000-0000FD030000}"/>
    <cellStyle name="Normal 11 7 2 2" xfId="3041" xr:uid="{00000000-0005-0000-0000-0000FE030000}"/>
    <cellStyle name="Normal 11 7 3" xfId="2252" xr:uid="{00000000-0005-0000-0000-0000FF030000}"/>
    <cellStyle name="Normal 11 8" xfId="880" xr:uid="{00000000-0005-0000-0000-000000040000}"/>
    <cellStyle name="Normal 11 8 2" xfId="1762" xr:uid="{00000000-0005-0000-0000-000001040000}"/>
    <cellStyle name="Normal 11 8 2 2" xfId="3340" xr:uid="{00000000-0005-0000-0000-000002040000}"/>
    <cellStyle name="Normal 11 8 3" xfId="2551" xr:uid="{00000000-0005-0000-0000-000003040000}"/>
    <cellStyle name="Normal 11 9" xfId="1091" xr:uid="{00000000-0005-0000-0000-000004040000}"/>
    <cellStyle name="Normal 11 9 2" xfId="1883" xr:uid="{00000000-0005-0000-0000-000005040000}"/>
    <cellStyle name="Normal 11 9 2 2" xfId="3461" xr:uid="{00000000-0005-0000-0000-000006040000}"/>
    <cellStyle name="Normal 11 9 3" xfId="2672" xr:uid="{00000000-0005-0000-0000-000007040000}"/>
    <cellStyle name="Normal 12" xfId="86" xr:uid="{00000000-0005-0000-0000-000008040000}"/>
    <cellStyle name="Normal 12 2" xfId="338" xr:uid="{00000000-0005-0000-0000-000009040000}"/>
    <cellStyle name="Normal 12 2 2" xfId="339" xr:uid="{00000000-0005-0000-0000-00000A040000}"/>
    <cellStyle name="Normal 12 2 2 2" xfId="340" xr:uid="{00000000-0005-0000-0000-00000B040000}"/>
    <cellStyle name="Normal 12 2 2 2 2" xfId="1466" xr:uid="{00000000-0005-0000-0000-00000C040000}"/>
    <cellStyle name="Normal 12 2 2 2 2 2" xfId="3044" xr:uid="{00000000-0005-0000-0000-00000D040000}"/>
    <cellStyle name="Normal 12 2 2 2 3" xfId="2255" xr:uid="{00000000-0005-0000-0000-00000E040000}"/>
    <cellStyle name="Normal 12 2 2 3" xfId="1465" xr:uid="{00000000-0005-0000-0000-00000F040000}"/>
    <cellStyle name="Normal 12 2 2 3 2" xfId="3043" xr:uid="{00000000-0005-0000-0000-000010040000}"/>
    <cellStyle name="Normal 12 2 2 4" xfId="2254" xr:uid="{00000000-0005-0000-0000-000011040000}"/>
    <cellStyle name="Normal 12 2 3" xfId="341" xr:uid="{00000000-0005-0000-0000-000012040000}"/>
    <cellStyle name="Normal 12 2 3 2" xfId="1467" xr:uid="{00000000-0005-0000-0000-000013040000}"/>
    <cellStyle name="Normal 12 2 3 2 2" xfId="3045" xr:uid="{00000000-0005-0000-0000-000014040000}"/>
    <cellStyle name="Normal 12 2 3 3" xfId="2256" xr:uid="{00000000-0005-0000-0000-000015040000}"/>
    <cellStyle name="Normal 12 2 4" xfId="881" xr:uid="{00000000-0005-0000-0000-000016040000}"/>
    <cellStyle name="Normal 12 2 4 2" xfId="1763" xr:uid="{00000000-0005-0000-0000-000017040000}"/>
    <cellStyle name="Normal 12 2 4 2 2" xfId="3341" xr:uid="{00000000-0005-0000-0000-000018040000}"/>
    <cellStyle name="Normal 12 2 4 3" xfId="2552" xr:uid="{00000000-0005-0000-0000-000019040000}"/>
    <cellStyle name="Normal 12 2 5" xfId="1092" xr:uid="{00000000-0005-0000-0000-00001A040000}"/>
    <cellStyle name="Normal 12 2 5 2" xfId="1884" xr:uid="{00000000-0005-0000-0000-00001B040000}"/>
    <cellStyle name="Normal 12 2 5 2 2" xfId="3462" xr:uid="{00000000-0005-0000-0000-00001C040000}"/>
    <cellStyle name="Normal 12 2 5 3" xfId="2673" xr:uid="{00000000-0005-0000-0000-00001D040000}"/>
    <cellStyle name="Normal 12 2 6" xfId="1464" xr:uid="{00000000-0005-0000-0000-00001E040000}"/>
    <cellStyle name="Normal 12 2 6 2" xfId="3042" xr:uid="{00000000-0005-0000-0000-00001F040000}"/>
    <cellStyle name="Normal 12 2 7" xfId="2253" xr:uid="{00000000-0005-0000-0000-000020040000}"/>
    <cellStyle name="Normal 12 3" xfId="342" xr:uid="{00000000-0005-0000-0000-000021040000}"/>
    <cellStyle name="Normal 12 3 2" xfId="343" xr:uid="{00000000-0005-0000-0000-000022040000}"/>
    <cellStyle name="Normal 12 3 2 2" xfId="344" xr:uid="{00000000-0005-0000-0000-000023040000}"/>
    <cellStyle name="Normal 12 3 2 2 2" xfId="1470" xr:uid="{00000000-0005-0000-0000-000024040000}"/>
    <cellStyle name="Normal 12 3 2 2 2 2" xfId="3048" xr:uid="{00000000-0005-0000-0000-000025040000}"/>
    <cellStyle name="Normal 12 3 2 2 3" xfId="2259" xr:uid="{00000000-0005-0000-0000-000026040000}"/>
    <cellStyle name="Normal 12 3 2 3" xfId="1469" xr:uid="{00000000-0005-0000-0000-000027040000}"/>
    <cellStyle name="Normal 12 3 2 3 2" xfId="3047" xr:uid="{00000000-0005-0000-0000-000028040000}"/>
    <cellStyle name="Normal 12 3 2 4" xfId="2258" xr:uid="{00000000-0005-0000-0000-000029040000}"/>
    <cellStyle name="Normal 12 3 3" xfId="345" xr:uid="{00000000-0005-0000-0000-00002A040000}"/>
    <cellStyle name="Normal 12 3 3 2" xfId="1471" xr:uid="{00000000-0005-0000-0000-00002B040000}"/>
    <cellStyle name="Normal 12 3 3 2 2" xfId="3049" xr:uid="{00000000-0005-0000-0000-00002C040000}"/>
    <cellStyle name="Normal 12 3 3 3" xfId="2260" xr:uid="{00000000-0005-0000-0000-00002D040000}"/>
    <cellStyle name="Normal 12 3 4" xfId="1468" xr:uid="{00000000-0005-0000-0000-00002E040000}"/>
    <cellStyle name="Normal 12 3 4 2" xfId="3046" xr:uid="{00000000-0005-0000-0000-00002F040000}"/>
    <cellStyle name="Normal 12 3 5" xfId="2257" xr:uid="{00000000-0005-0000-0000-000030040000}"/>
    <cellStyle name="Normal 12 4" xfId="346" xr:uid="{00000000-0005-0000-0000-000031040000}"/>
    <cellStyle name="Normal 12 4 2" xfId="347" xr:uid="{00000000-0005-0000-0000-000032040000}"/>
    <cellStyle name="Normal 12 4 2 2" xfId="348" xr:uid="{00000000-0005-0000-0000-000033040000}"/>
    <cellStyle name="Normal 12 4 2 2 2" xfId="1474" xr:uid="{00000000-0005-0000-0000-000034040000}"/>
    <cellStyle name="Normal 12 4 2 2 2 2" xfId="3052" xr:uid="{00000000-0005-0000-0000-000035040000}"/>
    <cellStyle name="Normal 12 4 2 2 3" xfId="2263" xr:uid="{00000000-0005-0000-0000-000036040000}"/>
    <cellStyle name="Normal 12 4 2 3" xfId="1473" xr:uid="{00000000-0005-0000-0000-000037040000}"/>
    <cellStyle name="Normal 12 4 2 3 2" xfId="3051" xr:uid="{00000000-0005-0000-0000-000038040000}"/>
    <cellStyle name="Normal 12 4 2 4" xfId="2262" xr:uid="{00000000-0005-0000-0000-000039040000}"/>
    <cellStyle name="Normal 12 4 3" xfId="349" xr:uid="{00000000-0005-0000-0000-00003A040000}"/>
    <cellStyle name="Normal 12 4 3 2" xfId="1475" xr:uid="{00000000-0005-0000-0000-00003B040000}"/>
    <cellStyle name="Normal 12 4 3 2 2" xfId="3053" xr:uid="{00000000-0005-0000-0000-00003C040000}"/>
    <cellStyle name="Normal 12 4 3 3" xfId="2264" xr:uid="{00000000-0005-0000-0000-00003D040000}"/>
    <cellStyle name="Normal 12 4 4" xfId="1472" xr:uid="{00000000-0005-0000-0000-00003E040000}"/>
    <cellStyle name="Normal 12 4 4 2" xfId="3050" xr:uid="{00000000-0005-0000-0000-00003F040000}"/>
    <cellStyle name="Normal 12 4 5" xfId="2261" xr:uid="{00000000-0005-0000-0000-000040040000}"/>
    <cellStyle name="Normal 12 5" xfId="350" xr:uid="{00000000-0005-0000-0000-000041040000}"/>
    <cellStyle name="Normal 12 5 2" xfId="351" xr:uid="{00000000-0005-0000-0000-000042040000}"/>
    <cellStyle name="Normal 12 5 2 2" xfId="352" xr:uid="{00000000-0005-0000-0000-000043040000}"/>
    <cellStyle name="Normal 12 5 2 2 2" xfId="1478" xr:uid="{00000000-0005-0000-0000-000044040000}"/>
    <cellStyle name="Normal 12 5 2 2 2 2" xfId="3056" xr:uid="{00000000-0005-0000-0000-000045040000}"/>
    <cellStyle name="Normal 12 5 2 2 3" xfId="2267" xr:uid="{00000000-0005-0000-0000-000046040000}"/>
    <cellStyle name="Normal 12 5 2 3" xfId="1477" xr:uid="{00000000-0005-0000-0000-000047040000}"/>
    <cellStyle name="Normal 12 5 2 3 2" xfId="3055" xr:uid="{00000000-0005-0000-0000-000048040000}"/>
    <cellStyle name="Normal 12 5 2 4" xfId="2266" xr:uid="{00000000-0005-0000-0000-000049040000}"/>
    <cellStyle name="Normal 12 5 3" xfId="353" xr:uid="{00000000-0005-0000-0000-00004A040000}"/>
    <cellStyle name="Normal 12 5 3 2" xfId="1479" xr:uid="{00000000-0005-0000-0000-00004B040000}"/>
    <cellStyle name="Normal 12 5 3 2 2" xfId="3057" xr:uid="{00000000-0005-0000-0000-00004C040000}"/>
    <cellStyle name="Normal 12 5 3 3" xfId="2268" xr:uid="{00000000-0005-0000-0000-00004D040000}"/>
    <cellStyle name="Normal 12 5 4" xfId="1476" xr:uid="{00000000-0005-0000-0000-00004E040000}"/>
    <cellStyle name="Normal 12 5 4 2" xfId="3054" xr:uid="{00000000-0005-0000-0000-00004F040000}"/>
    <cellStyle name="Normal 12 5 5" xfId="2265" xr:uid="{00000000-0005-0000-0000-000050040000}"/>
    <cellStyle name="Normal 12 6" xfId="354" xr:uid="{00000000-0005-0000-0000-000051040000}"/>
    <cellStyle name="Normal 12 6 2" xfId="355" xr:uid="{00000000-0005-0000-0000-000052040000}"/>
    <cellStyle name="Normal 12 6 2 2" xfId="1481" xr:uid="{00000000-0005-0000-0000-000053040000}"/>
    <cellStyle name="Normal 12 6 2 2 2" xfId="3059" xr:uid="{00000000-0005-0000-0000-000054040000}"/>
    <cellStyle name="Normal 12 6 2 3" xfId="2270" xr:uid="{00000000-0005-0000-0000-000055040000}"/>
    <cellStyle name="Normal 12 6 3" xfId="1480" xr:uid="{00000000-0005-0000-0000-000056040000}"/>
    <cellStyle name="Normal 12 6 3 2" xfId="3058" xr:uid="{00000000-0005-0000-0000-000057040000}"/>
    <cellStyle name="Normal 12 6 4" xfId="2269" xr:uid="{00000000-0005-0000-0000-000058040000}"/>
    <cellStyle name="Normal 12 7" xfId="356" xr:uid="{00000000-0005-0000-0000-000059040000}"/>
    <cellStyle name="Normal 12 7 2" xfId="1482" xr:uid="{00000000-0005-0000-0000-00005A040000}"/>
    <cellStyle name="Normal 12 7 2 2" xfId="3060" xr:uid="{00000000-0005-0000-0000-00005B040000}"/>
    <cellStyle name="Normal 12 7 3" xfId="2271" xr:uid="{00000000-0005-0000-0000-00005C040000}"/>
    <cellStyle name="Normal 13" xfId="357" xr:uid="{00000000-0005-0000-0000-00005D040000}"/>
    <cellStyle name="Normal 13 10" xfId="1483" xr:uid="{00000000-0005-0000-0000-00005E040000}"/>
    <cellStyle name="Normal 13 10 2" xfId="3061" xr:uid="{00000000-0005-0000-0000-00005F040000}"/>
    <cellStyle name="Normal 13 11" xfId="2272" xr:uid="{00000000-0005-0000-0000-000060040000}"/>
    <cellStyle name="Normal 13 2" xfId="358" xr:uid="{00000000-0005-0000-0000-000061040000}"/>
    <cellStyle name="Normal 13 2 2" xfId="359" xr:uid="{00000000-0005-0000-0000-000062040000}"/>
    <cellStyle name="Normal 13 2 2 2" xfId="360" xr:uid="{00000000-0005-0000-0000-000063040000}"/>
    <cellStyle name="Normal 13 2 2 2 2" xfId="1486" xr:uid="{00000000-0005-0000-0000-000064040000}"/>
    <cellStyle name="Normal 13 2 2 2 2 2" xfId="3064" xr:uid="{00000000-0005-0000-0000-000065040000}"/>
    <cellStyle name="Normal 13 2 2 2 3" xfId="2275" xr:uid="{00000000-0005-0000-0000-000066040000}"/>
    <cellStyle name="Normal 13 2 2 3" xfId="1485" xr:uid="{00000000-0005-0000-0000-000067040000}"/>
    <cellStyle name="Normal 13 2 2 3 2" xfId="3063" xr:uid="{00000000-0005-0000-0000-000068040000}"/>
    <cellStyle name="Normal 13 2 2 4" xfId="2274" xr:uid="{00000000-0005-0000-0000-000069040000}"/>
    <cellStyle name="Normal 13 2 3" xfId="361" xr:uid="{00000000-0005-0000-0000-00006A040000}"/>
    <cellStyle name="Normal 13 2 3 2" xfId="1487" xr:uid="{00000000-0005-0000-0000-00006B040000}"/>
    <cellStyle name="Normal 13 2 3 2 2" xfId="3065" xr:uid="{00000000-0005-0000-0000-00006C040000}"/>
    <cellStyle name="Normal 13 2 3 3" xfId="2276" xr:uid="{00000000-0005-0000-0000-00006D040000}"/>
    <cellStyle name="Normal 13 2 4" xfId="1484" xr:uid="{00000000-0005-0000-0000-00006E040000}"/>
    <cellStyle name="Normal 13 2 4 2" xfId="3062" xr:uid="{00000000-0005-0000-0000-00006F040000}"/>
    <cellStyle name="Normal 13 2 5" xfId="2273" xr:uid="{00000000-0005-0000-0000-000070040000}"/>
    <cellStyle name="Normal 13 3" xfId="362" xr:uid="{00000000-0005-0000-0000-000071040000}"/>
    <cellStyle name="Normal 13 3 2" xfId="363" xr:uid="{00000000-0005-0000-0000-000072040000}"/>
    <cellStyle name="Normal 13 3 2 2" xfId="364" xr:uid="{00000000-0005-0000-0000-000073040000}"/>
    <cellStyle name="Normal 13 3 2 2 2" xfId="1490" xr:uid="{00000000-0005-0000-0000-000074040000}"/>
    <cellStyle name="Normal 13 3 2 2 2 2" xfId="3068" xr:uid="{00000000-0005-0000-0000-000075040000}"/>
    <cellStyle name="Normal 13 3 2 2 3" xfId="2279" xr:uid="{00000000-0005-0000-0000-000076040000}"/>
    <cellStyle name="Normal 13 3 2 3" xfId="1489" xr:uid="{00000000-0005-0000-0000-000077040000}"/>
    <cellStyle name="Normal 13 3 2 3 2" xfId="3067" xr:uid="{00000000-0005-0000-0000-000078040000}"/>
    <cellStyle name="Normal 13 3 2 4" xfId="2278" xr:uid="{00000000-0005-0000-0000-000079040000}"/>
    <cellStyle name="Normal 13 3 3" xfId="365" xr:uid="{00000000-0005-0000-0000-00007A040000}"/>
    <cellStyle name="Normal 13 3 3 2" xfId="1491" xr:uid="{00000000-0005-0000-0000-00007B040000}"/>
    <cellStyle name="Normal 13 3 3 2 2" xfId="3069" xr:uid="{00000000-0005-0000-0000-00007C040000}"/>
    <cellStyle name="Normal 13 3 3 3" xfId="2280" xr:uid="{00000000-0005-0000-0000-00007D040000}"/>
    <cellStyle name="Normal 13 3 4" xfId="1488" xr:uid="{00000000-0005-0000-0000-00007E040000}"/>
    <cellStyle name="Normal 13 3 4 2" xfId="3066" xr:uid="{00000000-0005-0000-0000-00007F040000}"/>
    <cellStyle name="Normal 13 3 5" xfId="2277" xr:uid="{00000000-0005-0000-0000-000080040000}"/>
    <cellStyle name="Normal 13 4" xfId="366" xr:uid="{00000000-0005-0000-0000-000081040000}"/>
    <cellStyle name="Normal 13 4 2" xfId="367" xr:uid="{00000000-0005-0000-0000-000082040000}"/>
    <cellStyle name="Normal 13 4 2 2" xfId="368" xr:uid="{00000000-0005-0000-0000-000083040000}"/>
    <cellStyle name="Normal 13 4 2 2 2" xfId="1494" xr:uid="{00000000-0005-0000-0000-000084040000}"/>
    <cellStyle name="Normal 13 4 2 2 2 2" xfId="3072" xr:uid="{00000000-0005-0000-0000-000085040000}"/>
    <cellStyle name="Normal 13 4 2 2 3" xfId="2283" xr:uid="{00000000-0005-0000-0000-000086040000}"/>
    <cellStyle name="Normal 13 4 2 3" xfId="1493" xr:uid="{00000000-0005-0000-0000-000087040000}"/>
    <cellStyle name="Normal 13 4 2 3 2" xfId="3071" xr:uid="{00000000-0005-0000-0000-000088040000}"/>
    <cellStyle name="Normal 13 4 2 4" xfId="2282" xr:uid="{00000000-0005-0000-0000-000089040000}"/>
    <cellStyle name="Normal 13 4 3" xfId="369" xr:uid="{00000000-0005-0000-0000-00008A040000}"/>
    <cellStyle name="Normal 13 4 3 2" xfId="1495" xr:uid="{00000000-0005-0000-0000-00008B040000}"/>
    <cellStyle name="Normal 13 4 3 2 2" xfId="3073" xr:uid="{00000000-0005-0000-0000-00008C040000}"/>
    <cellStyle name="Normal 13 4 3 3" xfId="2284" xr:uid="{00000000-0005-0000-0000-00008D040000}"/>
    <cellStyle name="Normal 13 4 4" xfId="1492" xr:uid="{00000000-0005-0000-0000-00008E040000}"/>
    <cellStyle name="Normal 13 4 4 2" xfId="3070" xr:uid="{00000000-0005-0000-0000-00008F040000}"/>
    <cellStyle name="Normal 13 4 5" xfId="2281" xr:uid="{00000000-0005-0000-0000-000090040000}"/>
    <cellStyle name="Normal 13 5" xfId="370" xr:uid="{00000000-0005-0000-0000-000091040000}"/>
    <cellStyle name="Normal 13 5 2" xfId="371" xr:uid="{00000000-0005-0000-0000-000092040000}"/>
    <cellStyle name="Normal 13 5 2 2" xfId="372" xr:uid="{00000000-0005-0000-0000-000093040000}"/>
    <cellStyle name="Normal 13 5 2 2 2" xfId="1498" xr:uid="{00000000-0005-0000-0000-000094040000}"/>
    <cellStyle name="Normal 13 5 2 2 2 2" xfId="3076" xr:uid="{00000000-0005-0000-0000-000095040000}"/>
    <cellStyle name="Normal 13 5 2 2 3" xfId="2287" xr:uid="{00000000-0005-0000-0000-000096040000}"/>
    <cellStyle name="Normal 13 5 2 3" xfId="1497" xr:uid="{00000000-0005-0000-0000-000097040000}"/>
    <cellStyle name="Normal 13 5 2 3 2" xfId="3075" xr:uid="{00000000-0005-0000-0000-000098040000}"/>
    <cellStyle name="Normal 13 5 2 4" xfId="2286" xr:uid="{00000000-0005-0000-0000-000099040000}"/>
    <cellStyle name="Normal 13 5 3" xfId="373" xr:uid="{00000000-0005-0000-0000-00009A040000}"/>
    <cellStyle name="Normal 13 5 3 2" xfId="1499" xr:uid="{00000000-0005-0000-0000-00009B040000}"/>
    <cellStyle name="Normal 13 5 3 2 2" xfId="3077" xr:uid="{00000000-0005-0000-0000-00009C040000}"/>
    <cellStyle name="Normal 13 5 3 3" xfId="2288" xr:uid="{00000000-0005-0000-0000-00009D040000}"/>
    <cellStyle name="Normal 13 5 4" xfId="1496" xr:uid="{00000000-0005-0000-0000-00009E040000}"/>
    <cellStyle name="Normal 13 5 4 2" xfId="3074" xr:uid="{00000000-0005-0000-0000-00009F040000}"/>
    <cellStyle name="Normal 13 5 5" xfId="2285" xr:uid="{00000000-0005-0000-0000-0000A0040000}"/>
    <cellStyle name="Normal 13 6" xfId="374" xr:uid="{00000000-0005-0000-0000-0000A1040000}"/>
    <cellStyle name="Normal 13 6 2" xfId="375" xr:uid="{00000000-0005-0000-0000-0000A2040000}"/>
    <cellStyle name="Normal 13 6 2 2" xfId="1501" xr:uid="{00000000-0005-0000-0000-0000A3040000}"/>
    <cellStyle name="Normal 13 6 2 2 2" xfId="3079" xr:uid="{00000000-0005-0000-0000-0000A4040000}"/>
    <cellStyle name="Normal 13 6 2 3" xfId="2290" xr:uid="{00000000-0005-0000-0000-0000A5040000}"/>
    <cellStyle name="Normal 13 6 3" xfId="1500" xr:uid="{00000000-0005-0000-0000-0000A6040000}"/>
    <cellStyle name="Normal 13 6 3 2" xfId="3078" xr:uid="{00000000-0005-0000-0000-0000A7040000}"/>
    <cellStyle name="Normal 13 6 4" xfId="2289" xr:uid="{00000000-0005-0000-0000-0000A8040000}"/>
    <cellStyle name="Normal 13 7" xfId="376" xr:uid="{00000000-0005-0000-0000-0000A9040000}"/>
    <cellStyle name="Normal 13 7 2" xfId="1502" xr:uid="{00000000-0005-0000-0000-0000AA040000}"/>
    <cellStyle name="Normal 13 7 2 2" xfId="3080" xr:uid="{00000000-0005-0000-0000-0000AB040000}"/>
    <cellStyle name="Normal 13 7 3" xfId="2291" xr:uid="{00000000-0005-0000-0000-0000AC040000}"/>
    <cellStyle name="Normal 13 8" xfId="882" xr:uid="{00000000-0005-0000-0000-0000AD040000}"/>
    <cellStyle name="Normal 13 8 2" xfId="1764" xr:uid="{00000000-0005-0000-0000-0000AE040000}"/>
    <cellStyle name="Normal 13 8 2 2" xfId="3342" xr:uid="{00000000-0005-0000-0000-0000AF040000}"/>
    <cellStyle name="Normal 13 8 3" xfId="2553" xr:uid="{00000000-0005-0000-0000-0000B0040000}"/>
    <cellStyle name="Normal 13 9" xfId="1093" xr:uid="{00000000-0005-0000-0000-0000B1040000}"/>
    <cellStyle name="Normal 13 9 2" xfId="1885" xr:uid="{00000000-0005-0000-0000-0000B2040000}"/>
    <cellStyle name="Normal 13 9 2 2" xfId="3463" xr:uid="{00000000-0005-0000-0000-0000B3040000}"/>
    <cellStyle name="Normal 13 9 3" xfId="2674" xr:uid="{00000000-0005-0000-0000-0000B4040000}"/>
    <cellStyle name="Normal 14" xfId="87" xr:uid="{00000000-0005-0000-0000-0000B5040000}"/>
    <cellStyle name="Normal 14 2" xfId="377" xr:uid="{00000000-0005-0000-0000-0000B6040000}"/>
    <cellStyle name="Normal 14 2 2" xfId="378" xr:uid="{00000000-0005-0000-0000-0000B7040000}"/>
    <cellStyle name="Normal 14 2 2 2" xfId="379" xr:uid="{00000000-0005-0000-0000-0000B8040000}"/>
    <cellStyle name="Normal 14 2 2 2 2" xfId="1505" xr:uid="{00000000-0005-0000-0000-0000B9040000}"/>
    <cellStyle name="Normal 14 2 2 2 2 2" xfId="3083" xr:uid="{00000000-0005-0000-0000-0000BA040000}"/>
    <cellStyle name="Normal 14 2 2 2 3" xfId="2294" xr:uid="{00000000-0005-0000-0000-0000BB040000}"/>
    <cellStyle name="Normal 14 2 2 3" xfId="1504" xr:uid="{00000000-0005-0000-0000-0000BC040000}"/>
    <cellStyle name="Normal 14 2 2 3 2" xfId="3082" xr:uid="{00000000-0005-0000-0000-0000BD040000}"/>
    <cellStyle name="Normal 14 2 2 4" xfId="2293" xr:uid="{00000000-0005-0000-0000-0000BE040000}"/>
    <cellStyle name="Normal 14 2 3" xfId="380" xr:uid="{00000000-0005-0000-0000-0000BF040000}"/>
    <cellStyle name="Normal 14 2 3 2" xfId="1506" xr:uid="{00000000-0005-0000-0000-0000C0040000}"/>
    <cellStyle name="Normal 14 2 3 2 2" xfId="3084" xr:uid="{00000000-0005-0000-0000-0000C1040000}"/>
    <cellStyle name="Normal 14 2 3 3" xfId="2295" xr:uid="{00000000-0005-0000-0000-0000C2040000}"/>
    <cellStyle name="Normal 14 2 4" xfId="1503" xr:uid="{00000000-0005-0000-0000-0000C3040000}"/>
    <cellStyle name="Normal 14 2 4 2" xfId="3081" xr:uid="{00000000-0005-0000-0000-0000C4040000}"/>
    <cellStyle name="Normal 14 2 5" xfId="2292" xr:uid="{00000000-0005-0000-0000-0000C5040000}"/>
    <cellStyle name="Normal 14 3" xfId="381" xr:uid="{00000000-0005-0000-0000-0000C6040000}"/>
    <cellStyle name="Normal 14 3 2" xfId="382" xr:uid="{00000000-0005-0000-0000-0000C7040000}"/>
    <cellStyle name="Normal 14 3 2 2" xfId="383" xr:uid="{00000000-0005-0000-0000-0000C8040000}"/>
    <cellStyle name="Normal 14 3 2 2 2" xfId="1509" xr:uid="{00000000-0005-0000-0000-0000C9040000}"/>
    <cellStyle name="Normal 14 3 2 2 2 2" xfId="3087" xr:uid="{00000000-0005-0000-0000-0000CA040000}"/>
    <cellStyle name="Normal 14 3 2 2 3" xfId="2298" xr:uid="{00000000-0005-0000-0000-0000CB040000}"/>
    <cellStyle name="Normal 14 3 2 3" xfId="1508" xr:uid="{00000000-0005-0000-0000-0000CC040000}"/>
    <cellStyle name="Normal 14 3 2 3 2" xfId="3086" xr:uid="{00000000-0005-0000-0000-0000CD040000}"/>
    <cellStyle name="Normal 14 3 2 4" xfId="2297" xr:uid="{00000000-0005-0000-0000-0000CE040000}"/>
    <cellStyle name="Normal 14 3 3" xfId="384" xr:uid="{00000000-0005-0000-0000-0000CF040000}"/>
    <cellStyle name="Normal 14 3 3 2" xfId="1510" xr:uid="{00000000-0005-0000-0000-0000D0040000}"/>
    <cellStyle name="Normal 14 3 3 2 2" xfId="3088" xr:uid="{00000000-0005-0000-0000-0000D1040000}"/>
    <cellStyle name="Normal 14 3 3 3" xfId="2299" xr:uid="{00000000-0005-0000-0000-0000D2040000}"/>
    <cellStyle name="Normal 14 3 4" xfId="1507" xr:uid="{00000000-0005-0000-0000-0000D3040000}"/>
    <cellStyle name="Normal 14 3 4 2" xfId="3085" xr:uid="{00000000-0005-0000-0000-0000D4040000}"/>
    <cellStyle name="Normal 14 3 5" xfId="2296" xr:uid="{00000000-0005-0000-0000-0000D5040000}"/>
    <cellStyle name="Normal 14 4" xfId="385" xr:uid="{00000000-0005-0000-0000-0000D6040000}"/>
    <cellStyle name="Normal 14 4 2" xfId="386" xr:uid="{00000000-0005-0000-0000-0000D7040000}"/>
    <cellStyle name="Normal 14 4 2 2" xfId="387" xr:uid="{00000000-0005-0000-0000-0000D8040000}"/>
    <cellStyle name="Normal 14 4 2 2 2" xfId="1513" xr:uid="{00000000-0005-0000-0000-0000D9040000}"/>
    <cellStyle name="Normal 14 4 2 2 2 2" xfId="3091" xr:uid="{00000000-0005-0000-0000-0000DA040000}"/>
    <cellStyle name="Normal 14 4 2 2 3" xfId="2302" xr:uid="{00000000-0005-0000-0000-0000DB040000}"/>
    <cellStyle name="Normal 14 4 2 3" xfId="1512" xr:uid="{00000000-0005-0000-0000-0000DC040000}"/>
    <cellStyle name="Normal 14 4 2 3 2" xfId="3090" xr:uid="{00000000-0005-0000-0000-0000DD040000}"/>
    <cellStyle name="Normal 14 4 2 4" xfId="2301" xr:uid="{00000000-0005-0000-0000-0000DE040000}"/>
    <cellStyle name="Normal 14 4 3" xfId="388" xr:uid="{00000000-0005-0000-0000-0000DF040000}"/>
    <cellStyle name="Normal 14 4 3 2" xfId="1514" xr:uid="{00000000-0005-0000-0000-0000E0040000}"/>
    <cellStyle name="Normal 14 4 3 2 2" xfId="3092" xr:uid="{00000000-0005-0000-0000-0000E1040000}"/>
    <cellStyle name="Normal 14 4 3 3" xfId="2303" xr:uid="{00000000-0005-0000-0000-0000E2040000}"/>
    <cellStyle name="Normal 14 4 4" xfId="1511" xr:uid="{00000000-0005-0000-0000-0000E3040000}"/>
    <cellStyle name="Normal 14 4 4 2" xfId="3089" xr:uid="{00000000-0005-0000-0000-0000E4040000}"/>
    <cellStyle name="Normal 14 4 5" xfId="2300" xr:uid="{00000000-0005-0000-0000-0000E5040000}"/>
    <cellStyle name="Normal 14 5" xfId="389" xr:uid="{00000000-0005-0000-0000-0000E6040000}"/>
    <cellStyle name="Normal 14 5 2" xfId="390" xr:uid="{00000000-0005-0000-0000-0000E7040000}"/>
    <cellStyle name="Normal 14 5 2 2" xfId="391" xr:uid="{00000000-0005-0000-0000-0000E8040000}"/>
    <cellStyle name="Normal 14 5 2 2 2" xfId="1517" xr:uid="{00000000-0005-0000-0000-0000E9040000}"/>
    <cellStyle name="Normal 14 5 2 2 2 2" xfId="3095" xr:uid="{00000000-0005-0000-0000-0000EA040000}"/>
    <cellStyle name="Normal 14 5 2 2 3" xfId="2306" xr:uid="{00000000-0005-0000-0000-0000EB040000}"/>
    <cellStyle name="Normal 14 5 2 3" xfId="1516" xr:uid="{00000000-0005-0000-0000-0000EC040000}"/>
    <cellStyle name="Normal 14 5 2 3 2" xfId="3094" xr:uid="{00000000-0005-0000-0000-0000ED040000}"/>
    <cellStyle name="Normal 14 5 2 4" xfId="2305" xr:uid="{00000000-0005-0000-0000-0000EE040000}"/>
    <cellStyle name="Normal 14 5 3" xfId="392" xr:uid="{00000000-0005-0000-0000-0000EF040000}"/>
    <cellStyle name="Normal 14 5 3 2" xfId="1518" xr:uid="{00000000-0005-0000-0000-0000F0040000}"/>
    <cellStyle name="Normal 14 5 3 2 2" xfId="3096" xr:uid="{00000000-0005-0000-0000-0000F1040000}"/>
    <cellStyle name="Normal 14 5 3 3" xfId="2307" xr:uid="{00000000-0005-0000-0000-0000F2040000}"/>
    <cellStyle name="Normal 14 5 4" xfId="1515" xr:uid="{00000000-0005-0000-0000-0000F3040000}"/>
    <cellStyle name="Normal 14 5 4 2" xfId="3093" xr:uid="{00000000-0005-0000-0000-0000F4040000}"/>
    <cellStyle name="Normal 14 5 5" xfId="2304" xr:uid="{00000000-0005-0000-0000-0000F5040000}"/>
    <cellStyle name="Normal 14 6" xfId="393" xr:uid="{00000000-0005-0000-0000-0000F6040000}"/>
    <cellStyle name="Normal 14 6 2" xfId="394" xr:uid="{00000000-0005-0000-0000-0000F7040000}"/>
    <cellStyle name="Normal 14 6 2 2" xfId="1520" xr:uid="{00000000-0005-0000-0000-0000F8040000}"/>
    <cellStyle name="Normal 14 6 2 2 2" xfId="3098" xr:uid="{00000000-0005-0000-0000-0000F9040000}"/>
    <cellStyle name="Normal 14 6 2 3" xfId="2309" xr:uid="{00000000-0005-0000-0000-0000FA040000}"/>
    <cellStyle name="Normal 14 6 3" xfId="1519" xr:uid="{00000000-0005-0000-0000-0000FB040000}"/>
    <cellStyle name="Normal 14 6 3 2" xfId="3097" xr:uid="{00000000-0005-0000-0000-0000FC040000}"/>
    <cellStyle name="Normal 14 6 4" xfId="2308" xr:uid="{00000000-0005-0000-0000-0000FD040000}"/>
    <cellStyle name="Normal 14 7" xfId="395" xr:uid="{00000000-0005-0000-0000-0000FE040000}"/>
    <cellStyle name="Normal 14 7 2" xfId="1521" xr:uid="{00000000-0005-0000-0000-0000FF040000}"/>
    <cellStyle name="Normal 14 7 2 2" xfId="3099" xr:uid="{00000000-0005-0000-0000-000000050000}"/>
    <cellStyle name="Normal 14 7 3" xfId="2310" xr:uid="{00000000-0005-0000-0000-000001050000}"/>
    <cellStyle name="Normal 15" xfId="396" xr:uid="{00000000-0005-0000-0000-000002050000}"/>
    <cellStyle name="Normal 15 2" xfId="397" xr:uid="{00000000-0005-0000-0000-000003050000}"/>
    <cellStyle name="Normal 15 2 2" xfId="398" xr:uid="{00000000-0005-0000-0000-000004050000}"/>
    <cellStyle name="Normal 15 2 2 2" xfId="399" xr:uid="{00000000-0005-0000-0000-000005050000}"/>
    <cellStyle name="Normal 15 2 2 2 2" xfId="1525" xr:uid="{00000000-0005-0000-0000-000006050000}"/>
    <cellStyle name="Normal 15 2 2 2 2 2" xfId="3103" xr:uid="{00000000-0005-0000-0000-000007050000}"/>
    <cellStyle name="Normal 15 2 2 2 3" xfId="2314" xr:uid="{00000000-0005-0000-0000-000008050000}"/>
    <cellStyle name="Normal 15 2 2 3" xfId="1524" xr:uid="{00000000-0005-0000-0000-000009050000}"/>
    <cellStyle name="Normal 15 2 2 3 2" xfId="3102" xr:uid="{00000000-0005-0000-0000-00000A050000}"/>
    <cellStyle name="Normal 15 2 2 4" xfId="2313" xr:uid="{00000000-0005-0000-0000-00000B050000}"/>
    <cellStyle name="Normal 15 2 3" xfId="400" xr:uid="{00000000-0005-0000-0000-00000C050000}"/>
    <cellStyle name="Normal 15 2 3 2" xfId="1526" xr:uid="{00000000-0005-0000-0000-00000D050000}"/>
    <cellStyle name="Normal 15 2 3 2 2" xfId="3104" xr:uid="{00000000-0005-0000-0000-00000E050000}"/>
    <cellStyle name="Normal 15 2 3 3" xfId="2315" xr:uid="{00000000-0005-0000-0000-00000F050000}"/>
    <cellStyle name="Normal 15 2 4" xfId="1523" xr:uid="{00000000-0005-0000-0000-000010050000}"/>
    <cellStyle name="Normal 15 2 4 2" xfId="3101" xr:uid="{00000000-0005-0000-0000-000011050000}"/>
    <cellStyle name="Normal 15 2 5" xfId="2312" xr:uid="{00000000-0005-0000-0000-000012050000}"/>
    <cellStyle name="Normal 15 3" xfId="401" xr:uid="{00000000-0005-0000-0000-000013050000}"/>
    <cellStyle name="Normal 15 3 2" xfId="402" xr:uid="{00000000-0005-0000-0000-000014050000}"/>
    <cellStyle name="Normal 15 3 2 2" xfId="403" xr:uid="{00000000-0005-0000-0000-000015050000}"/>
    <cellStyle name="Normal 15 3 2 2 2" xfId="1529" xr:uid="{00000000-0005-0000-0000-000016050000}"/>
    <cellStyle name="Normal 15 3 2 2 2 2" xfId="3107" xr:uid="{00000000-0005-0000-0000-000017050000}"/>
    <cellStyle name="Normal 15 3 2 2 3" xfId="2318" xr:uid="{00000000-0005-0000-0000-000018050000}"/>
    <cellStyle name="Normal 15 3 2 3" xfId="1528" xr:uid="{00000000-0005-0000-0000-000019050000}"/>
    <cellStyle name="Normal 15 3 2 3 2" xfId="3106" xr:uid="{00000000-0005-0000-0000-00001A050000}"/>
    <cellStyle name="Normal 15 3 2 4" xfId="2317" xr:uid="{00000000-0005-0000-0000-00001B050000}"/>
    <cellStyle name="Normal 15 3 3" xfId="404" xr:uid="{00000000-0005-0000-0000-00001C050000}"/>
    <cellStyle name="Normal 15 3 3 2" xfId="1530" xr:uid="{00000000-0005-0000-0000-00001D050000}"/>
    <cellStyle name="Normal 15 3 3 2 2" xfId="3108" xr:uid="{00000000-0005-0000-0000-00001E050000}"/>
    <cellStyle name="Normal 15 3 3 3" xfId="2319" xr:uid="{00000000-0005-0000-0000-00001F050000}"/>
    <cellStyle name="Normal 15 3 4" xfId="1527" xr:uid="{00000000-0005-0000-0000-000020050000}"/>
    <cellStyle name="Normal 15 3 4 2" xfId="3105" xr:uid="{00000000-0005-0000-0000-000021050000}"/>
    <cellStyle name="Normal 15 3 5" xfId="2316" xr:uid="{00000000-0005-0000-0000-000022050000}"/>
    <cellStyle name="Normal 15 4" xfId="405" xr:uid="{00000000-0005-0000-0000-000023050000}"/>
    <cellStyle name="Normal 15 4 2" xfId="406" xr:uid="{00000000-0005-0000-0000-000024050000}"/>
    <cellStyle name="Normal 15 4 2 2" xfId="1532" xr:uid="{00000000-0005-0000-0000-000025050000}"/>
    <cellStyle name="Normal 15 4 2 2 2" xfId="3110" xr:uid="{00000000-0005-0000-0000-000026050000}"/>
    <cellStyle name="Normal 15 4 2 3" xfId="2321" xr:uid="{00000000-0005-0000-0000-000027050000}"/>
    <cellStyle name="Normal 15 4 3" xfId="1531" xr:uid="{00000000-0005-0000-0000-000028050000}"/>
    <cellStyle name="Normal 15 4 3 2" xfId="3109" xr:uid="{00000000-0005-0000-0000-000029050000}"/>
    <cellStyle name="Normal 15 4 4" xfId="2320" xr:uid="{00000000-0005-0000-0000-00002A050000}"/>
    <cellStyle name="Normal 15 5" xfId="407" xr:uid="{00000000-0005-0000-0000-00002B050000}"/>
    <cellStyle name="Normal 15 5 2" xfId="1533" xr:uid="{00000000-0005-0000-0000-00002C050000}"/>
    <cellStyle name="Normal 15 5 2 2" xfId="3111" xr:uid="{00000000-0005-0000-0000-00002D050000}"/>
    <cellStyle name="Normal 15 5 3" xfId="2322" xr:uid="{00000000-0005-0000-0000-00002E050000}"/>
    <cellStyle name="Normal 15 6" xfId="1044" xr:uid="{00000000-0005-0000-0000-00002F050000}"/>
    <cellStyle name="Normal 15 6 2" xfId="1839" xr:uid="{00000000-0005-0000-0000-000030050000}"/>
    <cellStyle name="Normal 15 6 2 2" xfId="3417" xr:uid="{00000000-0005-0000-0000-000031050000}"/>
    <cellStyle name="Normal 15 6 3" xfId="2628" xr:uid="{00000000-0005-0000-0000-000032050000}"/>
    <cellStyle name="Normal 15 7" xfId="1168" xr:uid="{00000000-0005-0000-0000-000033050000}"/>
    <cellStyle name="Normal 15 7 2" xfId="1960" xr:uid="{00000000-0005-0000-0000-000034050000}"/>
    <cellStyle name="Normal 15 7 2 2" xfId="3538" xr:uid="{00000000-0005-0000-0000-000035050000}"/>
    <cellStyle name="Normal 15 7 3" xfId="2749" xr:uid="{00000000-0005-0000-0000-000036050000}"/>
    <cellStyle name="Normal 15 8" xfId="1522" xr:uid="{00000000-0005-0000-0000-000037050000}"/>
    <cellStyle name="Normal 15 8 2" xfId="3100" xr:uid="{00000000-0005-0000-0000-000038050000}"/>
    <cellStyle name="Normal 15 9" xfId="2311" xr:uid="{00000000-0005-0000-0000-000039050000}"/>
    <cellStyle name="Normal 16" xfId="408" xr:uid="{00000000-0005-0000-0000-00003A050000}"/>
    <cellStyle name="Normal 16 2" xfId="409" xr:uid="{00000000-0005-0000-0000-00003B050000}"/>
    <cellStyle name="Normal 16 2 2" xfId="410" xr:uid="{00000000-0005-0000-0000-00003C050000}"/>
    <cellStyle name="Normal 16 2 2 2" xfId="411" xr:uid="{00000000-0005-0000-0000-00003D050000}"/>
    <cellStyle name="Normal 16 2 2 2 2" xfId="1537" xr:uid="{00000000-0005-0000-0000-00003E050000}"/>
    <cellStyle name="Normal 16 2 2 2 2 2" xfId="3115" xr:uid="{00000000-0005-0000-0000-00003F050000}"/>
    <cellStyle name="Normal 16 2 2 2 3" xfId="2326" xr:uid="{00000000-0005-0000-0000-000040050000}"/>
    <cellStyle name="Normal 16 2 2 3" xfId="1536" xr:uid="{00000000-0005-0000-0000-000041050000}"/>
    <cellStyle name="Normal 16 2 2 3 2" xfId="3114" xr:uid="{00000000-0005-0000-0000-000042050000}"/>
    <cellStyle name="Normal 16 2 2 4" xfId="2325" xr:uid="{00000000-0005-0000-0000-000043050000}"/>
    <cellStyle name="Normal 16 2 3" xfId="412" xr:uid="{00000000-0005-0000-0000-000044050000}"/>
    <cellStyle name="Normal 16 2 3 2" xfId="1538" xr:uid="{00000000-0005-0000-0000-000045050000}"/>
    <cellStyle name="Normal 16 2 3 2 2" xfId="3116" xr:uid="{00000000-0005-0000-0000-000046050000}"/>
    <cellStyle name="Normal 16 2 3 3" xfId="2327" xr:uid="{00000000-0005-0000-0000-000047050000}"/>
    <cellStyle name="Normal 16 2 4" xfId="1535" xr:uid="{00000000-0005-0000-0000-000048050000}"/>
    <cellStyle name="Normal 16 2 4 2" xfId="3113" xr:uid="{00000000-0005-0000-0000-000049050000}"/>
    <cellStyle name="Normal 16 2 5" xfId="2324" xr:uid="{00000000-0005-0000-0000-00004A050000}"/>
    <cellStyle name="Normal 16 3" xfId="413" xr:uid="{00000000-0005-0000-0000-00004B050000}"/>
    <cellStyle name="Normal 16 3 2" xfId="414" xr:uid="{00000000-0005-0000-0000-00004C050000}"/>
    <cellStyle name="Normal 16 3 2 2" xfId="415" xr:uid="{00000000-0005-0000-0000-00004D050000}"/>
    <cellStyle name="Normal 16 3 2 2 2" xfId="1541" xr:uid="{00000000-0005-0000-0000-00004E050000}"/>
    <cellStyle name="Normal 16 3 2 2 2 2" xfId="3119" xr:uid="{00000000-0005-0000-0000-00004F050000}"/>
    <cellStyle name="Normal 16 3 2 2 3" xfId="2330" xr:uid="{00000000-0005-0000-0000-000050050000}"/>
    <cellStyle name="Normal 16 3 2 3" xfId="1540" xr:uid="{00000000-0005-0000-0000-000051050000}"/>
    <cellStyle name="Normal 16 3 2 3 2" xfId="3118" xr:uid="{00000000-0005-0000-0000-000052050000}"/>
    <cellStyle name="Normal 16 3 2 4" xfId="2329" xr:uid="{00000000-0005-0000-0000-000053050000}"/>
    <cellStyle name="Normal 16 3 3" xfId="416" xr:uid="{00000000-0005-0000-0000-000054050000}"/>
    <cellStyle name="Normal 16 3 3 2" xfId="1542" xr:uid="{00000000-0005-0000-0000-000055050000}"/>
    <cellStyle name="Normal 16 3 3 2 2" xfId="3120" xr:uid="{00000000-0005-0000-0000-000056050000}"/>
    <cellStyle name="Normal 16 3 3 3" xfId="2331" xr:uid="{00000000-0005-0000-0000-000057050000}"/>
    <cellStyle name="Normal 16 3 4" xfId="1539" xr:uid="{00000000-0005-0000-0000-000058050000}"/>
    <cellStyle name="Normal 16 3 4 2" xfId="3117" xr:uid="{00000000-0005-0000-0000-000059050000}"/>
    <cellStyle name="Normal 16 3 5" xfId="2328" xr:uid="{00000000-0005-0000-0000-00005A050000}"/>
    <cellStyle name="Normal 16 4" xfId="417" xr:uid="{00000000-0005-0000-0000-00005B050000}"/>
    <cellStyle name="Normal 16 4 2" xfId="418" xr:uid="{00000000-0005-0000-0000-00005C050000}"/>
    <cellStyle name="Normal 16 4 2 2" xfId="1544" xr:uid="{00000000-0005-0000-0000-00005D050000}"/>
    <cellStyle name="Normal 16 4 2 2 2" xfId="3122" xr:uid="{00000000-0005-0000-0000-00005E050000}"/>
    <cellStyle name="Normal 16 4 2 3" xfId="2333" xr:uid="{00000000-0005-0000-0000-00005F050000}"/>
    <cellStyle name="Normal 16 4 3" xfId="1543" xr:uid="{00000000-0005-0000-0000-000060050000}"/>
    <cellStyle name="Normal 16 4 3 2" xfId="3121" xr:uid="{00000000-0005-0000-0000-000061050000}"/>
    <cellStyle name="Normal 16 4 4" xfId="2332" xr:uid="{00000000-0005-0000-0000-000062050000}"/>
    <cellStyle name="Normal 16 5" xfId="419" xr:uid="{00000000-0005-0000-0000-000063050000}"/>
    <cellStyle name="Normal 16 5 2" xfId="1545" xr:uid="{00000000-0005-0000-0000-000064050000}"/>
    <cellStyle name="Normal 16 5 2 2" xfId="3123" xr:uid="{00000000-0005-0000-0000-000065050000}"/>
    <cellStyle name="Normal 16 5 3" xfId="2334" xr:uid="{00000000-0005-0000-0000-000066050000}"/>
    <cellStyle name="Normal 16 6" xfId="1051" xr:uid="{00000000-0005-0000-0000-000067050000}"/>
    <cellStyle name="Normal 16 6 2" xfId="1846" xr:uid="{00000000-0005-0000-0000-000068050000}"/>
    <cellStyle name="Normal 16 6 2 2" xfId="3424" xr:uid="{00000000-0005-0000-0000-000069050000}"/>
    <cellStyle name="Normal 16 6 3" xfId="2635" xr:uid="{00000000-0005-0000-0000-00006A050000}"/>
    <cellStyle name="Normal 16 7" xfId="1175" xr:uid="{00000000-0005-0000-0000-00006B050000}"/>
    <cellStyle name="Normal 16 7 2" xfId="1967" xr:uid="{00000000-0005-0000-0000-00006C050000}"/>
    <cellStyle name="Normal 16 7 2 2" xfId="3545" xr:uid="{00000000-0005-0000-0000-00006D050000}"/>
    <cellStyle name="Normal 16 7 3" xfId="2756" xr:uid="{00000000-0005-0000-0000-00006E050000}"/>
    <cellStyle name="Normal 16 8" xfId="1534" xr:uid="{00000000-0005-0000-0000-00006F050000}"/>
    <cellStyle name="Normal 16 8 2" xfId="3112" xr:uid="{00000000-0005-0000-0000-000070050000}"/>
    <cellStyle name="Normal 16 9" xfId="2323" xr:uid="{00000000-0005-0000-0000-000071050000}"/>
    <cellStyle name="Normal 17" xfId="420" xr:uid="{00000000-0005-0000-0000-000072050000}"/>
    <cellStyle name="Normal 17 2" xfId="421" xr:uid="{00000000-0005-0000-0000-000073050000}"/>
    <cellStyle name="Normal 17 2 2" xfId="422" xr:uid="{00000000-0005-0000-0000-000074050000}"/>
    <cellStyle name="Normal 17 2 2 2" xfId="423" xr:uid="{00000000-0005-0000-0000-000075050000}"/>
    <cellStyle name="Normal 17 2 2 2 2" xfId="1549" xr:uid="{00000000-0005-0000-0000-000076050000}"/>
    <cellStyle name="Normal 17 2 2 2 2 2" xfId="3127" xr:uid="{00000000-0005-0000-0000-000077050000}"/>
    <cellStyle name="Normal 17 2 2 2 3" xfId="2338" xr:uid="{00000000-0005-0000-0000-000078050000}"/>
    <cellStyle name="Normal 17 2 2 3" xfId="1548" xr:uid="{00000000-0005-0000-0000-000079050000}"/>
    <cellStyle name="Normal 17 2 2 3 2" xfId="3126" xr:uid="{00000000-0005-0000-0000-00007A050000}"/>
    <cellStyle name="Normal 17 2 2 4" xfId="2337" xr:uid="{00000000-0005-0000-0000-00007B050000}"/>
    <cellStyle name="Normal 17 2 3" xfId="424" xr:uid="{00000000-0005-0000-0000-00007C050000}"/>
    <cellStyle name="Normal 17 2 3 2" xfId="1550" xr:uid="{00000000-0005-0000-0000-00007D050000}"/>
    <cellStyle name="Normal 17 2 3 2 2" xfId="3128" xr:uid="{00000000-0005-0000-0000-00007E050000}"/>
    <cellStyle name="Normal 17 2 3 3" xfId="2339" xr:uid="{00000000-0005-0000-0000-00007F050000}"/>
    <cellStyle name="Normal 17 2 4" xfId="1547" xr:uid="{00000000-0005-0000-0000-000080050000}"/>
    <cellStyle name="Normal 17 2 4 2" xfId="3125" xr:uid="{00000000-0005-0000-0000-000081050000}"/>
    <cellStyle name="Normal 17 2 5" xfId="2336" xr:uid="{00000000-0005-0000-0000-000082050000}"/>
    <cellStyle name="Normal 17 3" xfId="425" xr:uid="{00000000-0005-0000-0000-000083050000}"/>
    <cellStyle name="Normal 17 3 2" xfId="426" xr:uid="{00000000-0005-0000-0000-000084050000}"/>
    <cellStyle name="Normal 17 3 2 2" xfId="427" xr:uid="{00000000-0005-0000-0000-000085050000}"/>
    <cellStyle name="Normal 17 3 2 2 2" xfId="1553" xr:uid="{00000000-0005-0000-0000-000086050000}"/>
    <cellStyle name="Normal 17 3 2 2 2 2" xfId="3131" xr:uid="{00000000-0005-0000-0000-000087050000}"/>
    <cellStyle name="Normal 17 3 2 2 3" xfId="2342" xr:uid="{00000000-0005-0000-0000-000088050000}"/>
    <cellStyle name="Normal 17 3 2 3" xfId="1552" xr:uid="{00000000-0005-0000-0000-000089050000}"/>
    <cellStyle name="Normal 17 3 2 3 2" xfId="3130" xr:uid="{00000000-0005-0000-0000-00008A050000}"/>
    <cellStyle name="Normal 17 3 2 4" xfId="2341" xr:uid="{00000000-0005-0000-0000-00008B050000}"/>
    <cellStyle name="Normal 17 3 3" xfId="428" xr:uid="{00000000-0005-0000-0000-00008C050000}"/>
    <cellStyle name="Normal 17 3 3 2" xfId="1554" xr:uid="{00000000-0005-0000-0000-00008D050000}"/>
    <cellStyle name="Normal 17 3 3 2 2" xfId="3132" xr:uid="{00000000-0005-0000-0000-00008E050000}"/>
    <cellStyle name="Normal 17 3 3 3" xfId="2343" xr:uid="{00000000-0005-0000-0000-00008F050000}"/>
    <cellStyle name="Normal 17 3 4" xfId="1551" xr:uid="{00000000-0005-0000-0000-000090050000}"/>
    <cellStyle name="Normal 17 3 4 2" xfId="3129" xr:uid="{00000000-0005-0000-0000-000091050000}"/>
    <cellStyle name="Normal 17 3 5" xfId="2340" xr:uid="{00000000-0005-0000-0000-000092050000}"/>
    <cellStyle name="Normal 17 4" xfId="429" xr:uid="{00000000-0005-0000-0000-000093050000}"/>
    <cellStyle name="Normal 17 4 2" xfId="430" xr:uid="{00000000-0005-0000-0000-000094050000}"/>
    <cellStyle name="Normal 17 4 2 2" xfId="1556" xr:uid="{00000000-0005-0000-0000-000095050000}"/>
    <cellStyle name="Normal 17 4 2 2 2" xfId="3134" xr:uid="{00000000-0005-0000-0000-000096050000}"/>
    <cellStyle name="Normal 17 4 2 3" xfId="2345" xr:uid="{00000000-0005-0000-0000-000097050000}"/>
    <cellStyle name="Normal 17 4 3" xfId="1555" xr:uid="{00000000-0005-0000-0000-000098050000}"/>
    <cellStyle name="Normal 17 4 3 2" xfId="3133" xr:uid="{00000000-0005-0000-0000-000099050000}"/>
    <cellStyle name="Normal 17 4 4" xfId="2344" xr:uid="{00000000-0005-0000-0000-00009A050000}"/>
    <cellStyle name="Normal 17 5" xfId="431" xr:uid="{00000000-0005-0000-0000-00009B050000}"/>
    <cellStyle name="Normal 17 5 2" xfId="1557" xr:uid="{00000000-0005-0000-0000-00009C050000}"/>
    <cellStyle name="Normal 17 5 2 2" xfId="3135" xr:uid="{00000000-0005-0000-0000-00009D050000}"/>
    <cellStyle name="Normal 17 5 3" xfId="2346" xr:uid="{00000000-0005-0000-0000-00009E050000}"/>
    <cellStyle name="Normal 17 6" xfId="1054" xr:uid="{00000000-0005-0000-0000-00009F050000}"/>
    <cellStyle name="Normal 17 6 2" xfId="1849" xr:uid="{00000000-0005-0000-0000-0000A0050000}"/>
    <cellStyle name="Normal 17 6 2 2" xfId="3427" xr:uid="{00000000-0005-0000-0000-0000A1050000}"/>
    <cellStyle name="Normal 17 6 3" xfId="2638" xr:uid="{00000000-0005-0000-0000-0000A2050000}"/>
    <cellStyle name="Normal 17 7" xfId="1178" xr:uid="{00000000-0005-0000-0000-0000A3050000}"/>
    <cellStyle name="Normal 17 7 2" xfId="1970" xr:uid="{00000000-0005-0000-0000-0000A4050000}"/>
    <cellStyle name="Normal 17 7 2 2" xfId="3548" xr:uid="{00000000-0005-0000-0000-0000A5050000}"/>
    <cellStyle name="Normal 17 7 3" xfId="2759" xr:uid="{00000000-0005-0000-0000-0000A6050000}"/>
    <cellStyle name="Normal 17 8" xfId="1546" xr:uid="{00000000-0005-0000-0000-0000A7050000}"/>
    <cellStyle name="Normal 17 8 2" xfId="3124" xr:uid="{00000000-0005-0000-0000-0000A8050000}"/>
    <cellStyle name="Normal 17 9" xfId="2335" xr:uid="{00000000-0005-0000-0000-0000A9050000}"/>
    <cellStyle name="Normal 18" xfId="432" xr:uid="{00000000-0005-0000-0000-0000AA050000}"/>
    <cellStyle name="Normal 18 2" xfId="433" xr:uid="{00000000-0005-0000-0000-0000AB050000}"/>
    <cellStyle name="Normal 18 2 2" xfId="434" xr:uid="{00000000-0005-0000-0000-0000AC050000}"/>
    <cellStyle name="Normal 18 2 2 2" xfId="435" xr:uid="{00000000-0005-0000-0000-0000AD050000}"/>
    <cellStyle name="Normal 18 2 2 2 2" xfId="1561" xr:uid="{00000000-0005-0000-0000-0000AE050000}"/>
    <cellStyle name="Normal 18 2 2 2 2 2" xfId="3139" xr:uid="{00000000-0005-0000-0000-0000AF050000}"/>
    <cellStyle name="Normal 18 2 2 2 3" xfId="2350" xr:uid="{00000000-0005-0000-0000-0000B0050000}"/>
    <cellStyle name="Normal 18 2 2 3" xfId="1560" xr:uid="{00000000-0005-0000-0000-0000B1050000}"/>
    <cellStyle name="Normal 18 2 2 3 2" xfId="3138" xr:uid="{00000000-0005-0000-0000-0000B2050000}"/>
    <cellStyle name="Normal 18 2 2 4" xfId="2349" xr:uid="{00000000-0005-0000-0000-0000B3050000}"/>
    <cellStyle name="Normal 18 2 3" xfId="436" xr:uid="{00000000-0005-0000-0000-0000B4050000}"/>
    <cellStyle name="Normal 18 2 3 2" xfId="1562" xr:uid="{00000000-0005-0000-0000-0000B5050000}"/>
    <cellStyle name="Normal 18 2 3 2 2" xfId="3140" xr:uid="{00000000-0005-0000-0000-0000B6050000}"/>
    <cellStyle name="Normal 18 2 3 3" xfId="2351" xr:uid="{00000000-0005-0000-0000-0000B7050000}"/>
    <cellStyle name="Normal 18 2 4" xfId="1559" xr:uid="{00000000-0005-0000-0000-0000B8050000}"/>
    <cellStyle name="Normal 18 2 4 2" xfId="3137" xr:uid="{00000000-0005-0000-0000-0000B9050000}"/>
    <cellStyle name="Normal 18 2 5" xfId="2348" xr:uid="{00000000-0005-0000-0000-0000BA050000}"/>
    <cellStyle name="Normal 18 3" xfId="437" xr:uid="{00000000-0005-0000-0000-0000BB050000}"/>
    <cellStyle name="Normal 18 3 2" xfId="438" xr:uid="{00000000-0005-0000-0000-0000BC050000}"/>
    <cellStyle name="Normal 18 3 2 2" xfId="439" xr:uid="{00000000-0005-0000-0000-0000BD050000}"/>
    <cellStyle name="Normal 18 3 2 2 2" xfId="1565" xr:uid="{00000000-0005-0000-0000-0000BE050000}"/>
    <cellStyle name="Normal 18 3 2 2 2 2" xfId="3143" xr:uid="{00000000-0005-0000-0000-0000BF050000}"/>
    <cellStyle name="Normal 18 3 2 2 3" xfId="2354" xr:uid="{00000000-0005-0000-0000-0000C0050000}"/>
    <cellStyle name="Normal 18 3 2 3" xfId="1564" xr:uid="{00000000-0005-0000-0000-0000C1050000}"/>
    <cellStyle name="Normal 18 3 2 3 2" xfId="3142" xr:uid="{00000000-0005-0000-0000-0000C2050000}"/>
    <cellStyle name="Normal 18 3 2 4" xfId="2353" xr:uid="{00000000-0005-0000-0000-0000C3050000}"/>
    <cellStyle name="Normal 18 3 3" xfId="440" xr:uid="{00000000-0005-0000-0000-0000C4050000}"/>
    <cellStyle name="Normal 18 3 3 2" xfId="1566" xr:uid="{00000000-0005-0000-0000-0000C5050000}"/>
    <cellStyle name="Normal 18 3 3 2 2" xfId="3144" xr:uid="{00000000-0005-0000-0000-0000C6050000}"/>
    <cellStyle name="Normal 18 3 3 3" xfId="2355" xr:uid="{00000000-0005-0000-0000-0000C7050000}"/>
    <cellStyle name="Normal 18 3 4" xfId="1563" xr:uid="{00000000-0005-0000-0000-0000C8050000}"/>
    <cellStyle name="Normal 18 3 4 2" xfId="3141" xr:uid="{00000000-0005-0000-0000-0000C9050000}"/>
    <cellStyle name="Normal 18 3 5" xfId="2352" xr:uid="{00000000-0005-0000-0000-0000CA050000}"/>
    <cellStyle name="Normal 18 4" xfId="441" xr:uid="{00000000-0005-0000-0000-0000CB050000}"/>
    <cellStyle name="Normal 18 4 2" xfId="442" xr:uid="{00000000-0005-0000-0000-0000CC050000}"/>
    <cellStyle name="Normal 18 4 2 2" xfId="1568" xr:uid="{00000000-0005-0000-0000-0000CD050000}"/>
    <cellStyle name="Normal 18 4 2 2 2" xfId="3146" xr:uid="{00000000-0005-0000-0000-0000CE050000}"/>
    <cellStyle name="Normal 18 4 2 3" xfId="2357" xr:uid="{00000000-0005-0000-0000-0000CF050000}"/>
    <cellStyle name="Normal 18 4 3" xfId="1567" xr:uid="{00000000-0005-0000-0000-0000D0050000}"/>
    <cellStyle name="Normal 18 4 3 2" xfId="3145" xr:uid="{00000000-0005-0000-0000-0000D1050000}"/>
    <cellStyle name="Normal 18 4 4" xfId="2356" xr:uid="{00000000-0005-0000-0000-0000D2050000}"/>
    <cellStyle name="Normal 18 5" xfId="443" xr:uid="{00000000-0005-0000-0000-0000D3050000}"/>
    <cellStyle name="Normal 18 5 2" xfId="1569" xr:uid="{00000000-0005-0000-0000-0000D4050000}"/>
    <cellStyle name="Normal 18 5 2 2" xfId="3147" xr:uid="{00000000-0005-0000-0000-0000D5050000}"/>
    <cellStyle name="Normal 18 5 3" xfId="2358" xr:uid="{00000000-0005-0000-0000-0000D6050000}"/>
    <cellStyle name="Normal 18 6" xfId="1558" xr:uid="{00000000-0005-0000-0000-0000D7050000}"/>
    <cellStyle name="Normal 18 6 2" xfId="3136" xr:uid="{00000000-0005-0000-0000-0000D8050000}"/>
    <cellStyle name="Normal 18 7" xfId="2347" xr:uid="{00000000-0005-0000-0000-0000D9050000}"/>
    <cellStyle name="Normal 19" xfId="444" xr:uid="{00000000-0005-0000-0000-0000DA050000}"/>
    <cellStyle name="Normal 2" xfId="10" xr:uid="{00000000-0005-0000-0000-0000DB050000}"/>
    <cellStyle name="Normal 2 10" xfId="88" xr:uid="{00000000-0005-0000-0000-0000DC050000}"/>
    <cellStyle name="Normal 2 10 2" xfId="445" xr:uid="{00000000-0005-0000-0000-0000DD050000}"/>
    <cellStyle name="Normal 2 10 3" xfId="883" xr:uid="{00000000-0005-0000-0000-0000DE050000}"/>
    <cellStyle name="Normal 2 11" xfId="89" xr:uid="{00000000-0005-0000-0000-0000DF050000}"/>
    <cellStyle name="Normal 2 11 2" xfId="446" xr:uid="{00000000-0005-0000-0000-0000E0050000}"/>
    <cellStyle name="Normal 2 11 3" xfId="884" xr:uid="{00000000-0005-0000-0000-0000E1050000}"/>
    <cellStyle name="Normal 2 12" xfId="90" xr:uid="{00000000-0005-0000-0000-0000E2050000}"/>
    <cellStyle name="Normal 2 12 2" xfId="447" xr:uid="{00000000-0005-0000-0000-0000E3050000}"/>
    <cellStyle name="Normal 2 12 2 2" xfId="885" xr:uid="{00000000-0005-0000-0000-0000E4050000}"/>
    <cellStyle name="Normal 2 12 2 3" xfId="1570" xr:uid="{00000000-0005-0000-0000-0000E5050000}"/>
    <cellStyle name="Normal 2 12 2 3 2" xfId="3148" xr:uid="{00000000-0005-0000-0000-0000E6050000}"/>
    <cellStyle name="Normal 2 12 2 4" xfId="2359" xr:uid="{00000000-0005-0000-0000-0000E7050000}"/>
    <cellStyle name="Normal 2 12 3" xfId="886" xr:uid="{00000000-0005-0000-0000-0000E8050000}"/>
    <cellStyle name="Normal 2 13" xfId="91" xr:uid="{00000000-0005-0000-0000-0000E9050000}"/>
    <cellStyle name="Normal 2 13 2" xfId="887" xr:uid="{00000000-0005-0000-0000-0000EA050000}"/>
    <cellStyle name="Normal 2 13 3" xfId="888" xr:uid="{00000000-0005-0000-0000-0000EB050000}"/>
    <cellStyle name="Normal 2 14" xfId="92" xr:uid="{00000000-0005-0000-0000-0000EC050000}"/>
    <cellStyle name="Normal 2 14 2" xfId="889" xr:uid="{00000000-0005-0000-0000-0000ED050000}"/>
    <cellStyle name="Normal 2 14 3" xfId="890" xr:uid="{00000000-0005-0000-0000-0000EE050000}"/>
    <cellStyle name="Normal 2 15" xfId="93" xr:uid="{00000000-0005-0000-0000-0000EF050000}"/>
    <cellStyle name="Normal 2 15 2" xfId="891" xr:uid="{00000000-0005-0000-0000-0000F0050000}"/>
    <cellStyle name="Normal 2 15 3" xfId="892" xr:uid="{00000000-0005-0000-0000-0000F1050000}"/>
    <cellStyle name="Normal 2 16" xfId="94" xr:uid="{00000000-0005-0000-0000-0000F2050000}"/>
    <cellStyle name="Normal 2 16 2" xfId="893" xr:uid="{00000000-0005-0000-0000-0000F3050000}"/>
    <cellStyle name="Normal 2 16 3" xfId="894" xr:uid="{00000000-0005-0000-0000-0000F4050000}"/>
    <cellStyle name="Normal 2 17" xfId="95" xr:uid="{00000000-0005-0000-0000-0000F5050000}"/>
    <cellStyle name="Normal 2 17 2" xfId="895" xr:uid="{00000000-0005-0000-0000-0000F6050000}"/>
    <cellStyle name="Normal 2 17 3" xfId="896" xr:uid="{00000000-0005-0000-0000-0000F7050000}"/>
    <cellStyle name="Normal 2 18" xfId="96" xr:uid="{00000000-0005-0000-0000-0000F8050000}"/>
    <cellStyle name="Normal 2 18 2" xfId="897" xr:uid="{00000000-0005-0000-0000-0000F9050000}"/>
    <cellStyle name="Normal 2 18 2 2" xfId="1094" xr:uid="{00000000-0005-0000-0000-0000FA050000}"/>
    <cellStyle name="Normal 2 18 2 2 2" xfId="1886" xr:uid="{00000000-0005-0000-0000-0000FB050000}"/>
    <cellStyle name="Normal 2 18 2 2 2 2" xfId="3464" xr:uid="{00000000-0005-0000-0000-0000FC050000}"/>
    <cellStyle name="Normal 2 18 2 2 3" xfId="2675" xr:uid="{00000000-0005-0000-0000-0000FD050000}"/>
    <cellStyle name="Normal 2 18 2 3" xfId="1765" xr:uid="{00000000-0005-0000-0000-0000FE050000}"/>
    <cellStyle name="Normal 2 18 2 3 2" xfId="3343" xr:uid="{00000000-0005-0000-0000-0000FF050000}"/>
    <cellStyle name="Normal 2 18 2 4" xfId="2554" xr:uid="{00000000-0005-0000-0000-000000060000}"/>
    <cellStyle name="Normal 2 19" xfId="97" xr:uid="{00000000-0005-0000-0000-000001060000}"/>
    <cellStyle name="Normal 2 19 2" xfId="98" xr:uid="{00000000-0005-0000-0000-000002060000}"/>
    <cellStyle name="Normal 2 19 2 2" xfId="1274" xr:uid="{00000000-0005-0000-0000-000003060000}"/>
    <cellStyle name="Normal 2 19 2 2 2" xfId="2852" xr:uid="{00000000-0005-0000-0000-000004060000}"/>
    <cellStyle name="Normal 2 19 2 3" xfId="2063" xr:uid="{00000000-0005-0000-0000-000005060000}"/>
    <cellStyle name="Normal 2 19 3" xfId="898" xr:uid="{00000000-0005-0000-0000-000006060000}"/>
    <cellStyle name="Normal 2 19 3 2" xfId="1766" xr:uid="{00000000-0005-0000-0000-000007060000}"/>
    <cellStyle name="Normal 2 19 3 2 2" xfId="3344" xr:uid="{00000000-0005-0000-0000-000008060000}"/>
    <cellStyle name="Normal 2 19 3 3" xfId="2555" xr:uid="{00000000-0005-0000-0000-000009060000}"/>
    <cellStyle name="Normal 2 19 4" xfId="1095" xr:uid="{00000000-0005-0000-0000-00000A060000}"/>
    <cellStyle name="Normal 2 19 4 2" xfId="1887" xr:uid="{00000000-0005-0000-0000-00000B060000}"/>
    <cellStyle name="Normal 2 19 4 2 2" xfId="3465" xr:uid="{00000000-0005-0000-0000-00000C060000}"/>
    <cellStyle name="Normal 2 19 4 3" xfId="2676" xr:uid="{00000000-0005-0000-0000-00000D060000}"/>
    <cellStyle name="Normal 2 19 5" xfId="1273" xr:uid="{00000000-0005-0000-0000-00000E060000}"/>
    <cellStyle name="Normal 2 19 5 2" xfId="2851" xr:uid="{00000000-0005-0000-0000-00000F060000}"/>
    <cellStyle name="Normal 2 19 6" xfId="2062" xr:uid="{00000000-0005-0000-0000-000010060000}"/>
    <cellStyle name="Normal 2 2" xfId="1" xr:uid="{00000000-0005-0000-0000-000011060000}"/>
    <cellStyle name="Normal 2 2 10" xfId="899" xr:uid="{00000000-0005-0000-0000-000012060000}"/>
    <cellStyle name="Normal 2 2 10 2" xfId="1096" xr:uid="{00000000-0005-0000-0000-000013060000}"/>
    <cellStyle name="Normal 2 2 10 2 2" xfId="1888" xr:uid="{00000000-0005-0000-0000-000014060000}"/>
    <cellStyle name="Normal 2 2 10 2 2 2" xfId="3466" xr:uid="{00000000-0005-0000-0000-000015060000}"/>
    <cellStyle name="Normal 2 2 10 2 3" xfId="2677" xr:uid="{00000000-0005-0000-0000-000016060000}"/>
    <cellStyle name="Normal 2 2 10 3" xfId="1767" xr:uid="{00000000-0005-0000-0000-000017060000}"/>
    <cellStyle name="Normal 2 2 10 3 2" xfId="3345" xr:uid="{00000000-0005-0000-0000-000018060000}"/>
    <cellStyle name="Normal 2 2 10 4" xfId="2556" xr:uid="{00000000-0005-0000-0000-000019060000}"/>
    <cellStyle name="Normal 2 2 11" xfId="900" xr:uid="{00000000-0005-0000-0000-00001A060000}"/>
    <cellStyle name="Normal 2 2 11 2" xfId="1097" xr:uid="{00000000-0005-0000-0000-00001B060000}"/>
    <cellStyle name="Normal 2 2 11 2 2" xfId="1889" xr:uid="{00000000-0005-0000-0000-00001C060000}"/>
    <cellStyle name="Normal 2 2 11 2 2 2" xfId="3467" xr:uid="{00000000-0005-0000-0000-00001D060000}"/>
    <cellStyle name="Normal 2 2 11 2 3" xfId="2678" xr:uid="{00000000-0005-0000-0000-00001E060000}"/>
    <cellStyle name="Normal 2 2 11 3" xfId="1768" xr:uid="{00000000-0005-0000-0000-00001F060000}"/>
    <cellStyle name="Normal 2 2 11 3 2" xfId="3346" xr:uid="{00000000-0005-0000-0000-000020060000}"/>
    <cellStyle name="Normal 2 2 11 4" xfId="2557" xr:uid="{00000000-0005-0000-0000-000021060000}"/>
    <cellStyle name="Normal 2 2 12" xfId="901" xr:uid="{00000000-0005-0000-0000-000022060000}"/>
    <cellStyle name="Normal 2 2 12 2" xfId="1098" xr:uid="{00000000-0005-0000-0000-000023060000}"/>
    <cellStyle name="Normal 2 2 12 2 2" xfId="1890" xr:uid="{00000000-0005-0000-0000-000024060000}"/>
    <cellStyle name="Normal 2 2 12 2 2 2" xfId="3468" xr:uid="{00000000-0005-0000-0000-000025060000}"/>
    <cellStyle name="Normal 2 2 12 2 3" xfId="2679" xr:uid="{00000000-0005-0000-0000-000026060000}"/>
    <cellStyle name="Normal 2 2 12 3" xfId="1769" xr:uid="{00000000-0005-0000-0000-000027060000}"/>
    <cellStyle name="Normal 2 2 12 3 2" xfId="3347" xr:uid="{00000000-0005-0000-0000-000028060000}"/>
    <cellStyle name="Normal 2 2 12 4" xfId="2558" xr:uid="{00000000-0005-0000-0000-000029060000}"/>
    <cellStyle name="Normal 2 2 13" xfId="902" xr:uid="{00000000-0005-0000-0000-00002A060000}"/>
    <cellStyle name="Normal 2 2 13 2" xfId="1099" xr:uid="{00000000-0005-0000-0000-00002B060000}"/>
    <cellStyle name="Normal 2 2 13 2 2" xfId="1891" xr:uid="{00000000-0005-0000-0000-00002C060000}"/>
    <cellStyle name="Normal 2 2 13 2 2 2" xfId="3469" xr:uid="{00000000-0005-0000-0000-00002D060000}"/>
    <cellStyle name="Normal 2 2 13 2 3" xfId="2680" xr:uid="{00000000-0005-0000-0000-00002E060000}"/>
    <cellStyle name="Normal 2 2 13 3" xfId="1770" xr:uid="{00000000-0005-0000-0000-00002F060000}"/>
    <cellStyle name="Normal 2 2 13 3 2" xfId="3348" xr:uid="{00000000-0005-0000-0000-000030060000}"/>
    <cellStyle name="Normal 2 2 13 4" xfId="2559" xr:uid="{00000000-0005-0000-0000-000031060000}"/>
    <cellStyle name="Normal 2 2 14" xfId="903" xr:uid="{00000000-0005-0000-0000-000032060000}"/>
    <cellStyle name="Normal 2 2 14 2" xfId="1100" xr:uid="{00000000-0005-0000-0000-000033060000}"/>
    <cellStyle name="Normal 2 2 14 2 2" xfId="1892" xr:uid="{00000000-0005-0000-0000-000034060000}"/>
    <cellStyle name="Normal 2 2 14 2 2 2" xfId="3470" xr:uid="{00000000-0005-0000-0000-000035060000}"/>
    <cellStyle name="Normal 2 2 14 2 3" xfId="2681" xr:uid="{00000000-0005-0000-0000-000036060000}"/>
    <cellStyle name="Normal 2 2 14 3" xfId="1771" xr:uid="{00000000-0005-0000-0000-000037060000}"/>
    <cellStyle name="Normal 2 2 14 3 2" xfId="3349" xr:uid="{00000000-0005-0000-0000-000038060000}"/>
    <cellStyle name="Normal 2 2 14 4" xfId="2560" xr:uid="{00000000-0005-0000-0000-000039060000}"/>
    <cellStyle name="Normal 2 2 15" xfId="904" xr:uid="{00000000-0005-0000-0000-00003A060000}"/>
    <cellStyle name="Normal 2 2 15 2" xfId="1101" xr:uid="{00000000-0005-0000-0000-00003B060000}"/>
    <cellStyle name="Normal 2 2 15 2 2" xfId="1893" xr:uid="{00000000-0005-0000-0000-00003C060000}"/>
    <cellStyle name="Normal 2 2 15 2 2 2" xfId="3471" xr:uid="{00000000-0005-0000-0000-00003D060000}"/>
    <cellStyle name="Normal 2 2 15 2 3" xfId="2682" xr:uid="{00000000-0005-0000-0000-00003E060000}"/>
    <cellStyle name="Normal 2 2 15 3" xfId="1772" xr:uid="{00000000-0005-0000-0000-00003F060000}"/>
    <cellStyle name="Normal 2 2 15 3 2" xfId="3350" xr:uid="{00000000-0005-0000-0000-000040060000}"/>
    <cellStyle name="Normal 2 2 15 4" xfId="2561" xr:uid="{00000000-0005-0000-0000-000041060000}"/>
    <cellStyle name="Normal 2 2 16" xfId="905" xr:uid="{00000000-0005-0000-0000-000042060000}"/>
    <cellStyle name="Normal 2 2 16 2" xfId="1102" xr:uid="{00000000-0005-0000-0000-000043060000}"/>
    <cellStyle name="Normal 2 2 16 2 2" xfId="1894" xr:uid="{00000000-0005-0000-0000-000044060000}"/>
    <cellStyle name="Normal 2 2 16 2 2 2" xfId="3472" xr:uid="{00000000-0005-0000-0000-000045060000}"/>
    <cellStyle name="Normal 2 2 16 2 3" xfId="2683" xr:uid="{00000000-0005-0000-0000-000046060000}"/>
    <cellStyle name="Normal 2 2 16 3" xfId="1773" xr:uid="{00000000-0005-0000-0000-000047060000}"/>
    <cellStyle name="Normal 2 2 16 3 2" xfId="3351" xr:uid="{00000000-0005-0000-0000-000048060000}"/>
    <cellStyle name="Normal 2 2 16 4" xfId="2562" xr:uid="{00000000-0005-0000-0000-000049060000}"/>
    <cellStyle name="Normal 2 2 17" xfId="906" xr:uid="{00000000-0005-0000-0000-00004A060000}"/>
    <cellStyle name="Normal 2 2 17 2" xfId="1103" xr:uid="{00000000-0005-0000-0000-00004B060000}"/>
    <cellStyle name="Normal 2 2 17 2 2" xfId="1895" xr:uid="{00000000-0005-0000-0000-00004C060000}"/>
    <cellStyle name="Normal 2 2 17 2 2 2" xfId="3473" xr:uid="{00000000-0005-0000-0000-00004D060000}"/>
    <cellStyle name="Normal 2 2 17 2 3" xfId="2684" xr:uid="{00000000-0005-0000-0000-00004E060000}"/>
    <cellStyle name="Normal 2 2 17 3" xfId="1774" xr:uid="{00000000-0005-0000-0000-00004F060000}"/>
    <cellStyle name="Normal 2 2 17 3 2" xfId="3352" xr:uid="{00000000-0005-0000-0000-000050060000}"/>
    <cellStyle name="Normal 2 2 17 4" xfId="2563" xr:uid="{00000000-0005-0000-0000-000051060000}"/>
    <cellStyle name="Normal 2 2 18" xfId="907" xr:uid="{00000000-0005-0000-0000-000052060000}"/>
    <cellStyle name="Normal 2 2 19" xfId="908" xr:uid="{00000000-0005-0000-0000-000053060000}"/>
    <cellStyle name="Normal 2 2 2" xfId="448" xr:uid="{00000000-0005-0000-0000-000054060000}"/>
    <cellStyle name="Normal 2 2 2 2" xfId="909" xr:uid="{00000000-0005-0000-0000-000055060000}"/>
    <cellStyle name="Normal 2 2 2 2 2" xfId="1104" xr:uid="{00000000-0005-0000-0000-000056060000}"/>
    <cellStyle name="Normal 2 2 2 2 2 2" xfId="1896" xr:uid="{00000000-0005-0000-0000-000057060000}"/>
    <cellStyle name="Normal 2 2 2 2 2 2 2" xfId="3474" xr:uid="{00000000-0005-0000-0000-000058060000}"/>
    <cellStyle name="Normal 2 2 2 2 2 3" xfId="2685" xr:uid="{00000000-0005-0000-0000-000059060000}"/>
    <cellStyle name="Normal 2 2 2 2 3" xfId="1775" xr:uid="{00000000-0005-0000-0000-00005A060000}"/>
    <cellStyle name="Normal 2 2 2 2 3 2" xfId="3353" xr:uid="{00000000-0005-0000-0000-00005B060000}"/>
    <cellStyle name="Normal 2 2 2 2 4" xfId="2564" xr:uid="{00000000-0005-0000-0000-00005C060000}"/>
    <cellStyle name="Normal 2 2 2 3" xfId="910" xr:uid="{00000000-0005-0000-0000-00005D060000}"/>
    <cellStyle name="Normal 2 2 2 3 2" xfId="1105" xr:uid="{00000000-0005-0000-0000-00005E060000}"/>
    <cellStyle name="Normal 2 2 2 3 2 2" xfId="1897" xr:uid="{00000000-0005-0000-0000-00005F060000}"/>
    <cellStyle name="Normal 2 2 2 3 2 2 2" xfId="3475" xr:uid="{00000000-0005-0000-0000-000060060000}"/>
    <cellStyle name="Normal 2 2 2 3 2 3" xfId="2686" xr:uid="{00000000-0005-0000-0000-000061060000}"/>
    <cellStyle name="Normal 2 2 2 3 3" xfId="1776" xr:uid="{00000000-0005-0000-0000-000062060000}"/>
    <cellStyle name="Normal 2 2 2 3 3 2" xfId="3354" xr:uid="{00000000-0005-0000-0000-000063060000}"/>
    <cellStyle name="Normal 2 2 2 3 4" xfId="2565" xr:uid="{00000000-0005-0000-0000-000064060000}"/>
    <cellStyle name="Normal 2 2 2 4" xfId="911" xr:uid="{00000000-0005-0000-0000-000065060000}"/>
    <cellStyle name="Normal 2 2 2 4 2" xfId="1106" xr:uid="{00000000-0005-0000-0000-000066060000}"/>
    <cellStyle name="Normal 2 2 2 4 2 2" xfId="1898" xr:uid="{00000000-0005-0000-0000-000067060000}"/>
    <cellStyle name="Normal 2 2 2 4 2 2 2" xfId="3476" xr:uid="{00000000-0005-0000-0000-000068060000}"/>
    <cellStyle name="Normal 2 2 2 4 2 3" xfId="2687" xr:uid="{00000000-0005-0000-0000-000069060000}"/>
    <cellStyle name="Normal 2 2 2 4 3" xfId="1777" xr:uid="{00000000-0005-0000-0000-00006A060000}"/>
    <cellStyle name="Normal 2 2 2 4 3 2" xfId="3355" xr:uid="{00000000-0005-0000-0000-00006B060000}"/>
    <cellStyle name="Normal 2 2 2 4 4" xfId="2566" xr:uid="{00000000-0005-0000-0000-00006C060000}"/>
    <cellStyle name="Normal 2 2 2 5" xfId="912" xr:uid="{00000000-0005-0000-0000-00006D060000}"/>
    <cellStyle name="Normal 2 2 2 5 2" xfId="1107" xr:uid="{00000000-0005-0000-0000-00006E060000}"/>
    <cellStyle name="Normal 2 2 2 5 2 2" xfId="1899" xr:uid="{00000000-0005-0000-0000-00006F060000}"/>
    <cellStyle name="Normal 2 2 2 5 2 2 2" xfId="3477" xr:uid="{00000000-0005-0000-0000-000070060000}"/>
    <cellStyle name="Normal 2 2 2 5 2 3" xfId="2688" xr:uid="{00000000-0005-0000-0000-000071060000}"/>
    <cellStyle name="Normal 2 2 2 5 3" xfId="1778" xr:uid="{00000000-0005-0000-0000-000072060000}"/>
    <cellStyle name="Normal 2 2 2 5 3 2" xfId="3356" xr:uid="{00000000-0005-0000-0000-000073060000}"/>
    <cellStyle name="Normal 2 2 2 5 4" xfId="2567" xr:uid="{00000000-0005-0000-0000-000074060000}"/>
    <cellStyle name="Normal 2 2 2 6" xfId="913" xr:uid="{00000000-0005-0000-0000-000075060000}"/>
    <cellStyle name="Normal 2 2 2 6 2" xfId="1108" xr:uid="{00000000-0005-0000-0000-000076060000}"/>
    <cellStyle name="Normal 2 2 2 6 2 2" xfId="1900" xr:uid="{00000000-0005-0000-0000-000077060000}"/>
    <cellStyle name="Normal 2 2 2 6 2 2 2" xfId="3478" xr:uid="{00000000-0005-0000-0000-000078060000}"/>
    <cellStyle name="Normal 2 2 2 6 2 3" xfId="2689" xr:uid="{00000000-0005-0000-0000-000079060000}"/>
    <cellStyle name="Normal 2 2 2 6 3" xfId="1779" xr:uid="{00000000-0005-0000-0000-00007A060000}"/>
    <cellStyle name="Normal 2 2 2 6 3 2" xfId="3357" xr:uid="{00000000-0005-0000-0000-00007B060000}"/>
    <cellStyle name="Normal 2 2 2 6 4" xfId="2568" xr:uid="{00000000-0005-0000-0000-00007C060000}"/>
    <cellStyle name="Normal 2 2 2 7" xfId="914" xr:uid="{00000000-0005-0000-0000-00007D060000}"/>
    <cellStyle name="Normal 2 2 2 7 2" xfId="1109" xr:uid="{00000000-0005-0000-0000-00007E060000}"/>
    <cellStyle name="Normal 2 2 2 7 2 2" xfId="1901" xr:uid="{00000000-0005-0000-0000-00007F060000}"/>
    <cellStyle name="Normal 2 2 2 7 2 2 2" xfId="3479" xr:uid="{00000000-0005-0000-0000-000080060000}"/>
    <cellStyle name="Normal 2 2 2 7 2 3" xfId="2690" xr:uid="{00000000-0005-0000-0000-000081060000}"/>
    <cellStyle name="Normal 2 2 2 7 3" xfId="1780" xr:uid="{00000000-0005-0000-0000-000082060000}"/>
    <cellStyle name="Normal 2 2 2 7 3 2" xfId="3358" xr:uid="{00000000-0005-0000-0000-000083060000}"/>
    <cellStyle name="Normal 2 2 2 7 4" xfId="2569" xr:uid="{00000000-0005-0000-0000-000084060000}"/>
    <cellStyle name="Normal 2 2 20" xfId="915" xr:uid="{00000000-0005-0000-0000-000085060000}"/>
    <cellStyle name="Normal 2 2 21" xfId="916" xr:uid="{00000000-0005-0000-0000-000086060000}"/>
    <cellStyle name="Normal 2 2 22" xfId="917" xr:uid="{00000000-0005-0000-0000-000087060000}"/>
    <cellStyle name="Normal 2 2 23" xfId="918" xr:uid="{00000000-0005-0000-0000-000088060000}"/>
    <cellStyle name="Normal 2 2 23 2" xfId="1110" xr:uid="{00000000-0005-0000-0000-000089060000}"/>
    <cellStyle name="Normal 2 2 23 2 2" xfId="1902" xr:uid="{00000000-0005-0000-0000-00008A060000}"/>
    <cellStyle name="Normal 2 2 23 2 2 2" xfId="3480" xr:uid="{00000000-0005-0000-0000-00008B060000}"/>
    <cellStyle name="Normal 2 2 23 2 3" xfId="2691" xr:uid="{00000000-0005-0000-0000-00008C060000}"/>
    <cellStyle name="Normal 2 2 23 3" xfId="1781" xr:uid="{00000000-0005-0000-0000-00008D060000}"/>
    <cellStyle name="Normal 2 2 23 3 2" xfId="3359" xr:uid="{00000000-0005-0000-0000-00008E060000}"/>
    <cellStyle name="Normal 2 2 23 4" xfId="2570" xr:uid="{00000000-0005-0000-0000-00008F060000}"/>
    <cellStyle name="Normal 2 2 3" xfId="919" xr:uid="{00000000-0005-0000-0000-000090060000}"/>
    <cellStyle name="Normal 2 2 3 2" xfId="1111" xr:uid="{00000000-0005-0000-0000-000091060000}"/>
    <cellStyle name="Normal 2 2 3 2 2" xfId="1903" xr:uid="{00000000-0005-0000-0000-000092060000}"/>
    <cellStyle name="Normal 2 2 3 2 2 2" xfId="3481" xr:uid="{00000000-0005-0000-0000-000093060000}"/>
    <cellStyle name="Normal 2 2 3 2 3" xfId="2692" xr:uid="{00000000-0005-0000-0000-000094060000}"/>
    <cellStyle name="Normal 2 2 3 3" xfId="1782" xr:uid="{00000000-0005-0000-0000-000095060000}"/>
    <cellStyle name="Normal 2 2 3 3 2" xfId="3360" xr:uid="{00000000-0005-0000-0000-000096060000}"/>
    <cellStyle name="Normal 2 2 3 4" xfId="2571" xr:uid="{00000000-0005-0000-0000-000097060000}"/>
    <cellStyle name="Normal 2 2 4" xfId="920" xr:uid="{00000000-0005-0000-0000-000098060000}"/>
    <cellStyle name="Normal 2 2 4 2" xfId="1112" xr:uid="{00000000-0005-0000-0000-000099060000}"/>
    <cellStyle name="Normal 2 2 4 2 2" xfId="1904" xr:uid="{00000000-0005-0000-0000-00009A060000}"/>
    <cellStyle name="Normal 2 2 4 2 2 2" xfId="3482" xr:uid="{00000000-0005-0000-0000-00009B060000}"/>
    <cellStyle name="Normal 2 2 4 2 3" xfId="2693" xr:uid="{00000000-0005-0000-0000-00009C060000}"/>
    <cellStyle name="Normal 2 2 4 3" xfId="1783" xr:uid="{00000000-0005-0000-0000-00009D060000}"/>
    <cellStyle name="Normal 2 2 4 3 2" xfId="3361" xr:uid="{00000000-0005-0000-0000-00009E060000}"/>
    <cellStyle name="Normal 2 2 4 4" xfId="2572" xr:uid="{00000000-0005-0000-0000-00009F060000}"/>
    <cellStyle name="Normal 2 2 5" xfId="921" xr:uid="{00000000-0005-0000-0000-0000A0060000}"/>
    <cellStyle name="Normal 2 2 5 2" xfId="1113" xr:uid="{00000000-0005-0000-0000-0000A1060000}"/>
    <cellStyle name="Normal 2 2 5 2 2" xfId="1905" xr:uid="{00000000-0005-0000-0000-0000A2060000}"/>
    <cellStyle name="Normal 2 2 5 2 2 2" xfId="3483" xr:uid="{00000000-0005-0000-0000-0000A3060000}"/>
    <cellStyle name="Normal 2 2 5 2 3" xfId="2694" xr:uid="{00000000-0005-0000-0000-0000A4060000}"/>
    <cellStyle name="Normal 2 2 5 3" xfId="1784" xr:uid="{00000000-0005-0000-0000-0000A5060000}"/>
    <cellStyle name="Normal 2 2 5 3 2" xfId="3362" xr:uid="{00000000-0005-0000-0000-0000A6060000}"/>
    <cellStyle name="Normal 2 2 5 4" xfId="2573" xr:uid="{00000000-0005-0000-0000-0000A7060000}"/>
    <cellStyle name="Normal 2 2 6" xfId="922" xr:uid="{00000000-0005-0000-0000-0000A8060000}"/>
    <cellStyle name="Normal 2 2 6 2" xfId="1114" xr:uid="{00000000-0005-0000-0000-0000A9060000}"/>
    <cellStyle name="Normal 2 2 6 2 2" xfId="1906" xr:uid="{00000000-0005-0000-0000-0000AA060000}"/>
    <cellStyle name="Normal 2 2 6 2 2 2" xfId="3484" xr:uid="{00000000-0005-0000-0000-0000AB060000}"/>
    <cellStyle name="Normal 2 2 6 2 3" xfId="2695" xr:uid="{00000000-0005-0000-0000-0000AC060000}"/>
    <cellStyle name="Normal 2 2 6 3" xfId="1785" xr:uid="{00000000-0005-0000-0000-0000AD060000}"/>
    <cellStyle name="Normal 2 2 6 3 2" xfId="3363" xr:uid="{00000000-0005-0000-0000-0000AE060000}"/>
    <cellStyle name="Normal 2 2 6 4" xfId="2574" xr:uid="{00000000-0005-0000-0000-0000AF060000}"/>
    <cellStyle name="Normal 2 2 7" xfId="923" xr:uid="{00000000-0005-0000-0000-0000B0060000}"/>
    <cellStyle name="Normal 2 2 7 2" xfId="1115" xr:uid="{00000000-0005-0000-0000-0000B1060000}"/>
    <cellStyle name="Normal 2 2 7 2 2" xfId="1907" xr:uid="{00000000-0005-0000-0000-0000B2060000}"/>
    <cellStyle name="Normal 2 2 7 2 2 2" xfId="3485" xr:uid="{00000000-0005-0000-0000-0000B3060000}"/>
    <cellStyle name="Normal 2 2 7 2 3" xfId="2696" xr:uid="{00000000-0005-0000-0000-0000B4060000}"/>
    <cellStyle name="Normal 2 2 7 3" xfId="1786" xr:uid="{00000000-0005-0000-0000-0000B5060000}"/>
    <cellStyle name="Normal 2 2 7 3 2" xfId="3364" xr:uid="{00000000-0005-0000-0000-0000B6060000}"/>
    <cellStyle name="Normal 2 2 7 4" xfId="2575" xr:uid="{00000000-0005-0000-0000-0000B7060000}"/>
    <cellStyle name="Normal 2 2 8" xfId="924" xr:uid="{00000000-0005-0000-0000-0000B8060000}"/>
    <cellStyle name="Normal 2 2 8 2" xfId="1116" xr:uid="{00000000-0005-0000-0000-0000B9060000}"/>
    <cellStyle name="Normal 2 2 8 2 2" xfId="1908" xr:uid="{00000000-0005-0000-0000-0000BA060000}"/>
    <cellStyle name="Normal 2 2 8 2 2 2" xfId="3486" xr:uid="{00000000-0005-0000-0000-0000BB060000}"/>
    <cellStyle name="Normal 2 2 8 2 3" xfId="2697" xr:uid="{00000000-0005-0000-0000-0000BC060000}"/>
    <cellStyle name="Normal 2 2 8 3" xfId="1787" xr:uid="{00000000-0005-0000-0000-0000BD060000}"/>
    <cellStyle name="Normal 2 2 8 3 2" xfId="3365" xr:uid="{00000000-0005-0000-0000-0000BE060000}"/>
    <cellStyle name="Normal 2 2 8 4" xfId="2576" xr:uid="{00000000-0005-0000-0000-0000BF060000}"/>
    <cellStyle name="Normal 2 2 9" xfId="925" xr:uid="{00000000-0005-0000-0000-0000C0060000}"/>
    <cellStyle name="Normal 2 2 9 2" xfId="1117" xr:uid="{00000000-0005-0000-0000-0000C1060000}"/>
    <cellStyle name="Normal 2 2 9 2 2" xfId="1909" xr:uid="{00000000-0005-0000-0000-0000C2060000}"/>
    <cellStyle name="Normal 2 2 9 2 2 2" xfId="3487" xr:uid="{00000000-0005-0000-0000-0000C3060000}"/>
    <cellStyle name="Normal 2 2 9 2 3" xfId="2698" xr:uid="{00000000-0005-0000-0000-0000C4060000}"/>
    <cellStyle name="Normal 2 2 9 3" xfId="1788" xr:uid="{00000000-0005-0000-0000-0000C5060000}"/>
    <cellStyle name="Normal 2 2 9 3 2" xfId="3366" xr:uid="{00000000-0005-0000-0000-0000C6060000}"/>
    <cellStyle name="Normal 2 2 9 4" xfId="2577" xr:uid="{00000000-0005-0000-0000-0000C7060000}"/>
    <cellStyle name="Normal 2 20" xfId="99" xr:uid="{00000000-0005-0000-0000-0000C8060000}"/>
    <cellStyle name="Normal 2 20 2" xfId="100" xr:uid="{00000000-0005-0000-0000-0000C9060000}"/>
    <cellStyle name="Normal 2 20 2 2" xfId="1276" xr:uid="{00000000-0005-0000-0000-0000CA060000}"/>
    <cellStyle name="Normal 2 20 2 2 2" xfId="2854" xr:uid="{00000000-0005-0000-0000-0000CB060000}"/>
    <cellStyle name="Normal 2 20 2 3" xfId="2065" xr:uid="{00000000-0005-0000-0000-0000CC060000}"/>
    <cellStyle name="Normal 2 20 3" xfId="926" xr:uid="{00000000-0005-0000-0000-0000CD060000}"/>
    <cellStyle name="Normal 2 20 3 2" xfId="1789" xr:uid="{00000000-0005-0000-0000-0000CE060000}"/>
    <cellStyle name="Normal 2 20 3 2 2" xfId="3367" xr:uid="{00000000-0005-0000-0000-0000CF060000}"/>
    <cellStyle name="Normal 2 20 3 3" xfId="2578" xr:uid="{00000000-0005-0000-0000-0000D0060000}"/>
    <cellStyle name="Normal 2 20 4" xfId="1118" xr:uid="{00000000-0005-0000-0000-0000D1060000}"/>
    <cellStyle name="Normal 2 20 4 2" xfId="1910" xr:uid="{00000000-0005-0000-0000-0000D2060000}"/>
    <cellStyle name="Normal 2 20 4 2 2" xfId="3488" xr:uid="{00000000-0005-0000-0000-0000D3060000}"/>
    <cellStyle name="Normal 2 20 4 3" xfId="2699" xr:uid="{00000000-0005-0000-0000-0000D4060000}"/>
    <cellStyle name="Normal 2 20 5" xfId="1275" xr:uid="{00000000-0005-0000-0000-0000D5060000}"/>
    <cellStyle name="Normal 2 20 5 2" xfId="2853" xr:uid="{00000000-0005-0000-0000-0000D6060000}"/>
    <cellStyle name="Normal 2 20 6" xfId="2064" xr:uid="{00000000-0005-0000-0000-0000D7060000}"/>
    <cellStyle name="Normal 2 21" xfId="101" xr:uid="{00000000-0005-0000-0000-0000D8060000}"/>
    <cellStyle name="Normal 2 21 2" xfId="927" xr:uid="{00000000-0005-0000-0000-0000D9060000}"/>
    <cellStyle name="Normal 2 21 3" xfId="1277" xr:uid="{00000000-0005-0000-0000-0000DA060000}"/>
    <cellStyle name="Normal 2 21 3 2" xfId="2855" xr:uid="{00000000-0005-0000-0000-0000DB060000}"/>
    <cellStyle name="Normal 2 21 4" xfId="2066" xr:uid="{00000000-0005-0000-0000-0000DC060000}"/>
    <cellStyle name="Normal 2 22" xfId="102" xr:uid="{00000000-0005-0000-0000-0000DD060000}"/>
    <cellStyle name="Normal 2 22 2" xfId="928" xr:uid="{00000000-0005-0000-0000-0000DE060000}"/>
    <cellStyle name="Normal 2 22 2 2" xfId="1790" xr:uid="{00000000-0005-0000-0000-0000DF060000}"/>
    <cellStyle name="Normal 2 22 2 2 2" xfId="3368" xr:uid="{00000000-0005-0000-0000-0000E0060000}"/>
    <cellStyle name="Normal 2 22 2 3" xfId="2579" xr:uid="{00000000-0005-0000-0000-0000E1060000}"/>
    <cellStyle name="Normal 2 22 3" xfId="1119" xr:uid="{00000000-0005-0000-0000-0000E2060000}"/>
    <cellStyle name="Normal 2 22 3 2" xfId="1911" xr:uid="{00000000-0005-0000-0000-0000E3060000}"/>
    <cellStyle name="Normal 2 22 3 2 2" xfId="3489" xr:uid="{00000000-0005-0000-0000-0000E4060000}"/>
    <cellStyle name="Normal 2 22 3 3" xfId="2700" xr:uid="{00000000-0005-0000-0000-0000E5060000}"/>
    <cellStyle name="Normal 2 22 4" xfId="1278" xr:uid="{00000000-0005-0000-0000-0000E6060000}"/>
    <cellStyle name="Normal 2 22 4 2" xfId="2856" xr:uid="{00000000-0005-0000-0000-0000E7060000}"/>
    <cellStyle name="Normal 2 22 5" xfId="2067" xr:uid="{00000000-0005-0000-0000-0000E8060000}"/>
    <cellStyle name="Normal 2 23" xfId="103" xr:uid="{00000000-0005-0000-0000-0000E9060000}"/>
    <cellStyle name="Normal 2 23 2" xfId="929" xr:uid="{00000000-0005-0000-0000-0000EA060000}"/>
    <cellStyle name="Normal 2 23 3" xfId="1279" xr:uid="{00000000-0005-0000-0000-0000EB060000}"/>
    <cellStyle name="Normal 2 23 3 2" xfId="2857" xr:uid="{00000000-0005-0000-0000-0000EC060000}"/>
    <cellStyle name="Normal 2 23 4" xfId="2068" xr:uid="{00000000-0005-0000-0000-0000ED060000}"/>
    <cellStyle name="Normal 2 24" xfId="173" xr:uid="{00000000-0005-0000-0000-0000EE060000}"/>
    <cellStyle name="Normal 2 24 2" xfId="930" xr:uid="{00000000-0005-0000-0000-0000EF060000}"/>
    <cellStyle name="Normal 2 24 3" xfId="1310" xr:uid="{00000000-0005-0000-0000-0000F0060000}"/>
    <cellStyle name="Normal 2 24 3 2" xfId="2888" xr:uid="{00000000-0005-0000-0000-0000F1060000}"/>
    <cellStyle name="Normal 2 24 4" xfId="2099" xr:uid="{00000000-0005-0000-0000-0000F2060000}"/>
    <cellStyle name="Normal 2 25" xfId="819" xr:uid="{00000000-0005-0000-0000-0000F3060000}"/>
    <cellStyle name="Normal 2 25 2" xfId="931" xr:uid="{00000000-0005-0000-0000-0000F4060000}"/>
    <cellStyle name="Normal 2 25 2 2" xfId="1791" xr:uid="{00000000-0005-0000-0000-0000F5060000}"/>
    <cellStyle name="Normal 2 25 2 2 2" xfId="3369" xr:uid="{00000000-0005-0000-0000-0000F6060000}"/>
    <cellStyle name="Normal 2 25 2 3" xfId="2580" xr:uid="{00000000-0005-0000-0000-0000F7060000}"/>
    <cellStyle name="Normal 2 25 3" xfId="1120" xr:uid="{00000000-0005-0000-0000-0000F8060000}"/>
    <cellStyle name="Normal 2 25 3 2" xfId="1912" xr:uid="{00000000-0005-0000-0000-0000F9060000}"/>
    <cellStyle name="Normal 2 25 3 2 2" xfId="3490" xr:uid="{00000000-0005-0000-0000-0000FA060000}"/>
    <cellStyle name="Normal 2 25 3 3" xfId="2701" xr:uid="{00000000-0005-0000-0000-0000FB060000}"/>
    <cellStyle name="Normal 2 25 4" xfId="1714" xr:uid="{00000000-0005-0000-0000-0000FC060000}"/>
    <cellStyle name="Normal 2 25 4 2" xfId="3292" xr:uid="{00000000-0005-0000-0000-0000FD060000}"/>
    <cellStyle name="Normal 2 25 5" xfId="2503" xr:uid="{00000000-0005-0000-0000-0000FE060000}"/>
    <cellStyle name="Normal 2 26" xfId="827" xr:uid="{00000000-0005-0000-0000-0000FF060000}"/>
    <cellStyle name="Normal 2 26 2" xfId="932" xr:uid="{00000000-0005-0000-0000-000000070000}"/>
    <cellStyle name="Normal 2 26 3" xfId="1720" xr:uid="{00000000-0005-0000-0000-000001070000}"/>
    <cellStyle name="Normal 2 26 3 2" xfId="3298" xr:uid="{00000000-0005-0000-0000-000002070000}"/>
    <cellStyle name="Normal 2 26 4" xfId="2509" xr:uid="{00000000-0005-0000-0000-000003070000}"/>
    <cellStyle name="Normal 2 27" xfId="833" xr:uid="{00000000-0005-0000-0000-000004070000}"/>
    <cellStyle name="Normal 2 27 2" xfId="933" xr:uid="{00000000-0005-0000-0000-000005070000}"/>
    <cellStyle name="Normal 2 27 3" xfId="1726" xr:uid="{00000000-0005-0000-0000-000006070000}"/>
    <cellStyle name="Normal 2 27 3 2" xfId="3304" xr:uid="{00000000-0005-0000-0000-000007070000}"/>
    <cellStyle name="Normal 2 27 4" xfId="2515" xr:uid="{00000000-0005-0000-0000-000008070000}"/>
    <cellStyle name="Normal 2 28" xfId="934" xr:uid="{00000000-0005-0000-0000-000009070000}"/>
    <cellStyle name="Normal 2 29" xfId="935" xr:uid="{00000000-0005-0000-0000-00000A070000}"/>
    <cellStyle name="Normal 2 3" xfId="11" xr:uid="{00000000-0005-0000-0000-00000B070000}"/>
    <cellStyle name="Normal 2 3 10" xfId="1046" xr:uid="{00000000-0005-0000-0000-00000C070000}"/>
    <cellStyle name="Normal 2 3 10 2" xfId="1170" xr:uid="{00000000-0005-0000-0000-00000D070000}"/>
    <cellStyle name="Normal 2 3 10 2 2" xfId="1962" xr:uid="{00000000-0005-0000-0000-00000E070000}"/>
    <cellStyle name="Normal 2 3 10 2 2 2" xfId="3540" xr:uid="{00000000-0005-0000-0000-00000F070000}"/>
    <cellStyle name="Normal 2 3 10 2 3" xfId="2751" xr:uid="{00000000-0005-0000-0000-000010070000}"/>
    <cellStyle name="Normal 2 3 10 3" xfId="1841" xr:uid="{00000000-0005-0000-0000-000011070000}"/>
    <cellStyle name="Normal 2 3 10 3 2" xfId="3419" xr:uid="{00000000-0005-0000-0000-000012070000}"/>
    <cellStyle name="Normal 2 3 10 4" xfId="2630" xr:uid="{00000000-0005-0000-0000-000013070000}"/>
    <cellStyle name="Normal 2 3 11" xfId="849" xr:uid="{00000000-0005-0000-0000-000014070000}"/>
    <cellStyle name="Normal 2 3 11 2" xfId="1742" xr:uid="{00000000-0005-0000-0000-000015070000}"/>
    <cellStyle name="Normal 2 3 11 2 2" xfId="3320" xr:uid="{00000000-0005-0000-0000-000016070000}"/>
    <cellStyle name="Normal 2 3 11 3" xfId="2531" xr:uid="{00000000-0005-0000-0000-000017070000}"/>
    <cellStyle name="Normal 2 3 12" xfId="1071" xr:uid="{00000000-0005-0000-0000-000018070000}"/>
    <cellStyle name="Normal 2 3 12 2" xfId="1863" xr:uid="{00000000-0005-0000-0000-000019070000}"/>
    <cellStyle name="Normal 2 3 12 2 2" xfId="3441" xr:uid="{00000000-0005-0000-0000-00001A070000}"/>
    <cellStyle name="Normal 2 3 12 3" xfId="2652" xr:uid="{00000000-0005-0000-0000-00001B070000}"/>
    <cellStyle name="Normal 2 3 13" xfId="1233" xr:uid="{00000000-0005-0000-0000-00001C070000}"/>
    <cellStyle name="Normal 2 3 14" xfId="1244" xr:uid="{00000000-0005-0000-0000-00001D070000}"/>
    <cellStyle name="Normal 2 3 14 2" xfId="2822" xr:uid="{00000000-0005-0000-0000-00001E070000}"/>
    <cellStyle name="Normal 2 3 15" xfId="2033" xr:uid="{00000000-0005-0000-0000-00001F070000}"/>
    <cellStyle name="Normal 2 3 2" xfId="104" xr:uid="{00000000-0005-0000-0000-000020070000}"/>
    <cellStyle name="Normal 2 3 2 2" xfId="105" xr:uid="{00000000-0005-0000-0000-000021070000}"/>
    <cellStyle name="Normal 2 3 2 2 2" xfId="1281" xr:uid="{00000000-0005-0000-0000-000022070000}"/>
    <cellStyle name="Normal 2 3 2 2 2 2" xfId="2859" xr:uid="{00000000-0005-0000-0000-000023070000}"/>
    <cellStyle name="Normal 2 3 2 2 3" xfId="2070" xr:uid="{00000000-0005-0000-0000-000024070000}"/>
    <cellStyle name="Normal 2 3 2 3" xfId="936" xr:uid="{00000000-0005-0000-0000-000025070000}"/>
    <cellStyle name="Normal 2 3 2 4" xfId="1280" xr:uid="{00000000-0005-0000-0000-000026070000}"/>
    <cellStyle name="Normal 2 3 2 4 2" xfId="2858" xr:uid="{00000000-0005-0000-0000-000027070000}"/>
    <cellStyle name="Normal 2 3 2 5" xfId="2069" xr:uid="{00000000-0005-0000-0000-000028070000}"/>
    <cellStyle name="Normal 2 3 3" xfId="816" xr:uid="{00000000-0005-0000-0000-000029070000}"/>
    <cellStyle name="Normal 2 3 3 2" xfId="937" xr:uid="{00000000-0005-0000-0000-00002A070000}"/>
    <cellStyle name="Normal 2 3 3 3" xfId="1712" xr:uid="{00000000-0005-0000-0000-00002B070000}"/>
    <cellStyle name="Normal 2 3 3 3 2" xfId="3290" xr:uid="{00000000-0005-0000-0000-00002C070000}"/>
    <cellStyle name="Normal 2 3 3 4" xfId="2501" xr:uid="{00000000-0005-0000-0000-00002D070000}"/>
    <cellStyle name="Normal 2 3 4" xfId="938" xr:uid="{00000000-0005-0000-0000-00002E070000}"/>
    <cellStyle name="Normal 2 3 5" xfId="939" xr:uid="{00000000-0005-0000-0000-00002F070000}"/>
    <cellStyle name="Normal 2 3 6" xfId="940" xr:uid="{00000000-0005-0000-0000-000030070000}"/>
    <cellStyle name="Normal 2 3 7" xfId="941" xr:uid="{00000000-0005-0000-0000-000031070000}"/>
    <cellStyle name="Normal 2 3 8" xfId="942" xr:uid="{00000000-0005-0000-0000-000032070000}"/>
    <cellStyle name="Normal 2 3 8 2" xfId="1121" xr:uid="{00000000-0005-0000-0000-000033070000}"/>
    <cellStyle name="Normal 2 3 8 2 2" xfId="1913" xr:uid="{00000000-0005-0000-0000-000034070000}"/>
    <cellStyle name="Normal 2 3 8 2 2 2" xfId="3491" xr:uid="{00000000-0005-0000-0000-000035070000}"/>
    <cellStyle name="Normal 2 3 8 2 3" xfId="2702" xr:uid="{00000000-0005-0000-0000-000036070000}"/>
    <cellStyle name="Normal 2 3 8 3" xfId="1792" xr:uid="{00000000-0005-0000-0000-000037070000}"/>
    <cellStyle name="Normal 2 3 8 3 2" xfId="3370" xr:uid="{00000000-0005-0000-0000-000038070000}"/>
    <cellStyle name="Normal 2 3 8 4" xfId="2581" xr:uid="{00000000-0005-0000-0000-000039070000}"/>
    <cellStyle name="Normal 2 3 9" xfId="943" xr:uid="{00000000-0005-0000-0000-00003A070000}"/>
    <cellStyle name="Normal 2 3 9 2" xfId="1122" xr:uid="{00000000-0005-0000-0000-00003B070000}"/>
    <cellStyle name="Normal 2 3 9 2 2" xfId="1914" xr:uid="{00000000-0005-0000-0000-00003C070000}"/>
    <cellStyle name="Normal 2 3 9 2 2 2" xfId="3492" xr:uid="{00000000-0005-0000-0000-00003D070000}"/>
    <cellStyle name="Normal 2 3 9 2 3" xfId="2703" xr:uid="{00000000-0005-0000-0000-00003E070000}"/>
    <cellStyle name="Normal 2 3 9 3" xfId="1793" xr:uid="{00000000-0005-0000-0000-00003F070000}"/>
    <cellStyle name="Normal 2 3 9 3 2" xfId="3371" xr:uid="{00000000-0005-0000-0000-000040070000}"/>
    <cellStyle name="Normal 2 3 9 4" xfId="2582" xr:uid="{00000000-0005-0000-0000-000041070000}"/>
    <cellStyle name="Normal 2 30" xfId="944" xr:uid="{00000000-0005-0000-0000-000042070000}"/>
    <cellStyle name="Normal 2 31" xfId="945" xr:uid="{00000000-0005-0000-0000-000043070000}"/>
    <cellStyle name="Normal 2 32" xfId="946" xr:uid="{00000000-0005-0000-0000-000044070000}"/>
    <cellStyle name="Normal 2 33" xfId="947" xr:uid="{00000000-0005-0000-0000-000045070000}"/>
    <cellStyle name="Normal 2 34" xfId="948" xr:uid="{00000000-0005-0000-0000-000046070000}"/>
    <cellStyle name="Normal 2 35" xfId="949" xr:uid="{00000000-0005-0000-0000-000047070000}"/>
    <cellStyle name="Normal 2 35 2" xfId="950" xr:uid="{00000000-0005-0000-0000-000048070000}"/>
    <cellStyle name="Normal 2 35 3" xfId="951" xr:uid="{00000000-0005-0000-0000-000049070000}"/>
    <cellStyle name="Normal 2 36" xfId="952" xr:uid="{00000000-0005-0000-0000-00004A070000}"/>
    <cellStyle name="Normal 2 37" xfId="953" xr:uid="{00000000-0005-0000-0000-00004B070000}"/>
    <cellStyle name="Normal 2 37 2" xfId="1123" xr:uid="{00000000-0005-0000-0000-00004C070000}"/>
    <cellStyle name="Normal 2 37 2 2" xfId="1915" xr:uid="{00000000-0005-0000-0000-00004D070000}"/>
    <cellStyle name="Normal 2 37 2 2 2" xfId="3493" xr:uid="{00000000-0005-0000-0000-00004E070000}"/>
    <cellStyle name="Normal 2 37 2 3" xfId="2704" xr:uid="{00000000-0005-0000-0000-00004F070000}"/>
    <cellStyle name="Normal 2 37 3" xfId="1794" xr:uid="{00000000-0005-0000-0000-000050070000}"/>
    <cellStyle name="Normal 2 37 3 2" xfId="3372" xr:uid="{00000000-0005-0000-0000-000051070000}"/>
    <cellStyle name="Normal 2 37 4" xfId="2583" xr:uid="{00000000-0005-0000-0000-000052070000}"/>
    <cellStyle name="Normal 2 38" xfId="954" xr:uid="{00000000-0005-0000-0000-000053070000}"/>
    <cellStyle name="Normal 2 39" xfId="955" xr:uid="{00000000-0005-0000-0000-000054070000}"/>
    <cellStyle name="Normal 2 39 2" xfId="1124" xr:uid="{00000000-0005-0000-0000-000055070000}"/>
    <cellStyle name="Normal 2 39 2 2" xfId="1916" xr:uid="{00000000-0005-0000-0000-000056070000}"/>
    <cellStyle name="Normal 2 39 2 2 2" xfId="3494" xr:uid="{00000000-0005-0000-0000-000057070000}"/>
    <cellStyle name="Normal 2 39 2 3" xfId="2705" xr:uid="{00000000-0005-0000-0000-000058070000}"/>
    <cellStyle name="Normal 2 39 3" xfId="1795" xr:uid="{00000000-0005-0000-0000-000059070000}"/>
    <cellStyle name="Normal 2 39 3 2" xfId="3373" xr:uid="{00000000-0005-0000-0000-00005A070000}"/>
    <cellStyle name="Normal 2 39 4" xfId="2584" xr:uid="{00000000-0005-0000-0000-00005B070000}"/>
    <cellStyle name="Normal 2 4" xfId="106" xr:uid="{00000000-0005-0000-0000-00005C070000}"/>
    <cellStyle name="Normal 2 4 2" xfId="449" xr:uid="{00000000-0005-0000-0000-00005D070000}"/>
    <cellStyle name="Normal 2 4 3" xfId="817" xr:uid="{00000000-0005-0000-0000-00005E070000}"/>
    <cellStyle name="Normal 2 4 3 2" xfId="956" xr:uid="{00000000-0005-0000-0000-00005F070000}"/>
    <cellStyle name="Normal 2 40" xfId="957" xr:uid="{00000000-0005-0000-0000-000060070000}"/>
    <cellStyle name="Normal 2 40 2" xfId="1125" xr:uid="{00000000-0005-0000-0000-000061070000}"/>
    <cellStyle name="Normal 2 40 2 2" xfId="1917" xr:uid="{00000000-0005-0000-0000-000062070000}"/>
    <cellStyle name="Normal 2 40 2 2 2" xfId="3495" xr:uid="{00000000-0005-0000-0000-000063070000}"/>
    <cellStyle name="Normal 2 40 2 3" xfId="2706" xr:uid="{00000000-0005-0000-0000-000064070000}"/>
    <cellStyle name="Normal 2 40 3" xfId="1796" xr:uid="{00000000-0005-0000-0000-000065070000}"/>
    <cellStyle name="Normal 2 40 3 2" xfId="3374" xr:uid="{00000000-0005-0000-0000-000066070000}"/>
    <cellStyle name="Normal 2 40 4" xfId="2585" xr:uid="{00000000-0005-0000-0000-000067070000}"/>
    <cellStyle name="Normal 2 41" xfId="842" xr:uid="{00000000-0005-0000-0000-000068070000}"/>
    <cellStyle name="Normal 2 41 2" xfId="1735" xr:uid="{00000000-0005-0000-0000-000069070000}"/>
    <cellStyle name="Normal 2 41 2 2" xfId="3313" xr:uid="{00000000-0005-0000-0000-00006A070000}"/>
    <cellStyle name="Normal 2 41 3" xfId="2524" xr:uid="{00000000-0005-0000-0000-00006B070000}"/>
    <cellStyle name="Normal 2 42" xfId="1064" xr:uid="{00000000-0005-0000-0000-00006C070000}"/>
    <cellStyle name="Normal 2 42 2" xfId="1856" xr:uid="{00000000-0005-0000-0000-00006D070000}"/>
    <cellStyle name="Normal 2 42 2 2" xfId="3434" xr:uid="{00000000-0005-0000-0000-00006E070000}"/>
    <cellStyle name="Normal 2 42 3" xfId="2645" xr:uid="{00000000-0005-0000-0000-00006F070000}"/>
    <cellStyle name="Normal 2 43" xfId="1228" xr:uid="{00000000-0005-0000-0000-000070070000}"/>
    <cellStyle name="Normal 2 43 2" xfId="2020" xr:uid="{00000000-0005-0000-0000-000071070000}"/>
    <cellStyle name="Normal 2 43 2 2" xfId="3552" xr:uid="{00000000-0005-0000-0000-000072070000}"/>
    <cellStyle name="Normal 2 43 3" xfId="2809" xr:uid="{00000000-0005-0000-0000-000073070000}"/>
    <cellStyle name="Normal 2 44" xfId="1243" xr:uid="{00000000-0005-0000-0000-000074070000}"/>
    <cellStyle name="Normal 2 44 2" xfId="2821" xr:uid="{00000000-0005-0000-0000-000075070000}"/>
    <cellStyle name="Normal 2 45" xfId="2032" xr:uid="{00000000-0005-0000-0000-000076070000}"/>
    <cellStyle name="Normal 2 5" xfId="107" xr:uid="{00000000-0005-0000-0000-000077070000}"/>
    <cellStyle name="Normal 2 5 2" xfId="450" xr:uid="{00000000-0005-0000-0000-000078070000}"/>
    <cellStyle name="Normal 2 5 3" xfId="818" xr:uid="{00000000-0005-0000-0000-000079070000}"/>
    <cellStyle name="Normal 2 5 3 2" xfId="958" xr:uid="{00000000-0005-0000-0000-00007A070000}"/>
    <cellStyle name="Normal 2 5 3 3" xfId="1713" xr:uid="{00000000-0005-0000-0000-00007B070000}"/>
    <cellStyle name="Normal 2 5 3 3 2" xfId="3291" xr:uid="{00000000-0005-0000-0000-00007C070000}"/>
    <cellStyle name="Normal 2 5 3 4" xfId="2502" xr:uid="{00000000-0005-0000-0000-00007D070000}"/>
    <cellStyle name="Normal 2 5 4" xfId="822" xr:uid="{00000000-0005-0000-0000-00007E070000}"/>
    <cellStyle name="Normal 2 5 4 2" xfId="1715" xr:uid="{00000000-0005-0000-0000-00007F070000}"/>
    <cellStyle name="Normal 2 5 4 2 2" xfId="3293" xr:uid="{00000000-0005-0000-0000-000080070000}"/>
    <cellStyle name="Normal 2 5 4 3" xfId="2504" xr:uid="{00000000-0005-0000-0000-000081070000}"/>
    <cellStyle name="Normal 2 5 5" xfId="854" xr:uid="{00000000-0005-0000-0000-000082070000}"/>
    <cellStyle name="Normal 2 5 5 2" xfId="1747" xr:uid="{00000000-0005-0000-0000-000083070000}"/>
    <cellStyle name="Normal 2 5 5 2 2" xfId="3325" xr:uid="{00000000-0005-0000-0000-000084070000}"/>
    <cellStyle name="Normal 2 5 5 3" xfId="2536" xr:uid="{00000000-0005-0000-0000-000085070000}"/>
    <cellStyle name="Normal 2 5 6" xfId="1076" xr:uid="{00000000-0005-0000-0000-000086070000}"/>
    <cellStyle name="Normal 2 5 6 2" xfId="1868" xr:uid="{00000000-0005-0000-0000-000087070000}"/>
    <cellStyle name="Normal 2 5 6 2 2" xfId="3446" xr:uid="{00000000-0005-0000-0000-000088070000}"/>
    <cellStyle name="Normal 2 5 6 3" xfId="2657" xr:uid="{00000000-0005-0000-0000-000089070000}"/>
    <cellStyle name="Normal 2 6" xfId="108" xr:uid="{00000000-0005-0000-0000-00008A070000}"/>
    <cellStyle name="Normal 2 6 2" xfId="451" xr:uid="{00000000-0005-0000-0000-00008B070000}"/>
    <cellStyle name="Normal 2 6 3" xfId="959" xr:uid="{00000000-0005-0000-0000-00008C070000}"/>
    <cellStyle name="Normal 2 7" xfId="109" xr:uid="{00000000-0005-0000-0000-00008D070000}"/>
    <cellStyle name="Normal 2 7 2" xfId="452" xr:uid="{00000000-0005-0000-0000-00008E070000}"/>
    <cellStyle name="Normal 2 7 3" xfId="960" xr:uid="{00000000-0005-0000-0000-00008F070000}"/>
    <cellStyle name="Normal 2 8" xfId="110" xr:uid="{00000000-0005-0000-0000-000090070000}"/>
    <cellStyle name="Normal 2 8 2" xfId="453" xr:uid="{00000000-0005-0000-0000-000091070000}"/>
    <cellStyle name="Normal 2 8 3" xfId="961" xr:uid="{00000000-0005-0000-0000-000092070000}"/>
    <cellStyle name="Normal 2 82" xfId="962" xr:uid="{00000000-0005-0000-0000-000093070000}"/>
    <cellStyle name="Normal 2 83" xfId="963" xr:uid="{00000000-0005-0000-0000-000094070000}"/>
    <cellStyle name="Normal 2 86" xfId="964" xr:uid="{00000000-0005-0000-0000-000095070000}"/>
    <cellStyle name="Normal 2 9" xfId="111" xr:uid="{00000000-0005-0000-0000-000096070000}"/>
    <cellStyle name="Normal 2 9 2" xfId="454" xr:uid="{00000000-0005-0000-0000-000097070000}"/>
    <cellStyle name="Normal 2 9 3" xfId="965" xr:uid="{00000000-0005-0000-0000-000098070000}"/>
    <cellStyle name="Normal 2_EFE" xfId="112" xr:uid="{00000000-0005-0000-0000-000099070000}"/>
    <cellStyle name="Normal 20" xfId="455" xr:uid="{00000000-0005-0000-0000-00009A070000}"/>
    <cellStyle name="Normal 20 2" xfId="456" xr:uid="{00000000-0005-0000-0000-00009B070000}"/>
    <cellStyle name="Normal 20 2 2" xfId="1572" xr:uid="{00000000-0005-0000-0000-00009C070000}"/>
    <cellStyle name="Normal 20 2 2 2" xfId="3150" xr:uid="{00000000-0005-0000-0000-00009D070000}"/>
    <cellStyle name="Normal 20 2 3" xfId="2361" xr:uid="{00000000-0005-0000-0000-00009E070000}"/>
    <cellStyle name="Normal 20 3" xfId="1571" xr:uid="{00000000-0005-0000-0000-00009F070000}"/>
    <cellStyle name="Normal 20 3 2" xfId="3149" xr:uid="{00000000-0005-0000-0000-0000A0070000}"/>
    <cellStyle name="Normal 20 4" xfId="2360" xr:uid="{00000000-0005-0000-0000-0000A1070000}"/>
    <cellStyle name="Normal 21" xfId="457" xr:uid="{00000000-0005-0000-0000-0000A2070000}"/>
    <cellStyle name="Normal 21 2" xfId="1573" xr:uid="{00000000-0005-0000-0000-0000A3070000}"/>
    <cellStyle name="Normal 21 2 2" xfId="3151" xr:uid="{00000000-0005-0000-0000-0000A4070000}"/>
    <cellStyle name="Normal 21 3" xfId="2362" xr:uid="{00000000-0005-0000-0000-0000A5070000}"/>
    <cellStyle name="Normal 22" xfId="1059" xr:uid="{00000000-0005-0000-0000-0000A6070000}"/>
    <cellStyle name="Normal 22 2" xfId="1851" xr:uid="{00000000-0005-0000-0000-0000A7070000}"/>
    <cellStyle name="Normal 22 2 2" xfId="3429" xr:uid="{00000000-0005-0000-0000-0000A8070000}"/>
    <cellStyle name="Normal 22 3" xfId="2640" xr:uid="{00000000-0005-0000-0000-0000A9070000}"/>
    <cellStyle name="Normal 23" xfId="1060" xr:uid="{00000000-0005-0000-0000-0000AA070000}"/>
    <cellStyle name="Normal 23 2" xfId="1852" xr:uid="{00000000-0005-0000-0000-0000AB070000}"/>
    <cellStyle name="Normal 23 2 2" xfId="3430" xr:uid="{00000000-0005-0000-0000-0000AC070000}"/>
    <cellStyle name="Normal 23 3" xfId="2641" xr:uid="{00000000-0005-0000-0000-0000AD070000}"/>
    <cellStyle name="Normal 24" xfId="1180" xr:uid="{00000000-0005-0000-0000-0000AE070000}"/>
    <cellStyle name="Normal 24 2" xfId="1972" xr:uid="{00000000-0005-0000-0000-0000AF070000}"/>
    <cellStyle name="Normal 24 3" xfId="2761" xr:uid="{00000000-0005-0000-0000-0000B0070000}"/>
    <cellStyle name="Normal 25" xfId="1181" xr:uid="{00000000-0005-0000-0000-0000B1070000}"/>
    <cellStyle name="Normal 25 2" xfId="1973" xr:uid="{00000000-0005-0000-0000-0000B2070000}"/>
    <cellStyle name="Normal 25 3" xfId="2762" xr:uid="{00000000-0005-0000-0000-0000B3070000}"/>
    <cellStyle name="Normal 26" xfId="1182" xr:uid="{00000000-0005-0000-0000-0000B4070000}"/>
    <cellStyle name="Normal 26 2" xfId="1974" xr:uid="{00000000-0005-0000-0000-0000B5070000}"/>
    <cellStyle name="Normal 26 3" xfId="2763" xr:uid="{00000000-0005-0000-0000-0000B6070000}"/>
    <cellStyle name="Normal 27" xfId="1183" xr:uid="{00000000-0005-0000-0000-0000B7070000}"/>
    <cellStyle name="Normal 27 2" xfId="1975" xr:uid="{00000000-0005-0000-0000-0000B8070000}"/>
    <cellStyle name="Normal 27 3" xfId="2764" xr:uid="{00000000-0005-0000-0000-0000B9070000}"/>
    <cellStyle name="Normal 28" xfId="1184" xr:uid="{00000000-0005-0000-0000-0000BA070000}"/>
    <cellStyle name="Normal 28 2" xfId="1976" xr:uid="{00000000-0005-0000-0000-0000BB070000}"/>
    <cellStyle name="Normal 28 3" xfId="2765" xr:uid="{00000000-0005-0000-0000-0000BC070000}"/>
    <cellStyle name="Normal 29" xfId="1185" xr:uid="{00000000-0005-0000-0000-0000BD070000}"/>
    <cellStyle name="Normal 29 2" xfId="1977" xr:uid="{00000000-0005-0000-0000-0000BE070000}"/>
    <cellStyle name="Normal 29 3" xfId="2766" xr:uid="{00000000-0005-0000-0000-0000BF070000}"/>
    <cellStyle name="Normal 3" xfId="12" xr:uid="{00000000-0005-0000-0000-0000C0070000}"/>
    <cellStyle name="Normal 3 10" xfId="113" xr:uid="{00000000-0005-0000-0000-0000C1070000}"/>
    <cellStyle name="Normal 3 10 2" xfId="966" xr:uid="{00000000-0005-0000-0000-0000C2070000}"/>
    <cellStyle name="Normal 3 10 3" xfId="1282" xr:uid="{00000000-0005-0000-0000-0000C3070000}"/>
    <cellStyle name="Normal 3 10 3 2" xfId="2860" xr:uid="{00000000-0005-0000-0000-0000C4070000}"/>
    <cellStyle name="Normal 3 10 4" xfId="2071" xr:uid="{00000000-0005-0000-0000-0000C5070000}"/>
    <cellStyle name="Normal 3 11" xfId="114" xr:uid="{00000000-0005-0000-0000-0000C6070000}"/>
    <cellStyle name="Normal 3 11 2" xfId="967" xr:uid="{00000000-0005-0000-0000-0000C7070000}"/>
    <cellStyle name="Normal 3 11 3" xfId="1283" xr:uid="{00000000-0005-0000-0000-0000C8070000}"/>
    <cellStyle name="Normal 3 11 3 2" xfId="2861" xr:uid="{00000000-0005-0000-0000-0000C9070000}"/>
    <cellStyle name="Normal 3 11 4" xfId="2072" xr:uid="{00000000-0005-0000-0000-0000CA070000}"/>
    <cellStyle name="Normal 3 12" xfId="115" xr:uid="{00000000-0005-0000-0000-0000CB070000}"/>
    <cellStyle name="Normal 3 12 2" xfId="968" xr:uid="{00000000-0005-0000-0000-0000CC070000}"/>
    <cellStyle name="Normal 3 12 3" xfId="1284" xr:uid="{00000000-0005-0000-0000-0000CD070000}"/>
    <cellStyle name="Normal 3 12 3 2" xfId="2862" xr:uid="{00000000-0005-0000-0000-0000CE070000}"/>
    <cellStyle name="Normal 3 12 4" xfId="2073" xr:uid="{00000000-0005-0000-0000-0000CF070000}"/>
    <cellStyle name="Normal 3 13" xfId="813" xr:uid="{00000000-0005-0000-0000-0000D0070000}"/>
    <cellStyle name="Normal 3 14" xfId="828" xr:uid="{00000000-0005-0000-0000-0000D1070000}"/>
    <cellStyle name="Normal 3 14 2" xfId="969" xr:uid="{00000000-0005-0000-0000-0000D2070000}"/>
    <cellStyle name="Normal 3 14 3" xfId="1721" xr:uid="{00000000-0005-0000-0000-0000D3070000}"/>
    <cellStyle name="Normal 3 14 3 2" xfId="3299" xr:uid="{00000000-0005-0000-0000-0000D4070000}"/>
    <cellStyle name="Normal 3 14 4" xfId="2510" xr:uid="{00000000-0005-0000-0000-0000D5070000}"/>
    <cellStyle name="Normal 3 15" xfId="834" xr:uid="{00000000-0005-0000-0000-0000D6070000}"/>
    <cellStyle name="Normal 3 15 2" xfId="971" xr:uid="{00000000-0005-0000-0000-0000D7070000}"/>
    <cellStyle name="Normal 3 15 3" xfId="972" xr:uid="{00000000-0005-0000-0000-0000D8070000}"/>
    <cellStyle name="Normal 3 15 4" xfId="970" xr:uid="{00000000-0005-0000-0000-0000D9070000}"/>
    <cellStyle name="Normal 3 15 5" xfId="1727" xr:uid="{00000000-0005-0000-0000-0000DA070000}"/>
    <cellStyle name="Normal 3 15 5 2" xfId="3305" xr:uid="{00000000-0005-0000-0000-0000DB070000}"/>
    <cellStyle name="Normal 3 15 6" xfId="2516" xr:uid="{00000000-0005-0000-0000-0000DC070000}"/>
    <cellStyle name="Normal 3 16" xfId="973" xr:uid="{00000000-0005-0000-0000-0000DD070000}"/>
    <cellStyle name="Normal 3 17" xfId="974" xr:uid="{00000000-0005-0000-0000-0000DE070000}"/>
    <cellStyle name="Normal 3 17 2" xfId="1126" xr:uid="{00000000-0005-0000-0000-0000DF070000}"/>
    <cellStyle name="Normal 3 17 2 2" xfId="1918" xr:uid="{00000000-0005-0000-0000-0000E0070000}"/>
    <cellStyle name="Normal 3 17 2 2 2" xfId="3496" xr:uid="{00000000-0005-0000-0000-0000E1070000}"/>
    <cellStyle name="Normal 3 17 2 3" xfId="2707" xr:uid="{00000000-0005-0000-0000-0000E2070000}"/>
    <cellStyle name="Normal 3 17 3" xfId="1797" xr:uid="{00000000-0005-0000-0000-0000E3070000}"/>
    <cellStyle name="Normal 3 17 3 2" xfId="3375" xr:uid="{00000000-0005-0000-0000-0000E4070000}"/>
    <cellStyle name="Normal 3 17 4" xfId="2586" xr:uid="{00000000-0005-0000-0000-0000E5070000}"/>
    <cellStyle name="Normal 3 18" xfId="975" xr:uid="{00000000-0005-0000-0000-0000E6070000}"/>
    <cellStyle name="Normal 3 19" xfId="976" xr:uid="{00000000-0005-0000-0000-0000E7070000}"/>
    <cellStyle name="Normal 3 19 2" xfId="1127" xr:uid="{00000000-0005-0000-0000-0000E8070000}"/>
    <cellStyle name="Normal 3 19 2 2" xfId="1919" xr:uid="{00000000-0005-0000-0000-0000E9070000}"/>
    <cellStyle name="Normal 3 19 2 2 2" xfId="3497" xr:uid="{00000000-0005-0000-0000-0000EA070000}"/>
    <cellStyle name="Normal 3 19 2 3" xfId="2708" xr:uid="{00000000-0005-0000-0000-0000EB070000}"/>
    <cellStyle name="Normal 3 19 3" xfId="1798" xr:uid="{00000000-0005-0000-0000-0000EC070000}"/>
    <cellStyle name="Normal 3 19 3 2" xfId="3376" xr:uid="{00000000-0005-0000-0000-0000ED070000}"/>
    <cellStyle name="Normal 3 19 4" xfId="2587" xr:uid="{00000000-0005-0000-0000-0000EE070000}"/>
    <cellStyle name="Normal 3 2" xfId="13" xr:uid="{00000000-0005-0000-0000-0000EF070000}"/>
    <cellStyle name="Normal 3 2 2" xfId="116" xr:uid="{00000000-0005-0000-0000-0000F0070000}"/>
    <cellStyle name="Normal 3 2 2 2" xfId="117" xr:uid="{00000000-0005-0000-0000-0000F1070000}"/>
    <cellStyle name="Normal 3 2 2 2 2" xfId="977" xr:uid="{00000000-0005-0000-0000-0000F2070000}"/>
    <cellStyle name="Normal 3 2 2 2 3" xfId="1286" xr:uid="{00000000-0005-0000-0000-0000F3070000}"/>
    <cellStyle name="Normal 3 2 2 2 3 2" xfId="2864" xr:uid="{00000000-0005-0000-0000-0000F4070000}"/>
    <cellStyle name="Normal 3 2 2 2 4" xfId="2075" xr:uid="{00000000-0005-0000-0000-0000F5070000}"/>
    <cellStyle name="Normal 3 2 2 3" xfId="839" xr:uid="{00000000-0005-0000-0000-0000F6070000}"/>
    <cellStyle name="Normal 3 2 2 3 2" xfId="978" xr:uid="{00000000-0005-0000-0000-0000F7070000}"/>
    <cellStyle name="Normal 3 2 2 3 3" xfId="1732" xr:uid="{00000000-0005-0000-0000-0000F8070000}"/>
    <cellStyle name="Normal 3 2 2 3 3 2" xfId="3310" xr:uid="{00000000-0005-0000-0000-0000F9070000}"/>
    <cellStyle name="Normal 3 2 2 3 4" xfId="2521" xr:uid="{00000000-0005-0000-0000-0000FA070000}"/>
    <cellStyle name="Normal 3 2 2 4" xfId="848" xr:uid="{00000000-0005-0000-0000-0000FB070000}"/>
    <cellStyle name="Normal 3 2 2 4 2" xfId="1741" xr:uid="{00000000-0005-0000-0000-0000FC070000}"/>
    <cellStyle name="Normal 3 2 2 4 2 2" xfId="3319" xr:uid="{00000000-0005-0000-0000-0000FD070000}"/>
    <cellStyle name="Normal 3 2 2 4 3" xfId="2530" xr:uid="{00000000-0005-0000-0000-0000FE070000}"/>
    <cellStyle name="Normal 3 2 2 5" xfId="1057" xr:uid="{00000000-0005-0000-0000-0000FF070000}"/>
    <cellStyle name="Normal 3 2 2 6" xfId="1070" xr:uid="{00000000-0005-0000-0000-000000080000}"/>
    <cellStyle name="Normal 3 2 2 6 2" xfId="1862" xr:uid="{00000000-0005-0000-0000-000001080000}"/>
    <cellStyle name="Normal 3 2 2 6 2 2" xfId="3440" xr:uid="{00000000-0005-0000-0000-000002080000}"/>
    <cellStyle name="Normal 3 2 2 6 3" xfId="2651" xr:uid="{00000000-0005-0000-0000-000003080000}"/>
    <cellStyle name="Normal 3 2 2 7" xfId="1236" xr:uid="{00000000-0005-0000-0000-000004080000}"/>
    <cellStyle name="Normal 3 2 2 7 2" xfId="2025" xr:uid="{00000000-0005-0000-0000-000005080000}"/>
    <cellStyle name="Normal 3 2 2 7 2 2" xfId="3557" xr:uid="{00000000-0005-0000-0000-000006080000}"/>
    <cellStyle name="Normal 3 2 2 7 3" xfId="2814" xr:uid="{00000000-0005-0000-0000-000007080000}"/>
    <cellStyle name="Normal 3 2 2 8" xfId="1285" xr:uid="{00000000-0005-0000-0000-000008080000}"/>
    <cellStyle name="Normal 3 2 2 8 2" xfId="2863" xr:uid="{00000000-0005-0000-0000-000009080000}"/>
    <cellStyle name="Normal 3 2 2 9" xfId="2074" xr:uid="{00000000-0005-0000-0000-00000A080000}"/>
    <cellStyle name="Normal 3 2 3" xfId="815" xr:uid="{00000000-0005-0000-0000-00000B080000}"/>
    <cellStyle name="Normal 3 2 3 2" xfId="979" xr:uid="{00000000-0005-0000-0000-00000C080000}"/>
    <cellStyle name="Normal 3 2 4" xfId="980" xr:uid="{00000000-0005-0000-0000-00000D080000}"/>
    <cellStyle name="Normal 3 2 5" xfId="1234" xr:uid="{00000000-0005-0000-0000-00000E080000}"/>
    <cellStyle name="Normal 3 2 5 2" xfId="2024" xr:uid="{00000000-0005-0000-0000-00000F080000}"/>
    <cellStyle name="Normal 3 2 5 2 2" xfId="3556" xr:uid="{00000000-0005-0000-0000-000010080000}"/>
    <cellStyle name="Normal 3 2 5 3" xfId="2813" xr:uid="{00000000-0005-0000-0000-000011080000}"/>
    <cellStyle name="Normal 3 2 6" xfId="1246" xr:uid="{00000000-0005-0000-0000-000012080000}"/>
    <cellStyle name="Normal 3 2 6 2" xfId="2824" xr:uid="{00000000-0005-0000-0000-000013080000}"/>
    <cellStyle name="Normal 3 2 7" xfId="2035" xr:uid="{00000000-0005-0000-0000-000014080000}"/>
    <cellStyle name="Normal 3 20" xfId="981" xr:uid="{00000000-0005-0000-0000-000015080000}"/>
    <cellStyle name="Normal 3 21" xfId="843" xr:uid="{00000000-0005-0000-0000-000016080000}"/>
    <cellStyle name="Normal 3 21 2" xfId="1736" xr:uid="{00000000-0005-0000-0000-000017080000}"/>
    <cellStyle name="Normal 3 21 2 2" xfId="3314" xr:uid="{00000000-0005-0000-0000-000018080000}"/>
    <cellStyle name="Normal 3 21 3" xfId="2525" xr:uid="{00000000-0005-0000-0000-000019080000}"/>
    <cellStyle name="Normal 3 22" xfId="1065" xr:uid="{00000000-0005-0000-0000-00001A080000}"/>
    <cellStyle name="Normal 3 22 2" xfId="1857" xr:uid="{00000000-0005-0000-0000-00001B080000}"/>
    <cellStyle name="Normal 3 22 2 2" xfId="3435" xr:uid="{00000000-0005-0000-0000-00001C080000}"/>
    <cellStyle name="Normal 3 22 3" xfId="2646" xr:uid="{00000000-0005-0000-0000-00001D080000}"/>
    <cellStyle name="Normal 3 23" xfId="1232" xr:uid="{00000000-0005-0000-0000-00001E080000}"/>
    <cellStyle name="Normal 3 24" xfId="1245" xr:uid="{00000000-0005-0000-0000-00001F080000}"/>
    <cellStyle name="Normal 3 24 2" xfId="2823" xr:uid="{00000000-0005-0000-0000-000020080000}"/>
    <cellStyle name="Normal 3 25" xfId="2034" xr:uid="{00000000-0005-0000-0000-000021080000}"/>
    <cellStyle name="Normal 3 3" xfId="118" xr:uid="{00000000-0005-0000-0000-000022080000}"/>
    <cellStyle name="Normal 3 3 2" xfId="458" xr:uid="{00000000-0005-0000-0000-000023080000}"/>
    <cellStyle name="Normal 3 3 2 2" xfId="459" xr:uid="{00000000-0005-0000-0000-000024080000}"/>
    <cellStyle name="Normal 3 3 2 2 2" xfId="1575" xr:uid="{00000000-0005-0000-0000-000025080000}"/>
    <cellStyle name="Normal 3 3 2 2 2 2" xfId="3153" xr:uid="{00000000-0005-0000-0000-000026080000}"/>
    <cellStyle name="Normal 3 3 2 2 3" xfId="2364" xr:uid="{00000000-0005-0000-0000-000027080000}"/>
    <cellStyle name="Normal 3 3 2 3" xfId="1574" xr:uid="{00000000-0005-0000-0000-000028080000}"/>
    <cellStyle name="Normal 3 3 2 3 2" xfId="3152" xr:uid="{00000000-0005-0000-0000-000029080000}"/>
    <cellStyle name="Normal 3 3 2 4" xfId="2363" xr:uid="{00000000-0005-0000-0000-00002A080000}"/>
    <cellStyle name="Normal 3 3 3" xfId="1235" xr:uid="{00000000-0005-0000-0000-00002B080000}"/>
    <cellStyle name="Normal 3 4" xfId="119" xr:uid="{00000000-0005-0000-0000-00002C080000}"/>
    <cellStyle name="Normal 3 4 2" xfId="460" xr:uid="{00000000-0005-0000-0000-00002D080000}"/>
    <cellStyle name="Normal 3 4 2 2" xfId="461" xr:uid="{00000000-0005-0000-0000-00002E080000}"/>
    <cellStyle name="Normal 3 4 2 2 2" xfId="1577" xr:uid="{00000000-0005-0000-0000-00002F080000}"/>
    <cellStyle name="Normal 3 4 2 2 2 2" xfId="3155" xr:uid="{00000000-0005-0000-0000-000030080000}"/>
    <cellStyle name="Normal 3 4 2 2 3" xfId="2366" xr:uid="{00000000-0005-0000-0000-000031080000}"/>
    <cellStyle name="Normal 3 4 2 3" xfId="1576" xr:uid="{00000000-0005-0000-0000-000032080000}"/>
    <cellStyle name="Normal 3 4 2 3 2" xfId="3154" xr:uid="{00000000-0005-0000-0000-000033080000}"/>
    <cellStyle name="Normal 3 4 2 4" xfId="2365" xr:uid="{00000000-0005-0000-0000-000034080000}"/>
    <cellStyle name="Normal 3 5" xfId="120" xr:uid="{00000000-0005-0000-0000-000035080000}"/>
    <cellStyle name="Normal 3 5 2" xfId="462" xr:uid="{00000000-0005-0000-0000-000036080000}"/>
    <cellStyle name="Normal 3 5 2 2" xfId="1578" xr:uid="{00000000-0005-0000-0000-000037080000}"/>
    <cellStyle name="Normal 3 5 2 2 2" xfId="3156" xr:uid="{00000000-0005-0000-0000-000038080000}"/>
    <cellStyle name="Normal 3 5 2 3" xfId="2367" xr:uid="{00000000-0005-0000-0000-000039080000}"/>
    <cellStyle name="Normal 3 6" xfId="121" xr:uid="{00000000-0005-0000-0000-00003A080000}"/>
    <cellStyle name="Normal 3 7" xfId="122" xr:uid="{00000000-0005-0000-0000-00003B080000}"/>
    <cellStyle name="Normal 3 8" xfId="123" xr:uid="{00000000-0005-0000-0000-00003C080000}"/>
    <cellStyle name="Normal 3 9" xfId="124" xr:uid="{00000000-0005-0000-0000-00003D080000}"/>
    <cellStyle name="Normal 3 9 2" xfId="125" xr:uid="{00000000-0005-0000-0000-00003E080000}"/>
    <cellStyle name="Normal 3 9 2 2" xfId="1288" xr:uid="{00000000-0005-0000-0000-00003F080000}"/>
    <cellStyle name="Normal 3 9 2 2 2" xfId="2866" xr:uid="{00000000-0005-0000-0000-000040080000}"/>
    <cellStyle name="Normal 3 9 2 3" xfId="2077" xr:uid="{00000000-0005-0000-0000-000041080000}"/>
    <cellStyle name="Normal 3 9 3" xfId="982" xr:uid="{00000000-0005-0000-0000-000042080000}"/>
    <cellStyle name="Normal 3 9 3 2" xfId="1799" xr:uid="{00000000-0005-0000-0000-000043080000}"/>
    <cellStyle name="Normal 3 9 3 2 2" xfId="3377" xr:uid="{00000000-0005-0000-0000-000044080000}"/>
    <cellStyle name="Normal 3 9 3 3" xfId="2588" xr:uid="{00000000-0005-0000-0000-000045080000}"/>
    <cellStyle name="Normal 3 9 4" xfId="1128" xr:uid="{00000000-0005-0000-0000-000046080000}"/>
    <cellStyle name="Normal 3 9 4 2" xfId="1920" xr:uid="{00000000-0005-0000-0000-000047080000}"/>
    <cellStyle name="Normal 3 9 4 2 2" xfId="3498" xr:uid="{00000000-0005-0000-0000-000048080000}"/>
    <cellStyle name="Normal 3 9 4 3" xfId="2709" xr:uid="{00000000-0005-0000-0000-000049080000}"/>
    <cellStyle name="Normal 3 9 5" xfId="1287" xr:uid="{00000000-0005-0000-0000-00004A080000}"/>
    <cellStyle name="Normal 3 9 5 2" xfId="2865" xr:uid="{00000000-0005-0000-0000-00004B080000}"/>
    <cellStyle name="Normal 3 9 6" xfId="2076" xr:uid="{00000000-0005-0000-0000-00004C080000}"/>
    <cellStyle name="Normal 3_EFE" xfId="126" xr:uid="{00000000-0005-0000-0000-00004D080000}"/>
    <cellStyle name="Normal 30" xfId="1186" xr:uid="{00000000-0005-0000-0000-00004E080000}"/>
    <cellStyle name="Normal 30 2" xfId="1978" xr:uid="{00000000-0005-0000-0000-00004F080000}"/>
    <cellStyle name="Normal 30 3" xfId="2767" xr:uid="{00000000-0005-0000-0000-000050080000}"/>
    <cellStyle name="Normal 31" xfId="1187" xr:uid="{00000000-0005-0000-0000-000051080000}"/>
    <cellStyle name="Normal 31 2" xfId="1979" xr:uid="{00000000-0005-0000-0000-000052080000}"/>
    <cellStyle name="Normal 31 3" xfId="2768" xr:uid="{00000000-0005-0000-0000-000053080000}"/>
    <cellStyle name="Normal 32" xfId="1188" xr:uid="{00000000-0005-0000-0000-000054080000}"/>
    <cellStyle name="Normal 32 2" xfId="1980" xr:uid="{00000000-0005-0000-0000-000055080000}"/>
    <cellStyle name="Normal 32 3" xfId="2769" xr:uid="{00000000-0005-0000-0000-000056080000}"/>
    <cellStyle name="Normal 33" xfId="1189" xr:uid="{00000000-0005-0000-0000-000057080000}"/>
    <cellStyle name="Normal 33 2" xfId="1981" xr:uid="{00000000-0005-0000-0000-000058080000}"/>
    <cellStyle name="Normal 33 3" xfId="2770" xr:uid="{00000000-0005-0000-0000-000059080000}"/>
    <cellStyle name="Normal 34" xfId="1190" xr:uid="{00000000-0005-0000-0000-00005A080000}"/>
    <cellStyle name="Normal 34 2" xfId="1982" xr:uid="{00000000-0005-0000-0000-00005B080000}"/>
    <cellStyle name="Normal 34 3" xfId="2771" xr:uid="{00000000-0005-0000-0000-00005C080000}"/>
    <cellStyle name="Normal 35" xfId="1191" xr:uid="{00000000-0005-0000-0000-00005D080000}"/>
    <cellStyle name="Normal 35 2" xfId="1983" xr:uid="{00000000-0005-0000-0000-00005E080000}"/>
    <cellStyle name="Normal 35 3" xfId="2772" xr:uid="{00000000-0005-0000-0000-00005F080000}"/>
    <cellStyle name="Normal 36" xfId="1192" xr:uid="{00000000-0005-0000-0000-000060080000}"/>
    <cellStyle name="Normal 36 2" xfId="1984" xr:uid="{00000000-0005-0000-0000-000061080000}"/>
    <cellStyle name="Normal 36 3" xfId="2773" xr:uid="{00000000-0005-0000-0000-000062080000}"/>
    <cellStyle name="Normal 37" xfId="1193" xr:uid="{00000000-0005-0000-0000-000063080000}"/>
    <cellStyle name="Normal 37 2" xfId="1985" xr:uid="{00000000-0005-0000-0000-000064080000}"/>
    <cellStyle name="Normal 37 3" xfId="2774" xr:uid="{00000000-0005-0000-0000-000065080000}"/>
    <cellStyle name="Normal 38" xfId="1194" xr:uid="{00000000-0005-0000-0000-000066080000}"/>
    <cellStyle name="Normal 38 2" xfId="1986" xr:uid="{00000000-0005-0000-0000-000067080000}"/>
    <cellStyle name="Normal 38 3" xfId="2775" xr:uid="{00000000-0005-0000-0000-000068080000}"/>
    <cellStyle name="Normal 39" xfId="1195" xr:uid="{00000000-0005-0000-0000-000069080000}"/>
    <cellStyle name="Normal 39 2" xfId="1987" xr:uid="{00000000-0005-0000-0000-00006A080000}"/>
    <cellStyle name="Normal 39 3" xfId="2776" xr:uid="{00000000-0005-0000-0000-00006B080000}"/>
    <cellStyle name="Normal 4" xfId="14" xr:uid="{00000000-0005-0000-0000-00006C080000}"/>
    <cellStyle name="Normal 4 2" xfId="15" xr:uid="{00000000-0005-0000-0000-00006D080000}"/>
    <cellStyle name="Normal 4 2 2" xfId="463" xr:uid="{00000000-0005-0000-0000-00006E080000}"/>
    <cellStyle name="Normal 4 2 2 2" xfId="983" xr:uid="{00000000-0005-0000-0000-00006F080000}"/>
    <cellStyle name="Normal 4 2 2 3" xfId="1579" xr:uid="{00000000-0005-0000-0000-000070080000}"/>
    <cellStyle name="Normal 4 2 2 3 2" xfId="3157" xr:uid="{00000000-0005-0000-0000-000071080000}"/>
    <cellStyle name="Normal 4 2 2 4" xfId="2368" xr:uid="{00000000-0005-0000-0000-000072080000}"/>
    <cellStyle name="Normal 4 3" xfId="127" xr:uid="{00000000-0005-0000-0000-000073080000}"/>
    <cellStyle name="Normal 4 3 2" xfId="464" xr:uid="{00000000-0005-0000-0000-000074080000}"/>
    <cellStyle name="Normal 4 3 2 2" xfId="1580" xr:uid="{00000000-0005-0000-0000-000075080000}"/>
    <cellStyle name="Normal 4 3 2 2 2" xfId="3158" xr:uid="{00000000-0005-0000-0000-000076080000}"/>
    <cellStyle name="Normal 4 3 2 3" xfId="2369" xr:uid="{00000000-0005-0000-0000-000077080000}"/>
    <cellStyle name="Normal 4 3 3" xfId="984" xr:uid="{00000000-0005-0000-0000-000078080000}"/>
    <cellStyle name="Normal 4 3 3 2" xfId="1800" xr:uid="{00000000-0005-0000-0000-000079080000}"/>
    <cellStyle name="Normal 4 3 3 2 2" xfId="3378" xr:uid="{00000000-0005-0000-0000-00007A080000}"/>
    <cellStyle name="Normal 4 3 3 3" xfId="2589" xr:uid="{00000000-0005-0000-0000-00007B080000}"/>
    <cellStyle name="Normal 4 3 4" xfId="1129" xr:uid="{00000000-0005-0000-0000-00007C080000}"/>
    <cellStyle name="Normal 4 3 4 2" xfId="1921" xr:uid="{00000000-0005-0000-0000-00007D080000}"/>
    <cellStyle name="Normal 4 3 4 2 2" xfId="3499" xr:uid="{00000000-0005-0000-0000-00007E080000}"/>
    <cellStyle name="Normal 4 3 4 3" xfId="2710" xr:uid="{00000000-0005-0000-0000-00007F080000}"/>
    <cellStyle name="Normal 4 4" xfId="128" xr:uid="{00000000-0005-0000-0000-000080080000}"/>
    <cellStyle name="Normal 4 4 2" xfId="129" xr:uid="{00000000-0005-0000-0000-000081080000}"/>
    <cellStyle name="Normal 4 4 2 2" xfId="1290" xr:uid="{00000000-0005-0000-0000-000082080000}"/>
    <cellStyle name="Normal 4 4 2 2 2" xfId="2868" xr:uid="{00000000-0005-0000-0000-000083080000}"/>
    <cellStyle name="Normal 4 4 2 3" xfId="2079" xr:uid="{00000000-0005-0000-0000-000084080000}"/>
    <cellStyle name="Normal 4 4 3" xfId="985" xr:uid="{00000000-0005-0000-0000-000085080000}"/>
    <cellStyle name="Normal 4 4 4" xfId="1289" xr:uid="{00000000-0005-0000-0000-000086080000}"/>
    <cellStyle name="Normal 4 4 4 2" xfId="2867" xr:uid="{00000000-0005-0000-0000-000087080000}"/>
    <cellStyle name="Normal 4 4 5" xfId="2078" xr:uid="{00000000-0005-0000-0000-000088080000}"/>
    <cellStyle name="Normal 4 5" xfId="986" xr:uid="{00000000-0005-0000-0000-000089080000}"/>
    <cellStyle name="Normal 4 5 2" xfId="1130" xr:uid="{00000000-0005-0000-0000-00008A080000}"/>
    <cellStyle name="Normal 4 5 2 2" xfId="1922" xr:uid="{00000000-0005-0000-0000-00008B080000}"/>
    <cellStyle name="Normal 4 5 2 2 2" xfId="3500" xr:uid="{00000000-0005-0000-0000-00008C080000}"/>
    <cellStyle name="Normal 4 5 2 3" xfId="2711" xr:uid="{00000000-0005-0000-0000-00008D080000}"/>
    <cellStyle name="Normal 4 5 3" xfId="1801" xr:uid="{00000000-0005-0000-0000-00008E080000}"/>
    <cellStyle name="Normal 4 5 3 2" xfId="3379" xr:uid="{00000000-0005-0000-0000-00008F080000}"/>
    <cellStyle name="Normal 4 5 4" xfId="2590" xr:uid="{00000000-0005-0000-0000-000090080000}"/>
    <cellStyle name="Normal 40" xfId="1196" xr:uid="{00000000-0005-0000-0000-000091080000}"/>
    <cellStyle name="Normal 40 2" xfId="1988" xr:uid="{00000000-0005-0000-0000-000092080000}"/>
    <cellStyle name="Normal 40 3" xfId="2777" xr:uid="{00000000-0005-0000-0000-000093080000}"/>
    <cellStyle name="Normal 41" xfId="1197" xr:uid="{00000000-0005-0000-0000-000094080000}"/>
    <cellStyle name="Normal 41 2" xfId="1989" xr:uid="{00000000-0005-0000-0000-000095080000}"/>
    <cellStyle name="Normal 41 3" xfId="2778" xr:uid="{00000000-0005-0000-0000-000096080000}"/>
    <cellStyle name="Normal 42" xfId="1198" xr:uid="{00000000-0005-0000-0000-000097080000}"/>
    <cellStyle name="Normal 42 2" xfId="1990" xr:uid="{00000000-0005-0000-0000-000098080000}"/>
    <cellStyle name="Normal 42 3" xfId="2779" xr:uid="{00000000-0005-0000-0000-000099080000}"/>
    <cellStyle name="Normal 43" xfId="1199" xr:uid="{00000000-0005-0000-0000-00009A080000}"/>
    <cellStyle name="Normal 43 2" xfId="1991" xr:uid="{00000000-0005-0000-0000-00009B080000}"/>
    <cellStyle name="Normal 43 3" xfId="2780" xr:uid="{00000000-0005-0000-0000-00009C080000}"/>
    <cellStyle name="Normal 44" xfId="1200" xr:uid="{00000000-0005-0000-0000-00009D080000}"/>
    <cellStyle name="Normal 44 2" xfId="1992" xr:uid="{00000000-0005-0000-0000-00009E080000}"/>
    <cellStyle name="Normal 44 3" xfId="2781" xr:uid="{00000000-0005-0000-0000-00009F080000}"/>
    <cellStyle name="Normal 45" xfId="1201" xr:uid="{00000000-0005-0000-0000-0000A0080000}"/>
    <cellStyle name="Normal 45 2" xfId="1993" xr:uid="{00000000-0005-0000-0000-0000A1080000}"/>
    <cellStyle name="Normal 45 3" xfId="2782" xr:uid="{00000000-0005-0000-0000-0000A2080000}"/>
    <cellStyle name="Normal 46" xfId="1202" xr:uid="{00000000-0005-0000-0000-0000A3080000}"/>
    <cellStyle name="Normal 46 2" xfId="1994" xr:uid="{00000000-0005-0000-0000-0000A4080000}"/>
    <cellStyle name="Normal 46 3" xfId="2783" xr:uid="{00000000-0005-0000-0000-0000A5080000}"/>
    <cellStyle name="Normal 47" xfId="1203" xr:uid="{00000000-0005-0000-0000-0000A6080000}"/>
    <cellStyle name="Normal 47 2" xfId="1995" xr:uid="{00000000-0005-0000-0000-0000A7080000}"/>
    <cellStyle name="Normal 47 3" xfId="2784" xr:uid="{00000000-0005-0000-0000-0000A8080000}"/>
    <cellStyle name="Normal 48" xfId="1204" xr:uid="{00000000-0005-0000-0000-0000A9080000}"/>
    <cellStyle name="Normal 48 2" xfId="1996" xr:uid="{00000000-0005-0000-0000-0000AA080000}"/>
    <cellStyle name="Normal 48 3" xfId="2785" xr:uid="{00000000-0005-0000-0000-0000AB080000}"/>
    <cellStyle name="Normal 49" xfId="1205" xr:uid="{00000000-0005-0000-0000-0000AC080000}"/>
    <cellStyle name="Normal 49 2" xfId="1997" xr:uid="{00000000-0005-0000-0000-0000AD080000}"/>
    <cellStyle name="Normal 49 3" xfId="2786" xr:uid="{00000000-0005-0000-0000-0000AE080000}"/>
    <cellStyle name="Normal 5" xfId="16" xr:uid="{00000000-0005-0000-0000-0000AF080000}"/>
    <cellStyle name="Normal 5 10" xfId="987" xr:uid="{00000000-0005-0000-0000-0000B0080000}"/>
    <cellStyle name="Normal 5 10 2" xfId="1131" xr:uid="{00000000-0005-0000-0000-0000B1080000}"/>
    <cellStyle name="Normal 5 10 2 2" xfId="1923" xr:uid="{00000000-0005-0000-0000-0000B2080000}"/>
    <cellStyle name="Normal 5 10 2 2 2" xfId="3501" xr:uid="{00000000-0005-0000-0000-0000B3080000}"/>
    <cellStyle name="Normal 5 10 2 3" xfId="2712" xr:uid="{00000000-0005-0000-0000-0000B4080000}"/>
    <cellStyle name="Normal 5 10 3" xfId="1802" xr:uid="{00000000-0005-0000-0000-0000B5080000}"/>
    <cellStyle name="Normal 5 10 3 2" xfId="3380" xr:uid="{00000000-0005-0000-0000-0000B6080000}"/>
    <cellStyle name="Normal 5 10 4" xfId="2591" xr:uid="{00000000-0005-0000-0000-0000B7080000}"/>
    <cellStyle name="Normal 5 11" xfId="988" xr:uid="{00000000-0005-0000-0000-0000B8080000}"/>
    <cellStyle name="Normal 5 11 2" xfId="1132" xr:uid="{00000000-0005-0000-0000-0000B9080000}"/>
    <cellStyle name="Normal 5 11 2 2" xfId="1924" xr:uid="{00000000-0005-0000-0000-0000BA080000}"/>
    <cellStyle name="Normal 5 11 2 2 2" xfId="3502" xr:uid="{00000000-0005-0000-0000-0000BB080000}"/>
    <cellStyle name="Normal 5 11 2 3" xfId="2713" xr:uid="{00000000-0005-0000-0000-0000BC080000}"/>
    <cellStyle name="Normal 5 11 3" xfId="1803" xr:uid="{00000000-0005-0000-0000-0000BD080000}"/>
    <cellStyle name="Normal 5 11 3 2" xfId="3381" xr:uid="{00000000-0005-0000-0000-0000BE080000}"/>
    <cellStyle name="Normal 5 11 4" xfId="2592" xr:uid="{00000000-0005-0000-0000-0000BF080000}"/>
    <cellStyle name="Normal 5 12" xfId="989" xr:uid="{00000000-0005-0000-0000-0000C0080000}"/>
    <cellStyle name="Normal 5 12 2" xfId="1133" xr:uid="{00000000-0005-0000-0000-0000C1080000}"/>
    <cellStyle name="Normal 5 12 2 2" xfId="1925" xr:uid="{00000000-0005-0000-0000-0000C2080000}"/>
    <cellStyle name="Normal 5 12 2 2 2" xfId="3503" xr:uid="{00000000-0005-0000-0000-0000C3080000}"/>
    <cellStyle name="Normal 5 12 2 3" xfId="2714" xr:uid="{00000000-0005-0000-0000-0000C4080000}"/>
    <cellStyle name="Normal 5 12 3" xfId="1804" xr:uid="{00000000-0005-0000-0000-0000C5080000}"/>
    <cellStyle name="Normal 5 12 3 2" xfId="3382" xr:uid="{00000000-0005-0000-0000-0000C6080000}"/>
    <cellStyle name="Normal 5 12 4" xfId="2593" xr:uid="{00000000-0005-0000-0000-0000C7080000}"/>
    <cellStyle name="Normal 5 13" xfId="990" xr:uid="{00000000-0005-0000-0000-0000C8080000}"/>
    <cellStyle name="Normal 5 13 2" xfId="1134" xr:uid="{00000000-0005-0000-0000-0000C9080000}"/>
    <cellStyle name="Normal 5 13 2 2" xfId="1926" xr:uid="{00000000-0005-0000-0000-0000CA080000}"/>
    <cellStyle name="Normal 5 13 2 2 2" xfId="3504" xr:uid="{00000000-0005-0000-0000-0000CB080000}"/>
    <cellStyle name="Normal 5 13 2 3" xfId="2715" xr:uid="{00000000-0005-0000-0000-0000CC080000}"/>
    <cellStyle name="Normal 5 13 3" xfId="1805" xr:uid="{00000000-0005-0000-0000-0000CD080000}"/>
    <cellStyle name="Normal 5 13 3 2" xfId="3383" xr:uid="{00000000-0005-0000-0000-0000CE080000}"/>
    <cellStyle name="Normal 5 13 4" xfId="2594" xr:uid="{00000000-0005-0000-0000-0000CF080000}"/>
    <cellStyle name="Normal 5 14" xfId="991" xr:uid="{00000000-0005-0000-0000-0000D0080000}"/>
    <cellStyle name="Normal 5 14 2" xfId="1135" xr:uid="{00000000-0005-0000-0000-0000D1080000}"/>
    <cellStyle name="Normal 5 14 2 2" xfId="1927" xr:uid="{00000000-0005-0000-0000-0000D2080000}"/>
    <cellStyle name="Normal 5 14 2 2 2" xfId="3505" xr:uid="{00000000-0005-0000-0000-0000D3080000}"/>
    <cellStyle name="Normal 5 14 2 3" xfId="2716" xr:uid="{00000000-0005-0000-0000-0000D4080000}"/>
    <cellStyle name="Normal 5 14 3" xfId="1806" xr:uid="{00000000-0005-0000-0000-0000D5080000}"/>
    <cellStyle name="Normal 5 14 3 2" xfId="3384" xr:uid="{00000000-0005-0000-0000-0000D6080000}"/>
    <cellStyle name="Normal 5 14 4" xfId="2595" xr:uid="{00000000-0005-0000-0000-0000D7080000}"/>
    <cellStyle name="Normal 5 15" xfId="992" xr:uid="{00000000-0005-0000-0000-0000D8080000}"/>
    <cellStyle name="Normal 5 15 2" xfId="1136" xr:uid="{00000000-0005-0000-0000-0000D9080000}"/>
    <cellStyle name="Normal 5 15 2 2" xfId="1928" xr:uid="{00000000-0005-0000-0000-0000DA080000}"/>
    <cellStyle name="Normal 5 15 2 2 2" xfId="3506" xr:uid="{00000000-0005-0000-0000-0000DB080000}"/>
    <cellStyle name="Normal 5 15 2 3" xfId="2717" xr:uid="{00000000-0005-0000-0000-0000DC080000}"/>
    <cellStyle name="Normal 5 15 3" xfId="1807" xr:uid="{00000000-0005-0000-0000-0000DD080000}"/>
    <cellStyle name="Normal 5 15 3 2" xfId="3385" xr:uid="{00000000-0005-0000-0000-0000DE080000}"/>
    <cellStyle name="Normal 5 15 4" xfId="2596" xr:uid="{00000000-0005-0000-0000-0000DF080000}"/>
    <cellStyle name="Normal 5 16" xfId="993" xr:uid="{00000000-0005-0000-0000-0000E0080000}"/>
    <cellStyle name="Normal 5 16 2" xfId="1137" xr:uid="{00000000-0005-0000-0000-0000E1080000}"/>
    <cellStyle name="Normal 5 16 2 2" xfId="1929" xr:uid="{00000000-0005-0000-0000-0000E2080000}"/>
    <cellStyle name="Normal 5 16 2 2 2" xfId="3507" xr:uid="{00000000-0005-0000-0000-0000E3080000}"/>
    <cellStyle name="Normal 5 16 2 3" xfId="2718" xr:uid="{00000000-0005-0000-0000-0000E4080000}"/>
    <cellStyle name="Normal 5 16 3" xfId="1808" xr:uid="{00000000-0005-0000-0000-0000E5080000}"/>
    <cellStyle name="Normal 5 16 3 2" xfId="3386" xr:uid="{00000000-0005-0000-0000-0000E6080000}"/>
    <cellStyle name="Normal 5 16 4" xfId="2597" xr:uid="{00000000-0005-0000-0000-0000E7080000}"/>
    <cellStyle name="Normal 5 17" xfId="994" xr:uid="{00000000-0005-0000-0000-0000E8080000}"/>
    <cellStyle name="Normal 5 17 2" xfId="1138" xr:uid="{00000000-0005-0000-0000-0000E9080000}"/>
    <cellStyle name="Normal 5 17 2 2" xfId="1930" xr:uid="{00000000-0005-0000-0000-0000EA080000}"/>
    <cellStyle name="Normal 5 17 2 2 2" xfId="3508" xr:uid="{00000000-0005-0000-0000-0000EB080000}"/>
    <cellStyle name="Normal 5 17 2 3" xfId="2719" xr:uid="{00000000-0005-0000-0000-0000EC080000}"/>
    <cellStyle name="Normal 5 17 3" xfId="1809" xr:uid="{00000000-0005-0000-0000-0000ED080000}"/>
    <cellStyle name="Normal 5 17 3 2" xfId="3387" xr:uid="{00000000-0005-0000-0000-0000EE080000}"/>
    <cellStyle name="Normal 5 17 4" xfId="2598" xr:uid="{00000000-0005-0000-0000-0000EF080000}"/>
    <cellStyle name="Normal 5 18" xfId="1229" xr:uid="{00000000-0005-0000-0000-0000F0080000}"/>
    <cellStyle name="Normal 5 18 2" xfId="2021" xr:uid="{00000000-0005-0000-0000-0000F1080000}"/>
    <cellStyle name="Normal 5 18 2 2" xfId="3553" xr:uid="{00000000-0005-0000-0000-0000F2080000}"/>
    <cellStyle name="Normal 5 18 3" xfId="2810" xr:uid="{00000000-0005-0000-0000-0000F3080000}"/>
    <cellStyle name="Normal 5 2" xfId="17" xr:uid="{00000000-0005-0000-0000-0000F4080000}"/>
    <cellStyle name="Normal 5 2 2" xfId="465" xr:uid="{00000000-0005-0000-0000-0000F5080000}"/>
    <cellStyle name="Normal 5 2 2 2" xfId="466" xr:uid="{00000000-0005-0000-0000-0000F6080000}"/>
    <cellStyle name="Normal 5 2 2 2 2" xfId="1582" xr:uid="{00000000-0005-0000-0000-0000F7080000}"/>
    <cellStyle name="Normal 5 2 2 2 2 2" xfId="3160" xr:uid="{00000000-0005-0000-0000-0000F8080000}"/>
    <cellStyle name="Normal 5 2 2 2 3" xfId="2371" xr:uid="{00000000-0005-0000-0000-0000F9080000}"/>
    <cellStyle name="Normal 5 2 2 3" xfId="995" xr:uid="{00000000-0005-0000-0000-0000FA080000}"/>
    <cellStyle name="Normal 5 2 2 3 2" xfId="1810" xr:uid="{00000000-0005-0000-0000-0000FB080000}"/>
    <cellStyle name="Normal 5 2 2 3 2 2" xfId="3388" xr:uid="{00000000-0005-0000-0000-0000FC080000}"/>
    <cellStyle name="Normal 5 2 2 3 3" xfId="2599" xr:uid="{00000000-0005-0000-0000-0000FD080000}"/>
    <cellStyle name="Normal 5 2 2 4" xfId="1139" xr:uid="{00000000-0005-0000-0000-0000FE080000}"/>
    <cellStyle name="Normal 5 2 2 4 2" xfId="1931" xr:uid="{00000000-0005-0000-0000-0000FF080000}"/>
    <cellStyle name="Normal 5 2 2 4 2 2" xfId="3509" xr:uid="{00000000-0005-0000-0000-000000090000}"/>
    <cellStyle name="Normal 5 2 2 4 3" xfId="2720" xr:uid="{00000000-0005-0000-0000-000001090000}"/>
    <cellStyle name="Normal 5 2 2 5" xfId="1581" xr:uid="{00000000-0005-0000-0000-000002090000}"/>
    <cellStyle name="Normal 5 2 2 5 2" xfId="3159" xr:uid="{00000000-0005-0000-0000-000003090000}"/>
    <cellStyle name="Normal 5 2 2 6" xfId="2370" xr:uid="{00000000-0005-0000-0000-000004090000}"/>
    <cellStyle name="Normal 5 2 3" xfId="467" xr:uid="{00000000-0005-0000-0000-000005090000}"/>
    <cellStyle name="Normal 5 2 3 2" xfId="1583" xr:uid="{00000000-0005-0000-0000-000006090000}"/>
    <cellStyle name="Normal 5 2 3 2 2" xfId="3161" xr:uid="{00000000-0005-0000-0000-000007090000}"/>
    <cellStyle name="Normal 5 2 3 3" xfId="2372" xr:uid="{00000000-0005-0000-0000-000008090000}"/>
    <cellStyle name="Normal 5 3" xfId="130" xr:uid="{00000000-0005-0000-0000-000009090000}"/>
    <cellStyle name="Normal 5 3 2" xfId="468" xr:uid="{00000000-0005-0000-0000-00000A090000}"/>
    <cellStyle name="Normal 5 3 2 2" xfId="469" xr:uid="{00000000-0005-0000-0000-00000B090000}"/>
    <cellStyle name="Normal 5 3 2 2 2" xfId="1585" xr:uid="{00000000-0005-0000-0000-00000C090000}"/>
    <cellStyle name="Normal 5 3 2 2 2 2" xfId="3163" xr:uid="{00000000-0005-0000-0000-00000D090000}"/>
    <cellStyle name="Normal 5 3 2 2 3" xfId="2374" xr:uid="{00000000-0005-0000-0000-00000E090000}"/>
    <cellStyle name="Normal 5 3 2 3" xfId="996" xr:uid="{00000000-0005-0000-0000-00000F090000}"/>
    <cellStyle name="Normal 5 3 2 3 2" xfId="1811" xr:uid="{00000000-0005-0000-0000-000010090000}"/>
    <cellStyle name="Normal 5 3 2 3 2 2" xfId="3389" xr:uid="{00000000-0005-0000-0000-000011090000}"/>
    <cellStyle name="Normal 5 3 2 3 3" xfId="2600" xr:uid="{00000000-0005-0000-0000-000012090000}"/>
    <cellStyle name="Normal 5 3 2 4" xfId="1140" xr:uid="{00000000-0005-0000-0000-000013090000}"/>
    <cellStyle name="Normal 5 3 2 4 2" xfId="1932" xr:uid="{00000000-0005-0000-0000-000014090000}"/>
    <cellStyle name="Normal 5 3 2 4 2 2" xfId="3510" xr:uid="{00000000-0005-0000-0000-000015090000}"/>
    <cellStyle name="Normal 5 3 2 4 3" xfId="2721" xr:uid="{00000000-0005-0000-0000-000016090000}"/>
    <cellStyle name="Normal 5 3 2 5" xfId="1584" xr:uid="{00000000-0005-0000-0000-000017090000}"/>
    <cellStyle name="Normal 5 3 2 5 2" xfId="3162" xr:uid="{00000000-0005-0000-0000-000018090000}"/>
    <cellStyle name="Normal 5 3 2 6" xfId="2373" xr:uid="{00000000-0005-0000-0000-000019090000}"/>
    <cellStyle name="Normal 5 3 3" xfId="470" xr:uid="{00000000-0005-0000-0000-00001A090000}"/>
    <cellStyle name="Normal 5 3 3 2" xfId="1047" xr:uid="{00000000-0005-0000-0000-00001B090000}"/>
    <cellStyle name="Normal 5 3 3 2 2" xfId="1842" xr:uid="{00000000-0005-0000-0000-00001C090000}"/>
    <cellStyle name="Normal 5 3 3 2 2 2" xfId="3420" xr:uid="{00000000-0005-0000-0000-00001D090000}"/>
    <cellStyle name="Normal 5 3 3 2 3" xfId="2631" xr:uid="{00000000-0005-0000-0000-00001E090000}"/>
    <cellStyle name="Normal 5 3 3 3" xfId="1171" xr:uid="{00000000-0005-0000-0000-00001F090000}"/>
    <cellStyle name="Normal 5 3 3 3 2" xfId="1963" xr:uid="{00000000-0005-0000-0000-000020090000}"/>
    <cellStyle name="Normal 5 3 3 3 2 2" xfId="3541" xr:uid="{00000000-0005-0000-0000-000021090000}"/>
    <cellStyle name="Normal 5 3 3 3 3" xfId="2752" xr:uid="{00000000-0005-0000-0000-000022090000}"/>
    <cellStyle name="Normal 5 3 3 4" xfId="1586" xr:uid="{00000000-0005-0000-0000-000023090000}"/>
    <cellStyle name="Normal 5 3 3 4 2" xfId="3164" xr:uid="{00000000-0005-0000-0000-000024090000}"/>
    <cellStyle name="Normal 5 3 3 5" xfId="2375" xr:uid="{00000000-0005-0000-0000-000025090000}"/>
    <cellStyle name="Normal 5 3 4" xfId="850" xr:uid="{00000000-0005-0000-0000-000026090000}"/>
    <cellStyle name="Normal 5 3 4 2" xfId="1743" xr:uid="{00000000-0005-0000-0000-000027090000}"/>
    <cellStyle name="Normal 5 3 4 2 2" xfId="3321" xr:uid="{00000000-0005-0000-0000-000028090000}"/>
    <cellStyle name="Normal 5 3 4 3" xfId="2532" xr:uid="{00000000-0005-0000-0000-000029090000}"/>
    <cellStyle name="Normal 5 3 5" xfId="1072" xr:uid="{00000000-0005-0000-0000-00002A090000}"/>
    <cellStyle name="Normal 5 3 5 2" xfId="1864" xr:uid="{00000000-0005-0000-0000-00002B090000}"/>
    <cellStyle name="Normal 5 3 5 2 2" xfId="3442" xr:uid="{00000000-0005-0000-0000-00002C090000}"/>
    <cellStyle name="Normal 5 3 5 3" xfId="2653" xr:uid="{00000000-0005-0000-0000-00002D090000}"/>
    <cellStyle name="Normal 5 4" xfId="131" xr:uid="{00000000-0005-0000-0000-00002E090000}"/>
    <cellStyle name="Normal 5 4 2" xfId="471" xr:uid="{00000000-0005-0000-0000-00002F090000}"/>
    <cellStyle name="Normal 5 4 2 2" xfId="472" xr:uid="{00000000-0005-0000-0000-000030090000}"/>
    <cellStyle name="Normal 5 4 2 2 2" xfId="1588" xr:uid="{00000000-0005-0000-0000-000031090000}"/>
    <cellStyle name="Normal 5 4 2 2 2 2" xfId="3166" xr:uid="{00000000-0005-0000-0000-000032090000}"/>
    <cellStyle name="Normal 5 4 2 2 3" xfId="2377" xr:uid="{00000000-0005-0000-0000-000033090000}"/>
    <cellStyle name="Normal 5 4 2 3" xfId="997" xr:uid="{00000000-0005-0000-0000-000034090000}"/>
    <cellStyle name="Normal 5 4 2 3 2" xfId="1812" xr:uid="{00000000-0005-0000-0000-000035090000}"/>
    <cellStyle name="Normal 5 4 2 3 2 2" xfId="3390" xr:uid="{00000000-0005-0000-0000-000036090000}"/>
    <cellStyle name="Normal 5 4 2 3 3" xfId="2601" xr:uid="{00000000-0005-0000-0000-000037090000}"/>
    <cellStyle name="Normal 5 4 2 4" xfId="1141" xr:uid="{00000000-0005-0000-0000-000038090000}"/>
    <cellStyle name="Normal 5 4 2 4 2" xfId="1933" xr:uid="{00000000-0005-0000-0000-000039090000}"/>
    <cellStyle name="Normal 5 4 2 4 2 2" xfId="3511" xr:uid="{00000000-0005-0000-0000-00003A090000}"/>
    <cellStyle name="Normal 5 4 2 4 3" xfId="2722" xr:uid="{00000000-0005-0000-0000-00003B090000}"/>
    <cellStyle name="Normal 5 4 2 5" xfId="1587" xr:uid="{00000000-0005-0000-0000-00003C090000}"/>
    <cellStyle name="Normal 5 4 2 5 2" xfId="3165" xr:uid="{00000000-0005-0000-0000-00003D090000}"/>
    <cellStyle name="Normal 5 4 2 6" xfId="2376" xr:uid="{00000000-0005-0000-0000-00003E090000}"/>
    <cellStyle name="Normal 5 4 3" xfId="473" xr:uid="{00000000-0005-0000-0000-00003F090000}"/>
    <cellStyle name="Normal 5 4 3 2" xfId="1589" xr:uid="{00000000-0005-0000-0000-000040090000}"/>
    <cellStyle name="Normal 5 4 3 2 2" xfId="3167" xr:uid="{00000000-0005-0000-0000-000041090000}"/>
    <cellStyle name="Normal 5 4 3 3" xfId="2378" xr:uid="{00000000-0005-0000-0000-000042090000}"/>
    <cellStyle name="Normal 5 5" xfId="132" xr:uid="{00000000-0005-0000-0000-000043090000}"/>
    <cellStyle name="Normal 5 5 2" xfId="474" xr:uid="{00000000-0005-0000-0000-000044090000}"/>
    <cellStyle name="Normal 5 5 2 2" xfId="998" xr:uid="{00000000-0005-0000-0000-000045090000}"/>
    <cellStyle name="Normal 5 5 2 2 2" xfId="1813" xr:uid="{00000000-0005-0000-0000-000046090000}"/>
    <cellStyle name="Normal 5 5 2 2 2 2" xfId="3391" xr:uid="{00000000-0005-0000-0000-000047090000}"/>
    <cellStyle name="Normal 5 5 2 2 3" xfId="2602" xr:uid="{00000000-0005-0000-0000-000048090000}"/>
    <cellStyle name="Normal 5 5 2 3" xfId="1142" xr:uid="{00000000-0005-0000-0000-000049090000}"/>
    <cellStyle name="Normal 5 5 2 3 2" xfId="1934" xr:uid="{00000000-0005-0000-0000-00004A090000}"/>
    <cellStyle name="Normal 5 5 2 3 2 2" xfId="3512" xr:uid="{00000000-0005-0000-0000-00004B090000}"/>
    <cellStyle name="Normal 5 5 2 3 3" xfId="2723" xr:uid="{00000000-0005-0000-0000-00004C090000}"/>
    <cellStyle name="Normal 5 5 2 4" xfId="1590" xr:uid="{00000000-0005-0000-0000-00004D090000}"/>
    <cellStyle name="Normal 5 5 2 4 2" xfId="3168" xr:uid="{00000000-0005-0000-0000-00004E090000}"/>
    <cellStyle name="Normal 5 5 2 5" xfId="2379" xr:uid="{00000000-0005-0000-0000-00004F090000}"/>
    <cellStyle name="Normal 5 6" xfId="177" xr:uid="{00000000-0005-0000-0000-000050090000}"/>
    <cellStyle name="Normal 5 6 2" xfId="999" xr:uid="{00000000-0005-0000-0000-000051090000}"/>
    <cellStyle name="Normal 5 6 2 2" xfId="1814" xr:uid="{00000000-0005-0000-0000-000052090000}"/>
    <cellStyle name="Normal 5 6 2 2 2" xfId="3392" xr:uid="{00000000-0005-0000-0000-000053090000}"/>
    <cellStyle name="Normal 5 6 2 3" xfId="2603" xr:uid="{00000000-0005-0000-0000-000054090000}"/>
    <cellStyle name="Normal 5 6 3" xfId="1143" xr:uid="{00000000-0005-0000-0000-000055090000}"/>
    <cellStyle name="Normal 5 6 3 2" xfId="1935" xr:uid="{00000000-0005-0000-0000-000056090000}"/>
    <cellStyle name="Normal 5 6 3 2 2" xfId="3513" xr:uid="{00000000-0005-0000-0000-000057090000}"/>
    <cellStyle name="Normal 5 6 3 3" xfId="2724" xr:uid="{00000000-0005-0000-0000-000058090000}"/>
    <cellStyle name="Normal 5 6 4" xfId="1312" xr:uid="{00000000-0005-0000-0000-000059090000}"/>
    <cellStyle name="Normal 5 6 4 2" xfId="2890" xr:uid="{00000000-0005-0000-0000-00005A090000}"/>
    <cellStyle name="Normal 5 6 5" xfId="2101" xr:uid="{00000000-0005-0000-0000-00005B090000}"/>
    <cellStyle name="Normal 5 7" xfId="1000" xr:uid="{00000000-0005-0000-0000-00005C090000}"/>
    <cellStyle name="Normal 5 7 2" xfId="1001" xr:uid="{00000000-0005-0000-0000-00005D090000}"/>
    <cellStyle name="Normal 5 7 2 2" xfId="1144" xr:uid="{00000000-0005-0000-0000-00005E090000}"/>
    <cellStyle name="Normal 5 7 2 2 2" xfId="1936" xr:uid="{00000000-0005-0000-0000-00005F090000}"/>
    <cellStyle name="Normal 5 7 2 2 2 2" xfId="3514" xr:uid="{00000000-0005-0000-0000-000060090000}"/>
    <cellStyle name="Normal 5 7 2 2 3" xfId="2725" xr:uid="{00000000-0005-0000-0000-000061090000}"/>
    <cellStyle name="Normal 5 7 2 3" xfId="1815" xr:uid="{00000000-0005-0000-0000-000062090000}"/>
    <cellStyle name="Normal 5 7 2 3 2" xfId="3393" xr:uid="{00000000-0005-0000-0000-000063090000}"/>
    <cellStyle name="Normal 5 7 2 4" xfId="2604" xr:uid="{00000000-0005-0000-0000-000064090000}"/>
    <cellStyle name="Normal 5 8" xfId="1002" xr:uid="{00000000-0005-0000-0000-000065090000}"/>
    <cellStyle name="Normal 5 8 2" xfId="1145" xr:uid="{00000000-0005-0000-0000-000066090000}"/>
    <cellStyle name="Normal 5 8 2 2" xfId="1937" xr:uid="{00000000-0005-0000-0000-000067090000}"/>
    <cellStyle name="Normal 5 8 2 2 2" xfId="3515" xr:uid="{00000000-0005-0000-0000-000068090000}"/>
    <cellStyle name="Normal 5 8 2 3" xfId="2726" xr:uid="{00000000-0005-0000-0000-000069090000}"/>
    <cellStyle name="Normal 5 8 3" xfId="1816" xr:uid="{00000000-0005-0000-0000-00006A090000}"/>
    <cellStyle name="Normal 5 8 3 2" xfId="3394" xr:uid="{00000000-0005-0000-0000-00006B090000}"/>
    <cellStyle name="Normal 5 8 4" xfId="2605" xr:uid="{00000000-0005-0000-0000-00006C090000}"/>
    <cellStyle name="Normal 5 9" xfId="1003" xr:uid="{00000000-0005-0000-0000-00006D090000}"/>
    <cellStyle name="Normal 5 9 2" xfId="1146" xr:uid="{00000000-0005-0000-0000-00006E090000}"/>
    <cellStyle name="Normal 5 9 2 2" xfId="1938" xr:uid="{00000000-0005-0000-0000-00006F090000}"/>
    <cellStyle name="Normal 5 9 2 2 2" xfId="3516" xr:uid="{00000000-0005-0000-0000-000070090000}"/>
    <cellStyle name="Normal 5 9 2 3" xfId="2727" xr:uid="{00000000-0005-0000-0000-000071090000}"/>
    <cellStyle name="Normal 5 9 3" xfId="1817" xr:uid="{00000000-0005-0000-0000-000072090000}"/>
    <cellStyle name="Normal 5 9 3 2" xfId="3395" xr:uid="{00000000-0005-0000-0000-000073090000}"/>
    <cellStyle name="Normal 5 9 4" xfId="2606" xr:uid="{00000000-0005-0000-0000-000074090000}"/>
    <cellStyle name="Normal 50" xfId="1206" xr:uid="{00000000-0005-0000-0000-000075090000}"/>
    <cellStyle name="Normal 50 2" xfId="1998" xr:uid="{00000000-0005-0000-0000-000076090000}"/>
    <cellStyle name="Normal 50 3" xfId="2787" xr:uid="{00000000-0005-0000-0000-000077090000}"/>
    <cellStyle name="Normal 51" xfId="1207" xr:uid="{00000000-0005-0000-0000-000078090000}"/>
    <cellStyle name="Normal 51 2" xfId="1999" xr:uid="{00000000-0005-0000-0000-000079090000}"/>
    <cellStyle name="Normal 51 3" xfId="2788" xr:uid="{00000000-0005-0000-0000-00007A090000}"/>
    <cellStyle name="Normal 52" xfId="1208" xr:uid="{00000000-0005-0000-0000-00007B090000}"/>
    <cellStyle name="Normal 52 2" xfId="2000" xr:uid="{00000000-0005-0000-0000-00007C090000}"/>
    <cellStyle name="Normal 52 3" xfId="2789" xr:uid="{00000000-0005-0000-0000-00007D090000}"/>
    <cellStyle name="Normal 53" xfId="1209" xr:uid="{00000000-0005-0000-0000-00007E090000}"/>
    <cellStyle name="Normal 53 2" xfId="2001" xr:uid="{00000000-0005-0000-0000-00007F090000}"/>
    <cellStyle name="Normal 53 3" xfId="2790" xr:uid="{00000000-0005-0000-0000-000080090000}"/>
    <cellStyle name="Normal 54" xfId="1210" xr:uid="{00000000-0005-0000-0000-000081090000}"/>
    <cellStyle name="Normal 54 2" xfId="2002" xr:uid="{00000000-0005-0000-0000-000082090000}"/>
    <cellStyle name="Normal 54 3" xfId="2791" xr:uid="{00000000-0005-0000-0000-000083090000}"/>
    <cellStyle name="Normal 55" xfId="1211" xr:uid="{00000000-0005-0000-0000-000084090000}"/>
    <cellStyle name="Normal 55 2" xfId="2003" xr:uid="{00000000-0005-0000-0000-000085090000}"/>
    <cellStyle name="Normal 55 3" xfId="2792" xr:uid="{00000000-0005-0000-0000-000086090000}"/>
    <cellStyle name="Normal 56" xfId="1004" xr:uid="{00000000-0005-0000-0000-000087090000}"/>
    <cellStyle name="Normal 56 2" xfId="1147" xr:uid="{00000000-0005-0000-0000-000088090000}"/>
    <cellStyle name="Normal 56 2 2" xfId="1939" xr:uid="{00000000-0005-0000-0000-000089090000}"/>
    <cellStyle name="Normal 56 2 2 2" xfId="3517" xr:uid="{00000000-0005-0000-0000-00008A090000}"/>
    <cellStyle name="Normal 56 2 3" xfId="2728" xr:uid="{00000000-0005-0000-0000-00008B090000}"/>
    <cellStyle name="Normal 56 3" xfId="1230" xr:uid="{00000000-0005-0000-0000-00008C090000}"/>
    <cellStyle name="Normal 56 3 2" xfId="2022" xr:uid="{00000000-0005-0000-0000-00008D090000}"/>
    <cellStyle name="Normal 56 3 2 2" xfId="3554" xr:uid="{00000000-0005-0000-0000-00008E090000}"/>
    <cellStyle name="Normal 56 3 3" xfId="2811" xr:uid="{00000000-0005-0000-0000-00008F090000}"/>
    <cellStyle name="Normal 56 4" xfId="1818" xr:uid="{00000000-0005-0000-0000-000090090000}"/>
    <cellStyle name="Normal 56 4 2" xfId="3396" xr:uid="{00000000-0005-0000-0000-000091090000}"/>
    <cellStyle name="Normal 56 5" xfId="2607" xr:uid="{00000000-0005-0000-0000-000092090000}"/>
    <cellStyle name="Normal 57" xfId="1212" xr:uid="{00000000-0005-0000-0000-000093090000}"/>
    <cellStyle name="Normal 57 2" xfId="2004" xr:uid="{00000000-0005-0000-0000-000094090000}"/>
    <cellStyle name="Normal 57 3" xfId="2793" xr:uid="{00000000-0005-0000-0000-000095090000}"/>
    <cellStyle name="Normal 58" xfId="1213" xr:uid="{00000000-0005-0000-0000-000096090000}"/>
    <cellStyle name="Normal 58 2" xfId="2005" xr:uid="{00000000-0005-0000-0000-000097090000}"/>
    <cellStyle name="Normal 58 3" xfId="2794" xr:uid="{00000000-0005-0000-0000-000098090000}"/>
    <cellStyle name="Normal 59" xfId="1214" xr:uid="{00000000-0005-0000-0000-000099090000}"/>
    <cellStyle name="Normal 59 2" xfId="2006" xr:uid="{00000000-0005-0000-0000-00009A090000}"/>
    <cellStyle name="Normal 59 3" xfId="2795" xr:uid="{00000000-0005-0000-0000-00009B090000}"/>
    <cellStyle name="Normal 6" xfId="18" xr:uid="{00000000-0005-0000-0000-00009C090000}"/>
    <cellStyle name="Normal 6 10" xfId="835" xr:uid="{00000000-0005-0000-0000-00009D090000}"/>
    <cellStyle name="Normal 6 10 2" xfId="1728" xr:uid="{00000000-0005-0000-0000-00009E090000}"/>
    <cellStyle name="Normal 6 10 2 2" xfId="3306" xr:uid="{00000000-0005-0000-0000-00009F090000}"/>
    <cellStyle name="Normal 6 10 3" xfId="2517" xr:uid="{00000000-0005-0000-0000-0000A0090000}"/>
    <cellStyle name="Normal 6 11" xfId="844" xr:uid="{00000000-0005-0000-0000-0000A1090000}"/>
    <cellStyle name="Normal 6 11 2" xfId="1737" xr:uid="{00000000-0005-0000-0000-0000A2090000}"/>
    <cellStyle name="Normal 6 11 2 2" xfId="3315" xr:uid="{00000000-0005-0000-0000-0000A3090000}"/>
    <cellStyle name="Normal 6 11 3" xfId="2526" xr:uid="{00000000-0005-0000-0000-0000A4090000}"/>
    <cellStyle name="Normal 6 12" xfId="1066" xr:uid="{00000000-0005-0000-0000-0000A5090000}"/>
    <cellStyle name="Normal 6 12 2" xfId="1858" xr:uid="{00000000-0005-0000-0000-0000A6090000}"/>
    <cellStyle name="Normal 6 12 2 2" xfId="3436" xr:uid="{00000000-0005-0000-0000-0000A7090000}"/>
    <cellStyle name="Normal 6 12 3" xfId="2647" xr:uid="{00000000-0005-0000-0000-0000A8090000}"/>
    <cellStyle name="Normal 6 13" xfId="1247" xr:uid="{00000000-0005-0000-0000-0000A9090000}"/>
    <cellStyle name="Normal 6 13 2" xfId="2825" xr:uid="{00000000-0005-0000-0000-0000AA090000}"/>
    <cellStyle name="Normal 6 14" xfId="2036" xr:uid="{00000000-0005-0000-0000-0000AB090000}"/>
    <cellStyle name="Normal 6 2" xfId="19" xr:uid="{00000000-0005-0000-0000-0000AC090000}"/>
    <cellStyle name="Normal 6 2 10" xfId="1067" xr:uid="{00000000-0005-0000-0000-0000AD090000}"/>
    <cellStyle name="Normal 6 2 10 2" xfId="1859" xr:uid="{00000000-0005-0000-0000-0000AE090000}"/>
    <cellStyle name="Normal 6 2 10 2 2" xfId="3437" xr:uid="{00000000-0005-0000-0000-0000AF090000}"/>
    <cellStyle name="Normal 6 2 10 3" xfId="2648" xr:uid="{00000000-0005-0000-0000-0000B0090000}"/>
    <cellStyle name="Normal 6 2 11" xfId="1248" xr:uid="{00000000-0005-0000-0000-0000B1090000}"/>
    <cellStyle name="Normal 6 2 11 2" xfId="2826" xr:uid="{00000000-0005-0000-0000-0000B2090000}"/>
    <cellStyle name="Normal 6 2 12" xfId="2037" xr:uid="{00000000-0005-0000-0000-0000B3090000}"/>
    <cellStyle name="Normal 6 2 2" xfId="20" xr:uid="{00000000-0005-0000-0000-0000B4090000}"/>
    <cellStyle name="Normal 6 2 2 2" xfId="133" xr:uid="{00000000-0005-0000-0000-0000B5090000}"/>
    <cellStyle name="Normal 6 2 2 2 2" xfId="1291" xr:uid="{00000000-0005-0000-0000-0000B6090000}"/>
    <cellStyle name="Normal 6 2 2 2 2 2" xfId="2869" xr:uid="{00000000-0005-0000-0000-0000B7090000}"/>
    <cellStyle name="Normal 6 2 2 2 3" xfId="2080" xr:uid="{00000000-0005-0000-0000-0000B8090000}"/>
    <cellStyle name="Normal 6 2 2 3" xfId="1249" xr:uid="{00000000-0005-0000-0000-0000B9090000}"/>
    <cellStyle name="Normal 6 2 2 3 2" xfId="2827" xr:uid="{00000000-0005-0000-0000-0000BA090000}"/>
    <cellStyle name="Normal 6 2 2 4" xfId="2038" xr:uid="{00000000-0005-0000-0000-0000BB090000}"/>
    <cellStyle name="Normal 6 2 3" xfId="134" xr:uid="{00000000-0005-0000-0000-0000BC090000}"/>
    <cellStyle name="Normal 6 2 3 2" xfId="135" xr:uid="{00000000-0005-0000-0000-0000BD090000}"/>
    <cellStyle name="Normal 6 2 3 2 2" xfId="1293" xr:uid="{00000000-0005-0000-0000-0000BE090000}"/>
    <cellStyle name="Normal 6 2 3 2 2 2" xfId="2871" xr:uid="{00000000-0005-0000-0000-0000BF090000}"/>
    <cellStyle name="Normal 6 2 3 2 3" xfId="2082" xr:uid="{00000000-0005-0000-0000-0000C0090000}"/>
    <cellStyle name="Normal 6 2 3 3" xfId="1292" xr:uid="{00000000-0005-0000-0000-0000C1090000}"/>
    <cellStyle name="Normal 6 2 3 3 2" xfId="2870" xr:uid="{00000000-0005-0000-0000-0000C2090000}"/>
    <cellStyle name="Normal 6 2 3 4" xfId="2081" xr:uid="{00000000-0005-0000-0000-0000C3090000}"/>
    <cellStyle name="Normal 6 2 4" xfId="136" xr:uid="{00000000-0005-0000-0000-0000C4090000}"/>
    <cellStyle name="Normal 6 2 4 2" xfId="1294" xr:uid="{00000000-0005-0000-0000-0000C5090000}"/>
    <cellStyle name="Normal 6 2 4 2 2" xfId="2872" xr:uid="{00000000-0005-0000-0000-0000C6090000}"/>
    <cellStyle name="Normal 6 2 4 3" xfId="2083" xr:uid="{00000000-0005-0000-0000-0000C7090000}"/>
    <cellStyle name="Normal 6 2 5" xfId="137" xr:uid="{00000000-0005-0000-0000-0000C8090000}"/>
    <cellStyle name="Normal 6 2 5 2" xfId="1295" xr:uid="{00000000-0005-0000-0000-0000C9090000}"/>
    <cellStyle name="Normal 6 2 5 2 2" xfId="2873" xr:uid="{00000000-0005-0000-0000-0000CA090000}"/>
    <cellStyle name="Normal 6 2 5 3" xfId="2084" xr:uid="{00000000-0005-0000-0000-0000CB090000}"/>
    <cellStyle name="Normal 6 2 6" xfId="138" xr:uid="{00000000-0005-0000-0000-0000CC090000}"/>
    <cellStyle name="Normal 6 2 6 2" xfId="1296" xr:uid="{00000000-0005-0000-0000-0000CD090000}"/>
    <cellStyle name="Normal 6 2 6 2 2" xfId="2874" xr:uid="{00000000-0005-0000-0000-0000CE090000}"/>
    <cellStyle name="Normal 6 2 6 3" xfId="2085" xr:uid="{00000000-0005-0000-0000-0000CF090000}"/>
    <cellStyle name="Normal 6 2 7" xfId="830" xr:uid="{00000000-0005-0000-0000-0000D0090000}"/>
    <cellStyle name="Normal 6 2 7 2" xfId="1723" xr:uid="{00000000-0005-0000-0000-0000D1090000}"/>
    <cellStyle name="Normal 6 2 7 2 2" xfId="3301" xr:uid="{00000000-0005-0000-0000-0000D2090000}"/>
    <cellStyle name="Normal 6 2 7 3" xfId="2512" xr:uid="{00000000-0005-0000-0000-0000D3090000}"/>
    <cellStyle name="Normal 6 2 8" xfId="836" xr:uid="{00000000-0005-0000-0000-0000D4090000}"/>
    <cellStyle name="Normal 6 2 8 2" xfId="1729" xr:uid="{00000000-0005-0000-0000-0000D5090000}"/>
    <cellStyle name="Normal 6 2 8 2 2" xfId="3307" xr:uid="{00000000-0005-0000-0000-0000D6090000}"/>
    <cellStyle name="Normal 6 2 8 3" xfId="2518" xr:uid="{00000000-0005-0000-0000-0000D7090000}"/>
    <cellStyle name="Normal 6 2 9" xfId="845" xr:uid="{00000000-0005-0000-0000-0000D8090000}"/>
    <cellStyle name="Normal 6 2 9 2" xfId="1738" xr:uid="{00000000-0005-0000-0000-0000D9090000}"/>
    <cellStyle name="Normal 6 2 9 2 2" xfId="3316" xr:uid="{00000000-0005-0000-0000-0000DA090000}"/>
    <cellStyle name="Normal 6 2 9 3" xfId="2527" xr:uid="{00000000-0005-0000-0000-0000DB090000}"/>
    <cellStyle name="Normal 6 2_EFE" xfId="139" xr:uid="{00000000-0005-0000-0000-0000DC090000}"/>
    <cellStyle name="Normal 6 3" xfId="21" xr:uid="{00000000-0005-0000-0000-0000DD090000}"/>
    <cellStyle name="Normal 6 3 2" xfId="140" xr:uid="{00000000-0005-0000-0000-0000DE090000}"/>
    <cellStyle name="Normal 6 3 2 2" xfId="475" xr:uid="{00000000-0005-0000-0000-0000DF090000}"/>
    <cellStyle name="Normal 6 3 2 2 2" xfId="1591" xr:uid="{00000000-0005-0000-0000-0000E0090000}"/>
    <cellStyle name="Normal 6 3 2 2 2 2" xfId="3169" xr:uid="{00000000-0005-0000-0000-0000E1090000}"/>
    <cellStyle name="Normal 6 3 2 2 3" xfId="2380" xr:uid="{00000000-0005-0000-0000-0000E2090000}"/>
    <cellStyle name="Normal 6 3 2 3" xfId="1297" xr:uid="{00000000-0005-0000-0000-0000E3090000}"/>
    <cellStyle name="Normal 6 3 2 3 2" xfId="2875" xr:uid="{00000000-0005-0000-0000-0000E4090000}"/>
    <cellStyle name="Normal 6 3 2 4" xfId="2086" xr:uid="{00000000-0005-0000-0000-0000E5090000}"/>
    <cellStyle name="Normal 6 3 3" xfId="476" xr:uid="{00000000-0005-0000-0000-0000E6090000}"/>
    <cellStyle name="Normal 6 3 3 2" xfId="1592" xr:uid="{00000000-0005-0000-0000-0000E7090000}"/>
    <cellStyle name="Normal 6 3 3 2 2" xfId="3170" xr:uid="{00000000-0005-0000-0000-0000E8090000}"/>
    <cellStyle name="Normal 6 3 3 3" xfId="2381" xr:uid="{00000000-0005-0000-0000-0000E9090000}"/>
    <cellStyle name="Normal 6 3 4" xfId="1005" xr:uid="{00000000-0005-0000-0000-0000EA090000}"/>
    <cellStyle name="Normal 6 3 5" xfId="1250" xr:uid="{00000000-0005-0000-0000-0000EB090000}"/>
    <cellStyle name="Normal 6 3 5 2" xfId="2828" xr:uid="{00000000-0005-0000-0000-0000EC090000}"/>
    <cellStyle name="Normal 6 3 6" xfId="2039" xr:uid="{00000000-0005-0000-0000-0000ED090000}"/>
    <cellStyle name="Normal 6 4" xfId="141" xr:uid="{00000000-0005-0000-0000-0000EE090000}"/>
    <cellStyle name="Normal 6 4 2" xfId="477" xr:uid="{00000000-0005-0000-0000-0000EF090000}"/>
    <cellStyle name="Normal 6 4 2 2" xfId="478" xr:uid="{00000000-0005-0000-0000-0000F0090000}"/>
    <cellStyle name="Normal 6 4 2 2 2" xfId="1594" xr:uid="{00000000-0005-0000-0000-0000F1090000}"/>
    <cellStyle name="Normal 6 4 2 2 2 2" xfId="3172" xr:uid="{00000000-0005-0000-0000-0000F2090000}"/>
    <cellStyle name="Normal 6 4 2 2 3" xfId="2383" xr:uid="{00000000-0005-0000-0000-0000F3090000}"/>
    <cellStyle name="Normal 6 4 2 3" xfId="1593" xr:uid="{00000000-0005-0000-0000-0000F4090000}"/>
    <cellStyle name="Normal 6 4 2 3 2" xfId="3171" xr:uid="{00000000-0005-0000-0000-0000F5090000}"/>
    <cellStyle name="Normal 6 4 2 4" xfId="2382" xr:uid="{00000000-0005-0000-0000-0000F6090000}"/>
    <cellStyle name="Normal 6 4 3" xfId="479" xr:uid="{00000000-0005-0000-0000-0000F7090000}"/>
    <cellStyle name="Normal 6 4 3 2" xfId="1595" xr:uid="{00000000-0005-0000-0000-0000F8090000}"/>
    <cellStyle name="Normal 6 4 3 2 2" xfId="3173" xr:uid="{00000000-0005-0000-0000-0000F9090000}"/>
    <cellStyle name="Normal 6 4 3 3" xfId="2384" xr:uid="{00000000-0005-0000-0000-0000FA090000}"/>
    <cellStyle name="Normal 6 5" xfId="142" xr:uid="{00000000-0005-0000-0000-0000FB090000}"/>
    <cellStyle name="Normal 6 5 2" xfId="143" xr:uid="{00000000-0005-0000-0000-0000FC090000}"/>
    <cellStyle name="Normal 6 5 2 2" xfId="480" xr:uid="{00000000-0005-0000-0000-0000FD090000}"/>
    <cellStyle name="Normal 6 5 2 2 2" xfId="1596" xr:uid="{00000000-0005-0000-0000-0000FE090000}"/>
    <cellStyle name="Normal 6 5 2 2 2 2" xfId="3174" xr:uid="{00000000-0005-0000-0000-0000FF090000}"/>
    <cellStyle name="Normal 6 5 2 2 3" xfId="2385" xr:uid="{00000000-0005-0000-0000-0000000A0000}"/>
    <cellStyle name="Normal 6 5 2 3" xfId="1299" xr:uid="{00000000-0005-0000-0000-0000010A0000}"/>
    <cellStyle name="Normal 6 5 2 3 2" xfId="2877" xr:uid="{00000000-0005-0000-0000-0000020A0000}"/>
    <cellStyle name="Normal 6 5 2 4" xfId="2088" xr:uid="{00000000-0005-0000-0000-0000030A0000}"/>
    <cellStyle name="Normal 6 5 3" xfId="481" xr:uid="{00000000-0005-0000-0000-0000040A0000}"/>
    <cellStyle name="Normal 6 5 3 2" xfId="1597" xr:uid="{00000000-0005-0000-0000-0000050A0000}"/>
    <cellStyle name="Normal 6 5 3 2 2" xfId="3175" xr:uid="{00000000-0005-0000-0000-0000060A0000}"/>
    <cellStyle name="Normal 6 5 3 3" xfId="2386" xr:uid="{00000000-0005-0000-0000-0000070A0000}"/>
    <cellStyle name="Normal 6 5 4" xfId="1298" xr:uid="{00000000-0005-0000-0000-0000080A0000}"/>
    <cellStyle name="Normal 6 5 4 2" xfId="2876" xr:uid="{00000000-0005-0000-0000-0000090A0000}"/>
    <cellStyle name="Normal 6 5 5" xfId="2087" xr:uid="{00000000-0005-0000-0000-00000A0A0000}"/>
    <cellStyle name="Normal 6 6" xfId="144" xr:uid="{00000000-0005-0000-0000-00000B0A0000}"/>
    <cellStyle name="Normal 6 6 2" xfId="482" xr:uid="{00000000-0005-0000-0000-00000C0A0000}"/>
    <cellStyle name="Normal 6 6 2 2" xfId="1598" xr:uid="{00000000-0005-0000-0000-00000D0A0000}"/>
    <cellStyle name="Normal 6 6 2 2 2" xfId="3176" xr:uid="{00000000-0005-0000-0000-00000E0A0000}"/>
    <cellStyle name="Normal 6 6 2 3" xfId="2387" xr:uid="{00000000-0005-0000-0000-00000F0A0000}"/>
    <cellStyle name="Normal 6 6 3" xfId="1300" xr:uid="{00000000-0005-0000-0000-0000100A0000}"/>
    <cellStyle name="Normal 6 6 3 2" xfId="2878" xr:uid="{00000000-0005-0000-0000-0000110A0000}"/>
    <cellStyle name="Normal 6 6 4" xfId="2089" xr:uid="{00000000-0005-0000-0000-0000120A0000}"/>
    <cellStyle name="Normal 6 7" xfId="145" xr:uid="{00000000-0005-0000-0000-0000130A0000}"/>
    <cellStyle name="Normal 6 7 2" xfId="1301" xr:uid="{00000000-0005-0000-0000-0000140A0000}"/>
    <cellStyle name="Normal 6 7 2 2" xfId="2879" xr:uid="{00000000-0005-0000-0000-0000150A0000}"/>
    <cellStyle name="Normal 6 7 3" xfId="2090" xr:uid="{00000000-0005-0000-0000-0000160A0000}"/>
    <cellStyle name="Normal 6 8" xfId="146" xr:uid="{00000000-0005-0000-0000-0000170A0000}"/>
    <cellStyle name="Normal 6 8 2" xfId="1302" xr:uid="{00000000-0005-0000-0000-0000180A0000}"/>
    <cellStyle name="Normal 6 8 2 2" xfId="2880" xr:uid="{00000000-0005-0000-0000-0000190A0000}"/>
    <cellStyle name="Normal 6 8 3" xfId="2091" xr:uid="{00000000-0005-0000-0000-00001A0A0000}"/>
    <cellStyle name="Normal 6 9" xfId="829" xr:uid="{00000000-0005-0000-0000-00001B0A0000}"/>
    <cellStyle name="Normal 6 9 2" xfId="1722" xr:uid="{00000000-0005-0000-0000-00001C0A0000}"/>
    <cellStyle name="Normal 6 9 2 2" xfId="3300" xr:uid="{00000000-0005-0000-0000-00001D0A0000}"/>
    <cellStyle name="Normal 6 9 3" xfId="2511" xr:uid="{00000000-0005-0000-0000-00001E0A0000}"/>
    <cellStyle name="Normal 6_EFE" xfId="147" xr:uid="{00000000-0005-0000-0000-00001F0A0000}"/>
    <cellStyle name="Normal 60" xfId="1215" xr:uid="{00000000-0005-0000-0000-0000200A0000}"/>
    <cellStyle name="Normal 60 2" xfId="2007" xr:uid="{00000000-0005-0000-0000-0000210A0000}"/>
    <cellStyle name="Normal 60 3" xfId="2796" xr:uid="{00000000-0005-0000-0000-0000220A0000}"/>
    <cellStyle name="Normal 61" xfId="1216" xr:uid="{00000000-0005-0000-0000-0000230A0000}"/>
    <cellStyle name="Normal 61 2" xfId="2008" xr:uid="{00000000-0005-0000-0000-0000240A0000}"/>
    <cellStyle name="Normal 61 3" xfId="2797" xr:uid="{00000000-0005-0000-0000-0000250A0000}"/>
    <cellStyle name="Normal 62" xfId="1217" xr:uid="{00000000-0005-0000-0000-0000260A0000}"/>
    <cellStyle name="Normal 62 2" xfId="2009" xr:uid="{00000000-0005-0000-0000-0000270A0000}"/>
    <cellStyle name="Normal 62 3" xfId="2798" xr:uid="{00000000-0005-0000-0000-0000280A0000}"/>
    <cellStyle name="Normal 63" xfId="1218" xr:uid="{00000000-0005-0000-0000-0000290A0000}"/>
    <cellStyle name="Normal 63 2" xfId="2010" xr:uid="{00000000-0005-0000-0000-00002A0A0000}"/>
    <cellStyle name="Normal 63 3" xfId="2799" xr:uid="{00000000-0005-0000-0000-00002B0A0000}"/>
    <cellStyle name="Normal 64" xfId="1219" xr:uid="{00000000-0005-0000-0000-00002C0A0000}"/>
    <cellStyle name="Normal 64 2" xfId="2011" xr:uid="{00000000-0005-0000-0000-00002D0A0000}"/>
    <cellStyle name="Normal 64 3" xfId="2800" xr:uid="{00000000-0005-0000-0000-00002E0A0000}"/>
    <cellStyle name="Normal 65" xfId="1220" xr:uid="{00000000-0005-0000-0000-00002F0A0000}"/>
    <cellStyle name="Normal 65 2" xfId="2012" xr:uid="{00000000-0005-0000-0000-0000300A0000}"/>
    <cellStyle name="Normal 65 3" xfId="2801" xr:uid="{00000000-0005-0000-0000-0000310A0000}"/>
    <cellStyle name="Normal 66" xfId="1221" xr:uid="{00000000-0005-0000-0000-0000320A0000}"/>
    <cellStyle name="Normal 66 2" xfId="2013" xr:uid="{00000000-0005-0000-0000-0000330A0000}"/>
    <cellStyle name="Normal 66 3" xfId="2802" xr:uid="{00000000-0005-0000-0000-0000340A0000}"/>
    <cellStyle name="Normal 67" xfId="1222" xr:uid="{00000000-0005-0000-0000-0000350A0000}"/>
    <cellStyle name="Normal 67 2" xfId="2014" xr:uid="{00000000-0005-0000-0000-0000360A0000}"/>
    <cellStyle name="Normal 67 3" xfId="2803" xr:uid="{00000000-0005-0000-0000-0000370A0000}"/>
    <cellStyle name="Normal 68" xfId="1223" xr:uid="{00000000-0005-0000-0000-0000380A0000}"/>
    <cellStyle name="Normal 68 2" xfId="2015" xr:uid="{00000000-0005-0000-0000-0000390A0000}"/>
    <cellStyle name="Normal 68 3" xfId="2804" xr:uid="{00000000-0005-0000-0000-00003A0A0000}"/>
    <cellStyle name="Normal 69" xfId="1224" xr:uid="{00000000-0005-0000-0000-00003B0A0000}"/>
    <cellStyle name="Normal 69 2" xfId="2016" xr:uid="{00000000-0005-0000-0000-00003C0A0000}"/>
    <cellStyle name="Normal 69 3" xfId="2805" xr:uid="{00000000-0005-0000-0000-00003D0A0000}"/>
    <cellStyle name="Normal 7" xfId="148" xr:uid="{00000000-0005-0000-0000-00003E0A0000}"/>
    <cellStyle name="Normal 7 10" xfId="1006" xr:uid="{00000000-0005-0000-0000-00003F0A0000}"/>
    <cellStyle name="Normal 7 10 2" xfId="1148" xr:uid="{00000000-0005-0000-0000-0000400A0000}"/>
    <cellStyle name="Normal 7 10 2 2" xfId="1940" xr:uid="{00000000-0005-0000-0000-0000410A0000}"/>
    <cellStyle name="Normal 7 10 2 2 2" xfId="3518" xr:uid="{00000000-0005-0000-0000-0000420A0000}"/>
    <cellStyle name="Normal 7 10 2 3" xfId="2729" xr:uid="{00000000-0005-0000-0000-0000430A0000}"/>
    <cellStyle name="Normal 7 10 3" xfId="1819" xr:uid="{00000000-0005-0000-0000-0000440A0000}"/>
    <cellStyle name="Normal 7 10 3 2" xfId="3397" xr:uid="{00000000-0005-0000-0000-0000450A0000}"/>
    <cellStyle name="Normal 7 10 4" xfId="2608" xr:uid="{00000000-0005-0000-0000-0000460A0000}"/>
    <cellStyle name="Normal 7 11" xfId="1007" xr:uid="{00000000-0005-0000-0000-0000470A0000}"/>
    <cellStyle name="Normal 7 11 2" xfId="1149" xr:uid="{00000000-0005-0000-0000-0000480A0000}"/>
    <cellStyle name="Normal 7 11 2 2" xfId="1941" xr:uid="{00000000-0005-0000-0000-0000490A0000}"/>
    <cellStyle name="Normal 7 11 2 2 2" xfId="3519" xr:uid="{00000000-0005-0000-0000-00004A0A0000}"/>
    <cellStyle name="Normal 7 11 2 3" xfId="2730" xr:uid="{00000000-0005-0000-0000-00004B0A0000}"/>
    <cellStyle name="Normal 7 11 3" xfId="1820" xr:uid="{00000000-0005-0000-0000-00004C0A0000}"/>
    <cellStyle name="Normal 7 11 3 2" xfId="3398" xr:uid="{00000000-0005-0000-0000-00004D0A0000}"/>
    <cellStyle name="Normal 7 11 4" xfId="2609" xr:uid="{00000000-0005-0000-0000-00004E0A0000}"/>
    <cellStyle name="Normal 7 12" xfId="1008" xr:uid="{00000000-0005-0000-0000-00004F0A0000}"/>
    <cellStyle name="Normal 7 12 2" xfId="1150" xr:uid="{00000000-0005-0000-0000-0000500A0000}"/>
    <cellStyle name="Normal 7 12 2 2" xfId="1942" xr:uid="{00000000-0005-0000-0000-0000510A0000}"/>
    <cellStyle name="Normal 7 12 2 2 2" xfId="3520" xr:uid="{00000000-0005-0000-0000-0000520A0000}"/>
    <cellStyle name="Normal 7 12 2 3" xfId="2731" xr:uid="{00000000-0005-0000-0000-0000530A0000}"/>
    <cellStyle name="Normal 7 12 3" xfId="1821" xr:uid="{00000000-0005-0000-0000-0000540A0000}"/>
    <cellStyle name="Normal 7 12 3 2" xfId="3399" xr:uid="{00000000-0005-0000-0000-0000550A0000}"/>
    <cellStyle name="Normal 7 12 4" xfId="2610" xr:uid="{00000000-0005-0000-0000-0000560A0000}"/>
    <cellStyle name="Normal 7 13" xfId="1009" xr:uid="{00000000-0005-0000-0000-0000570A0000}"/>
    <cellStyle name="Normal 7 13 2" xfId="1151" xr:uid="{00000000-0005-0000-0000-0000580A0000}"/>
    <cellStyle name="Normal 7 13 2 2" xfId="1943" xr:uid="{00000000-0005-0000-0000-0000590A0000}"/>
    <cellStyle name="Normal 7 13 2 2 2" xfId="3521" xr:uid="{00000000-0005-0000-0000-00005A0A0000}"/>
    <cellStyle name="Normal 7 13 2 3" xfId="2732" xr:uid="{00000000-0005-0000-0000-00005B0A0000}"/>
    <cellStyle name="Normal 7 13 3" xfId="1822" xr:uid="{00000000-0005-0000-0000-00005C0A0000}"/>
    <cellStyle name="Normal 7 13 3 2" xfId="3400" xr:uid="{00000000-0005-0000-0000-00005D0A0000}"/>
    <cellStyle name="Normal 7 13 4" xfId="2611" xr:uid="{00000000-0005-0000-0000-00005E0A0000}"/>
    <cellStyle name="Normal 7 14" xfId="1010" xr:uid="{00000000-0005-0000-0000-00005F0A0000}"/>
    <cellStyle name="Normal 7 14 2" xfId="1152" xr:uid="{00000000-0005-0000-0000-0000600A0000}"/>
    <cellStyle name="Normal 7 14 2 2" xfId="1944" xr:uid="{00000000-0005-0000-0000-0000610A0000}"/>
    <cellStyle name="Normal 7 14 2 2 2" xfId="3522" xr:uid="{00000000-0005-0000-0000-0000620A0000}"/>
    <cellStyle name="Normal 7 14 2 3" xfId="2733" xr:uid="{00000000-0005-0000-0000-0000630A0000}"/>
    <cellStyle name="Normal 7 14 3" xfId="1823" xr:uid="{00000000-0005-0000-0000-0000640A0000}"/>
    <cellStyle name="Normal 7 14 3 2" xfId="3401" xr:uid="{00000000-0005-0000-0000-0000650A0000}"/>
    <cellStyle name="Normal 7 14 4" xfId="2612" xr:uid="{00000000-0005-0000-0000-0000660A0000}"/>
    <cellStyle name="Normal 7 15" xfId="1011" xr:uid="{00000000-0005-0000-0000-0000670A0000}"/>
    <cellStyle name="Normal 7 15 2" xfId="1153" xr:uid="{00000000-0005-0000-0000-0000680A0000}"/>
    <cellStyle name="Normal 7 15 2 2" xfId="1945" xr:uid="{00000000-0005-0000-0000-0000690A0000}"/>
    <cellStyle name="Normal 7 15 2 2 2" xfId="3523" xr:uid="{00000000-0005-0000-0000-00006A0A0000}"/>
    <cellStyle name="Normal 7 15 2 3" xfId="2734" xr:uid="{00000000-0005-0000-0000-00006B0A0000}"/>
    <cellStyle name="Normal 7 15 3" xfId="1824" xr:uid="{00000000-0005-0000-0000-00006C0A0000}"/>
    <cellStyle name="Normal 7 15 3 2" xfId="3402" xr:uid="{00000000-0005-0000-0000-00006D0A0000}"/>
    <cellStyle name="Normal 7 15 4" xfId="2613" xr:uid="{00000000-0005-0000-0000-00006E0A0000}"/>
    <cellStyle name="Normal 7 16" xfId="1012" xr:uid="{00000000-0005-0000-0000-00006F0A0000}"/>
    <cellStyle name="Normal 7 16 2" xfId="1154" xr:uid="{00000000-0005-0000-0000-0000700A0000}"/>
    <cellStyle name="Normal 7 16 2 2" xfId="1946" xr:uid="{00000000-0005-0000-0000-0000710A0000}"/>
    <cellStyle name="Normal 7 16 2 2 2" xfId="3524" xr:uid="{00000000-0005-0000-0000-0000720A0000}"/>
    <cellStyle name="Normal 7 16 2 3" xfId="2735" xr:uid="{00000000-0005-0000-0000-0000730A0000}"/>
    <cellStyle name="Normal 7 16 3" xfId="1825" xr:uid="{00000000-0005-0000-0000-0000740A0000}"/>
    <cellStyle name="Normal 7 16 3 2" xfId="3403" xr:uid="{00000000-0005-0000-0000-0000750A0000}"/>
    <cellStyle name="Normal 7 16 4" xfId="2614" xr:uid="{00000000-0005-0000-0000-0000760A0000}"/>
    <cellStyle name="Normal 7 17" xfId="1013" xr:uid="{00000000-0005-0000-0000-0000770A0000}"/>
    <cellStyle name="Normal 7 17 2" xfId="1155" xr:uid="{00000000-0005-0000-0000-0000780A0000}"/>
    <cellStyle name="Normal 7 17 2 2" xfId="1947" xr:uid="{00000000-0005-0000-0000-0000790A0000}"/>
    <cellStyle name="Normal 7 17 2 2 2" xfId="3525" xr:uid="{00000000-0005-0000-0000-00007A0A0000}"/>
    <cellStyle name="Normal 7 17 2 3" xfId="2736" xr:uid="{00000000-0005-0000-0000-00007B0A0000}"/>
    <cellStyle name="Normal 7 17 3" xfId="1826" xr:uid="{00000000-0005-0000-0000-00007C0A0000}"/>
    <cellStyle name="Normal 7 17 3 2" xfId="3404" xr:uid="{00000000-0005-0000-0000-00007D0A0000}"/>
    <cellStyle name="Normal 7 17 4" xfId="2615" xr:uid="{00000000-0005-0000-0000-00007E0A0000}"/>
    <cellStyle name="Normal 7 18" xfId="1014" xr:uid="{00000000-0005-0000-0000-00007F0A0000}"/>
    <cellStyle name="Normal 7 18 2" xfId="1156" xr:uid="{00000000-0005-0000-0000-0000800A0000}"/>
    <cellStyle name="Normal 7 18 2 2" xfId="1948" xr:uid="{00000000-0005-0000-0000-0000810A0000}"/>
    <cellStyle name="Normal 7 18 2 2 2" xfId="3526" xr:uid="{00000000-0005-0000-0000-0000820A0000}"/>
    <cellStyle name="Normal 7 18 2 3" xfId="2737" xr:uid="{00000000-0005-0000-0000-0000830A0000}"/>
    <cellStyle name="Normal 7 18 3" xfId="1827" xr:uid="{00000000-0005-0000-0000-0000840A0000}"/>
    <cellStyle name="Normal 7 18 3 2" xfId="3405" xr:uid="{00000000-0005-0000-0000-0000850A0000}"/>
    <cellStyle name="Normal 7 18 4" xfId="2616" xr:uid="{00000000-0005-0000-0000-0000860A0000}"/>
    <cellStyle name="Normal 7 19" xfId="847" xr:uid="{00000000-0005-0000-0000-0000870A0000}"/>
    <cellStyle name="Normal 7 19 2" xfId="1740" xr:uid="{00000000-0005-0000-0000-0000880A0000}"/>
    <cellStyle name="Normal 7 19 2 2" xfId="3318" xr:uid="{00000000-0005-0000-0000-0000890A0000}"/>
    <cellStyle name="Normal 7 19 3" xfId="2529" xr:uid="{00000000-0005-0000-0000-00008A0A0000}"/>
    <cellStyle name="Normal 7 2" xfId="149" xr:uid="{00000000-0005-0000-0000-00008B0A0000}"/>
    <cellStyle name="Normal 7 2 2" xfId="483" xr:uid="{00000000-0005-0000-0000-00008C0A0000}"/>
    <cellStyle name="Normal 7 2 2 2" xfId="484" xr:uid="{00000000-0005-0000-0000-00008D0A0000}"/>
    <cellStyle name="Normal 7 2 2 2 2" xfId="1600" xr:uid="{00000000-0005-0000-0000-00008E0A0000}"/>
    <cellStyle name="Normal 7 2 2 2 2 2" xfId="3178" xr:uid="{00000000-0005-0000-0000-00008F0A0000}"/>
    <cellStyle name="Normal 7 2 2 2 3" xfId="2389" xr:uid="{00000000-0005-0000-0000-0000900A0000}"/>
    <cellStyle name="Normal 7 2 2 3" xfId="1599" xr:uid="{00000000-0005-0000-0000-0000910A0000}"/>
    <cellStyle name="Normal 7 2 2 3 2" xfId="3177" xr:uid="{00000000-0005-0000-0000-0000920A0000}"/>
    <cellStyle name="Normal 7 2 2 4" xfId="2388" xr:uid="{00000000-0005-0000-0000-0000930A0000}"/>
    <cellStyle name="Normal 7 2 3" xfId="485" xr:uid="{00000000-0005-0000-0000-0000940A0000}"/>
    <cellStyle name="Normal 7 2 3 2" xfId="1601" xr:uid="{00000000-0005-0000-0000-0000950A0000}"/>
    <cellStyle name="Normal 7 2 3 2 2" xfId="3179" xr:uid="{00000000-0005-0000-0000-0000960A0000}"/>
    <cellStyle name="Normal 7 2 3 3" xfId="2390" xr:uid="{00000000-0005-0000-0000-0000970A0000}"/>
    <cellStyle name="Normal 7 2 4" xfId="1015" xr:uid="{00000000-0005-0000-0000-0000980A0000}"/>
    <cellStyle name="Normal 7 2 4 2" xfId="1828" xr:uid="{00000000-0005-0000-0000-0000990A0000}"/>
    <cellStyle name="Normal 7 2 4 2 2" xfId="3406" xr:uid="{00000000-0005-0000-0000-00009A0A0000}"/>
    <cellStyle name="Normal 7 2 4 3" xfId="2617" xr:uid="{00000000-0005-0000-0000-00009B0A0000}"/>
    <cellStyle name="Normal 7 2 5" xfId="1157" xr:uid="{00000000-0005-0000-0000-00009C0A0000}"/>
    <cellStyle name="Normal 7 2 5 2" xfId="1949" xr:uid="{00000000-0005-0000-0000-00009D0A0000}"/>
    <cellStyle name="Normal 7 2 5 2 2" xfId="3527" xr:uid="{00000000-0005-0000-0000-00009E0A0000}"/>
    <cellStyle name="Normal 7 2 5 3" xfId="2738" xr:uid="{00000000-0005-0000-0000-00009F0A0000}"/>
    <cellStyle name="Normal 7 20" xfId="1069" xr:uid="{00000000-0005-0000-0000-0000A00A0000}"/>
    <cellStyle name="Normal 7 20 2" xfId="1861" xr:uid="{00000000-0005-0000-0000-0000A10A0000}"/>
    <cellStyle name="Normal 7 20 2 2" xfId="3439" xr:uid="{00000000-0005-0000-0000-0000A20A0000}"/>
    <cellStyle name="Normal 7 20 3" xfId="2650" xr:uid="{00000000-0005-0000-0000-0000A30A0000}"/>
    <cellStyle name="Normal 7 21" xfId="1303" xr:uid="{00000000-0005-0000-0000-0000A40A0000}"/>
    <cellStyle name="Normal 7 21 2" xfId="2881" xr:uid="{00000000-0005-0000-0000-0000A50A0000}"/>
    <cellStyle name="Normal 7 22" xfId="2092" xr:uid="{00000000-0005-0000-0000-0000A60A0000}"/>
    <cellStyle name="Normal 7 3" xfId="150" xr:uid="{00000000-0005-0000-0000-0000A70A0000}"/>
    <cellStyle name="Normal 7 3 2" xfId="486" xr:uid="{00000000-0005-0000-0000-0000A80A0000}"/>
    <cellStyle name="Normal 7 3 2 2" xfId="487" xr:uid="{00000000-0005-0000-0000-0000A90A0000}"/>
    <cellStyle name="Normal 7 3 2 2 2" xfId="1603" xr:uid="{00000000-0005-0000-0000-0000AA0A0000}"/>
    <cellStyle name="Normal 7 3 2 2 2 2" xfId="3181" xr:uid="{00000000-0005-0000-0000-0000AB0A0000}"/>
    <cellStyle name="Normal 7 3 2 2 3" xfId="2392" xr:uid="{00000000-0005-0000-0000-0000AC0A0000}"/>
    <cellStyle name="Normal 7 3 2 3" xfId="1602" xr:uid="{00000000-0005-0000-0000-0000AD0A0000}"/>
    <cellStyle name="Normal 7 3 2 3 2" xfId="3180" xr:uid="{00000000-0005-0000-0000-0000AE0A0000}"/>
    <cellStyle name="Normal 7 3 2 4" xfId="2391" xr:uid="{00000000-0005-0000-0000-0000AF0A0000}"/>
    <cellStyle name="Normal 7 3 3" xfId="488" xr:uid="{00000000-0005-0000-0000-0000B00A0000}"/>
    <cellStyle name="Normal 7 3 3 2" xfId="1604" xr:uid="{00000000-0005-0000-0000-0000B10A0000}"/>
    <cellStyle name="Normal 7 3 3 2 2" xfId="3182" xr:uid="{00000000-0005-0000-0000-0000B20A0000}"/>
    <cellStyle name="Normal 7 3 3 3" xfId="2393" xr:uid="{00000000-0005-0000-0000-0000B30A0000}"/>
    <cellStyle name="Normal 7 3 4" xfId="1016" xr:uid="{00000000-0005-0000-0000-0000B40A0000}"/>
    <cellStyle name="Normal 7 3 4 2" xfId="1829" xr:uid="{00000000-0005-0000-0000-0000B50A0000}"/>
    <cellStyle name="Normal 7 3 4 2 2" xfId="3407" xr:uid="{00000000-0005-0000-0000-0000B60A0000}"/>
    <cellStyle name="Normal 7 3 4 3" xfId="2618" xr:uid="{00000000-0005-0000-0000-0000B70A0000}"/>
    <cellStyle name="Normal 7 3 5" xfId="1158" xr:uid="{00000000-0005-0000-0000-0000B80A0000}"/>
    <cellStyle name="Normal 7 3 5 2" xfId="1950" xr:uid="{00000000-0005-0000-0000-0000B90A0000}"/>
    <cellStyle name="Normal 7 3 5 2 2" xfId="3528" xr:uid="{00000000-0005-0000-0000-0000BA0A0000}"/>
    <cellStyle name="Normal 7 3 5 3" xfId="2739" xr:uid="{00000000-0005-0000-0000-0000BB0A0000}"/>
    <cellStyle name="Normal 7 4" xfId="489" xr:uid="{00000000-0005-0000-0000-0000BC0A0000}"/>
    <cellStyle name="Normal 7 4 2" xfId="490" xr:uid="{00000000-0005-0000-0000-0000BD0A0000}"/>
    <cellStyle name="Normal 7 4 2 2" xfId="491" xr:uid="{00000000-0005-0000-0000-0000BE0A0000}"/>
    <cellStyle name="Normal 7 4 2 2 2" xfId="1607" xr:uid="{00000000-0005-0000-0000-0000BF0A0000}"/>
    <cellStyle name="Normal 7 4 2 2 2 2" xfId="3185" xr:uid="{00000000-0005-0000-0000-0000C00A0000}"/>
    <cellStyle name="Normal 7 4 2 2 3" xfId="2396" xr:uid="{00000000-0005-0000-0000-0000C10A0000}"/>
    <cellStyle name="Normal 7 4 2 3" xfId="1606" xr:uid="{00000000-0005-0000-0000-0000C20A0000}"/>
    <cellStyle name="Normal 7 4 2 3 2" xfId="3184" xr:uid="{00000000-0005-0000-0000-0000C30A0000}"/>
    <cellStyle name="Normal 7 4 2 4" xfId="2395" xr:uid="{00000000-0005-0000-0000-0000C40A0000}"/>
    <cellStyle name="Normal 7 4 3" xfId="492" xr:uid="{00000000-0005-0000-0000-0000C50A0000}"/>
    <cellStyle name="Normal 7 4 3 2" xfId="1608" xr:uid="{00000000-0005-0000-0000-0000C60A0000}"/>
    <cellStyle name="Normal 7 4 3 2 2" xfId="3186" xr:uid="{00000000-0005-0000-0000-0000C70A0000}"/>
    <cellStyle name="Normal 7 4 3 3" xfId="2397" xr:uid="{00000000-0005-0000-0000-0000C80A0000}"/>
    <cellStyle name="Normal 7 4 4" xfId="1017" xr:uid="{00000000-0005-0000-0000-0000C90A0000}"/>
    <cellStyle name="Normal 7 4 4 2" xfId="1830" xr:uid="{00000000-0005-0000-0000-0000CA0A0000}"/>
    <cellStyle name="Normal 7 4 4 2 2" xfId="3408" xr:uid="{00000000-0005-0000-0000-0000CB0A0000}"/>
    <cellStyle name="Normal 7 4 4 3" xfId="2619" xr:uid="{00000000-0005-0000-0000-0000CC0A0000}"/>
    <cellStyle name="Normal 7 4 5" xfId="1159" xr:uid="{00000000-0005-0000-0000-0000CD0A0000}"/>
    <cellStyle name="Normal 7 4 5 2" xfId="1951" xr:uid="{00000000-0005-0000-0000-0000CE0A0000}"/>
    <cellStyle name="Normal 7 4 5 2 2" xfId="3529" xr:uid="{00000000-0005-0000-0000-0000CF0A0000}"/>
    <cellStyle name="Normal 7 4 5 3" xfId="2740" xr:uid="{00000000-0005-0000-0000-0000D00A0000}"/>
    <cellStyle name="Normal 7 4 6" xfId="1605" xr:uid="{00000000-0005-0000-0000-0000D10A0000}"/>
    <cellStyle name="Normal 7 4 6 2" xfId="3183" xr:uid="{00000000-0005-0000-0000-0000D20A0000}"/>
    <cellStyle name="Normal 7 4 7" xfId="2394" xr:uid="{00000000-0005-0000-0000-0000D30A0000}"/>
    <cellStyle name="Normal 7 5" xfId="493" xr:uid="{00000000-0005-0000-0000-0000D40A0000}"/>
    <cellStyle name="Normal 7 5 2" xfId="494" xr:uid="{00000000-0005-0000-0000-0000D50A0000}"/>
    <cellStyle name="Normal 7 5 2 2" xfId="1610" xr:uid="{00000000-0005-0000-0000-0000D60A0000}"/>
    <cellStyle name="Normal 7 5 2 2 2" xfId="3188" xr:uid="{00000000-0005-0000-0000-0000D70A0000}"/>
    <cellStyle name="Normal 7 5 2 3" xfId="2399" xr:uid="{00000000-0005-0000-0000-0000D80A0000}"/>
    <cellStyle name="Normal 7 5 3" xfId="1018" xr:uid="{00000000-0005-0000-0000-0000D90A0000}"/>
    <cellStyle name="Normal 7 5 3 2" xfId="1831" xr:uid="{00000000-0005-0000-0000-0000DA0A0000}"/>
    <cellStyle name="Normal 7 5 3 2 2" xfId="3409" xr:uid="{00000000-0005-0000-0000-0000DB0A0000}"/>
    <cellStyle name="Normal 7 5 3 3" xfId="2620" xr:uid="{00000000-0005-0000-0000-0000DC0A0000}"/>
    <cellStyle name="Normal 7 5 4" xfId="1160" xr:uid="{00000000-0005-0000-0000-0000DD0A0000}"/>
    <cellStyle name="Normal 7 5 4 2" xfId="1952" xr:uid="{00000000-0005-0000-0000-0000DE0A0000}"/>
    <cellStyle name="Normal 7 5 4 2 2" xfId="3530" xr:uid="{00000000-0005-0000-0000-0000DF0A0000}"/>
    <cellStyle name="Normal 7 5 4 3" xfId="2741" xr:uid="{00000000-0005-0000-0000-0000E00A0000}"/>
    <cellStyle name="Normal 7 5 5" xfId="1609" xr:uid="{00000000-0005-0000-0000-0000E10A0000}"/>
    <cellStyle name="Normal 7 5 5 2" xfId="3187" xr:uid="{00000000-0005-0000-0000-0000E20A0000}"/>
    <cellStyle name="Normal 7 5 6" xfId="2398" xr:uid="{00000000-0005-0000-0000-0000E30A0000}"/>
    <cellStyle name="Normal 7 6" xfId="495" xr:uid="{00000000-0005-0000-0000-0000E40A0000}"/>
    <cellStyle name="Normal 7 6 2" xfId="1019" xr:uid="{00000000-0005-0000-0000-0000E50A0000}"/>
    <cellStyle name="Normal 7 6 2 2" xfId="1832" xr:uid="{00000000-0005-0000-0000-0000E60A0000}"/>
    <cellStyle name="Normal 7 6 2 2 2" xfId="3410" xr:uid="{00000000-0005-0000-0000-0000E70A0000}"/>
    <cellStyle name="Normal 7 6 2 3" xfId="2621" xr:uid="{00000000-0005-0000-0000-0000E80A0000}"/>
    <cellStyle name="Normal 7 6 3" xfId="1161" xr:uid="{00000000-0005-0000-0000-0000E90A0000}"/>
    <cellStyle name="Normal 7 6 3 2" xfId="1953" xr:uid="{00000000-0005-0000-0000-0000EA0A0000}"/>
    <cellStyle name="Normal 7 6 3 2 2" xfId="3531" xr:uid="{00000000-0005-0000-0000-0000EB0A0000}"/>
    <cellStyle name="Normal 7 6 3 3" xfId="2742" xr:uid="{00000000-0005-0000-0000-0000EC0A0000}"/>
    <cellStyle name="Normal 7 6 4" xfId="1611" xr:uid="{00000000-0005-0000-0000-0000ED0A0000}"/>
    <cellStyle name="Normal 7 6 4 2" xfId="3189" xr:uid="{00000000-0005-0000-0000-0000EE0A0000}"/>
    <cellStyle name="Normal 7 6 5" xfId="2400" xr:uid="{00000000-0005-0000-0000-0000EF0A0000}"/>
    <cellStyle name="Normal 7 7" xfId="837" xr:uid="{00000000-0005-0000-0000-0000F00A0000}"/>
    <cellStyle name="Normal 7 7 2" xfId="1020" xr:uid="{00000000-0005-0000-0000-0000F10A0000}"/>
    <cellStyle name="Normal 7 7 2 2" xfId="1833" xr:uid="{00000000-0005-0000-0000-0000F20A0000}"/>
    <cellStyle name="Normal 7 7 2 2 2" xfId="3411" xr:uid="{00000000-0005-0000-0000-0000F30A0000}"/>
    <cellStyle name="Normal 7 7 2 3" xfId="2622" xr:uid="{00000000-0005-0000-0000-0000F40A0000}"/>
    <cellStyle name="Normal 7 7 3" xfId="1162" xr:uid="{00000000-0005-0000-0000-0000F50A0000}"/>
    <cellStyle name="Normal 7 7 3 2" xfId="1954" xr:uid="{00000000-0005-0000-0000-0000F60A0000}"/>
    <cellStyle name="Normal 7 7 3 2 2" xfId="3532" xr:uid="{00000000-0005-0000-0000-0000F70A0000}"/>
    <cellStyle name="Normal 7 7 3 3" xfId="2743" xr:uid="{00000000-0005-0000-0000-0000F80A0000}"/>
    <cellStyle name="Normal 7 7 4" xfId="1730" xr:uid="{00000000-0005-0000-0000-0000F90A0000}"/>
    <cellStyle name="Normal 7 7 4 2" xfId="3308" xr:uid="{00000000-0005-0000-0000-0000FA0A0000}"/>
    <cellStyle name="Normal 7 7 5" xfId="2519" xr:uid="{00000000-0005-0000-0000-0000FB0A0000}"/>
    <cellStyle name="Normal 7 8" xfId="1021" xr:uid="{00000000-0005-0000-0000-0000FC0A0000}"/>
    <cellStyle name="Normal 7 8 2" xfId="1163" xr:uid="{00000000-0005-0000-0000-0000FD0A0000}"/>
    <cellStyle name="Normal 7 8 2 2" xfId="1955" xr:uid="{00000000-0005-0000-0000-0000FE0A0000}"/>
    <cellStyle name="Normal 7 8 2 2 2" xfId="3533" xr:uid="{00000000-0005-0000-0000-0000FF0A0000}"/>
    <cellStyle name="Normal 7 8 2 3" xfId="2744" xr:uid="{00000000-0005-0000-0000-0000000B0000}"/>
    <cellStyle name="Normal 7 8 3" xfId="1834" xr:uid="{00000000-0005-0000-0000-0000010B0000}"/>
    <cellStyle name="Normal 7 8 3 2" xfId="3412" xr:uid="{00000000-0005-0000-0000-0000020B0000}"/>
    <cellStyle name="Normal 7 8 4" xfId="2623" xr:uid="{00000000-0005-0000-0000-0000030B0000}"/>
    <cellStyle name="Normal 7 9" xfId="1022" xr:uid="{00000000-0005-0000-0000-0000040B0000}"/>
    <cellStyle name="Normal 7 9 2" xfId="1164" xr:uid="{00000000-0005-0000-0000-0000050B0000}"/>
    <cellStyle name="Normal 7 9 2 2" xfId="1956" xr:uid="{00000000-0005-0000-0000-0000060B0000}"/>
    <cellStyle name="Normal 7 9 2 2 2" xfId="3534" xr:uid="{00000000-0005-0000-0000-0000070B0000}"/>
    <cellStyle name="Normal 7 9 2 3" xfId="2745" xr:uid="{00000000-0005-0000-0000-0000080B0000}"/>
    <cellStyle name="Normal 7 9 3" xfId="1835" xr:uid="{00000000-0005-0000-0000-0000090B0000}"/>
    <cellStyle name="Normal 7 9 3 2" xfId="3413" xr:uid="{00000000-0005-0000-0000-00000A0B0000}"/>
    <cellStyle name="Normal 7 9 4" xfId="2624" xr:uid="{00000000-0005-0000-0000-00000B0B0000}"/>
    <cellStyle name="Normal 7_EFE" xfId="151" xr:uid="{00000000-0005-0000-0000-00000C0B0000}"/>
    <cellStyle name="Normal 70" xfId="1225" xr:uid="{00000000-0005-0000-0000-00000D0B0000}"/>
    <cellStyle name="Normal 70 2" xfId="2017" xr:uid="{00000000-0005-0000-0000-00000E0B0000}"/>
    <cellStyle name="Normal 70 3" xfId="2806" xr:uid="{00000000-0005-0000-0000-00000F0B0000}"/>
    <cellStyle name="Normal 71" xfId="1226" xr:uid="{00000000-0005-0000-0000-0000100B0000}"/>
    <cellStyle name="Normal 71 2" xfId="2018" xr:uid="{00000000-0005-0000-0000-0000110B0000}"/>
    <cellStyle name="Normal 71 2 2" xfId="3550" xr:uid="{00000000-0005-0000-0000-0000120B0000}"/>
    <cellStyle name="Normal 71 3" xfId="2807" xr:uid="{00000000-0005-0000-0000-0000130B0000}"/>
    <cellStyle name="Normal 8" xfId="152" xr:uid="{00000000-0005-0000-0000-0000140B0000}"/>
    <cellStyle name="Normal 8 10" xfId="1077" xr:uid="{00000000-0005-0000-0000-0000150B0000}"/>
    <cellStyle name="Normal 8 10 2" xfId="1869" xr:uid="{00000000-0005-0000-0000-0000160B0000}"/>
    <cellStyle name="Normal 8 10 2 2" xfId="3447" xr:uid="{00000000-0005-0000-0000-0000170B0000}"/>
    <cellStyle name="Normal 8 10 3" xfId="2658" xr:uid="{00000000-0005-0000-0000-0000180B0000}"/>
    <cellStyle name="Normal 8 2" xfId="496" xr:uid="{00000000-0005-0000-0000-0000190B0000}"/>
    <cellStyle name="Normal 8 2 2" xfId="497" xr:uid="{00000000-0005-0000-0000-00001A0B0000}"/>
    <cellStyle name="Normal 8 2 2 2" xfId="498" xr:uid="{00000000-0005-0000-0000-00001B0B0000}"/>
    <cellStyle name="Normal 8 2 2 2 2" xfId="1614" xr:uid="{00000000-0005-0000-0000-00001C0B0000}"/>
    <cellStyle name="Normal 8 2 2 2 2 2" xfId="3192" xr:uid="{00000000-0005-0000-0000-00001D0B0000}"/>
    <cellStyle name="Normal 8 2 2 2 3" xfId="2403" xr:uid="{00000000-0005-0000-0000-00001E0B0000}"/>
    <cellStyle name="Normal 8 2 2 3" xfId="1613" xr:uid="{00000000-0005-0000-0000-00001F0B0000}"/>
    <cellStyle name="Normal 8 2 2 3 2" xfId="3191" xr:uid="{00000000-0005-0000-0000-0000200B0000}"/>
    <cellStyle name="Normal 8 2 2 4" xfId="2402" xr:uid="{00000000-0005-0000-0000-0000210B0000}"/>
    <cellStyle name="Normal 8 2 3" xfId="499" xr:uid="{00000000-0005-0000-0000-0000220B0000}"/>
    <cellStyle name="Normal 8 2 3 2" xfId="1615" xr:uid="{00000000-0005-0000-0000-0000230B0000}"/>
    <cellStyle name="Normal 8 2 3 2 2" xfId="3193" xr:uid="{00000000-0005-0000-0000-0000240B0000}"/>
    <cellStyle name="Normal 8 2 3 3" xfId="2404" xr:uid="{00000000-0005-0000-0000-0000250B0000}"/>
    <cellStyle name="Normal 8 2 4" xfId="1612" xr:uid="{00000000-0005-0000-0000-0000260B0000}"/>
    <cellStyle name="Normal 8 2 4 2" xfId="3190" xr:uid="{00000000-0005-0000-0000-0000270B0000}"/>
    <cellStyle name="Normal 8 2 5" xfId="2401" xr:uid="{00000000-0005-0000-0000-0000280B0000}"/>
    <cellStyle name="Normal 8 3" xfId="500" xr:uid="{00000000-0005-0000-0000-0000290B0000}"/>
    <cellStyle name="Normal 8 3 2" xfId="501" xr:uid="{00000000-0005-0000-0000-00002A0B0000}"/>
    <cellStyle name="Normal 8 3 2 2" xfId="502" xr:uid="{00000000-0005-0000-0000-00002B0B0000}"/>
    <cellStyle name="Normal 8 3 2 2 2" xfId="1618" xr:uid="{00000000-0005-0000-0000-00002C0B0000}"/>
    <cellStyle name="Normal 8 3 2 2 2 2" xfId="3196" xr:uid="{00000000-0005-0000-0000-00002D0B0000}"/>
    <cellStyle name="Normal 8 3 2 2 3" xfId="2407" xr:uid="{00000000-0005-0000-0000-00002E0B0000}"/>
    <cellStyle name="Normal 8 3 2 3" xfId="1617" xr:uid="{00000000-0005-0000-0000-00002F0B0000}"/>
    <cellStyle name="Normal 8 3 2 3 2" xfId="3195" xr:uid="{00000000-0005-0000-0000-0000300B0000}"/>
    <cellStyle name="Normal 8 3 2 4" xfId="2406" xr:uid="{00000000-0005-0000-0000-0000310B0000}"/>
    <cellStyle name="Normal 8 3 3" xfId="503" xr:uid="{00000000-0005-0000-0000-0000320B0000}"/>
    <cellStyle name="Normal 8 3 3 2" xfId="1619" xr:uid="{00000000-0005-0000-0000-0000330B0000}"/>
    <cellStyle name="Normal 8 3 3 2 2" xfId="3197" xr:uid="{00000000-0005-0000-0000-0000340B0000}"/>
    <cellStyle name="Normal 8 3 3 3" xfId="2408" xr:uid="{00000000-0005-0000-0000-0000350B0000}"/>
    <cellStyle name="Normal 8 3 4" xfId="1616" xr:uid="{00000000-0005-0000-0000-0000360B0000}"/>
    <cellStyle name="Normal 8 3 4 2" xfId="3194" xr:uid="{00000000-0005-0000-0000-0000370B0000}"/>
    <cellStyle name="Normal 8 3 5" xfId="2405" xr:uid="{00000000-0005-0000-0000-0000380B0000}"/>
    <cellStyle name="Normal 8 4" xfId="504" xr:uid="{00000000-0005-0000-0000-0000390B0000}"/>
    <cellStyle name="Normal 8 4 2" xfId="505" xr:uid="{00000000-0005-0000-0000-00003A0B0000}"/>
    <cellStyle name="Normal 8 4 2 2" xfId="506" xr:uid="{00000000-0005-0000-0000-00003B0B0000}"/>
    <cellStyle name="Normal 8 4 2 2 2" xfId="1622" xr:uid="{00000000-0005-0000-0000-00003C0B0000}"/>
    <cellStyle name="Normal 8 4 2 2 2 2" xfId="3200" xr:uid="{00000000-0005-0000-0000-00003D0B0000}"/>
    <cellStyle name="Normal 8 4 2 2 3" xfId="2411" xr:uid="{00000000-0005-0000-0000-00003E0B0000}"/>
    <cellStyle name="Normal 8 4 2 3" xfId="1621" xr:uid="{00000000-0005-0000-0000-00003F0B0000}"/>
    <cellStyle name="Normal 8 4 2 3 2" xfId="3199" xr:uid="{00000000-0005-0000-0000-0000400B0000}"/>
    <cellStyle name="Normal 8 4 2 4" xfId="2410" xr:uid="{00000000-0005-0000-0000-0000410B0000}"/>
    <cellStyle name="Normal 8 4 3" xfId="507" xr:uid="{00000000-0005-0000-0000-0000420B0000}"/>
    <cellStyle name="Normal 8 4 3 2" xfId="1623" xr:uid="{00000000-0005-0000-0000-0000430B0000}"/>
    <cellStyle name="Normal 8 4 3 2 2" xfId="3201" xr:uid="{00000000-0005-0000-0000-0000440B0000}"/>
    <cellStyle name="Normal 8 4 3 3" xfId="2412" xr:uid="{00000000-0005-0000-0000-0000450B0000}"/>
    <cellStyle name="Normal 8 4 4" xfId="1620" xr:uid="{00000000-0005-0000-0000-0000460B0000}"/>
    <cellStyle name="Normal 8 4 4 2" xfId="3198" xr:uid="{00000000-0005-0000-0000-0000470B0000}"/>
    <cellStyle name="Normal 8 4 5" xfId="2409" xr:uid="{00000000-0005-0000-0000-0000480B0000}"/>
    <cellStyle name="Normal 8 5" xfId="508" xr:uid="{00000000-0005-0000-0000-0000490B0000}"/>
    <cellStyle name="Normal 8 5 2" xfId="509" xr:uid="{00000000-0005-0000-0000-00004A0B0000}"/>
    <cellStyle name="Normal 8 5 2 2" xfId="510" xr:uid="{00000000-0005-0000-0000-00004B0B0000}"/>
    <cellStyle name="Normal 8 5 2 2 2" xfId="1626" xr:uid="{00000000-0005-0000-0000-00004C0B0000}"/>
    <cellStyle name="Normal 8 5 2 2 2 2" xfId="3204" xr:uid="{00000000-0005-0000-0000-00004D0B0000}"/>
    <cellStyle name="Normal 8 5 2 2 3" xfId="2415" xr:uid="{00000000-0005-0000-0000-00004E0B0000}"/>
    <cellStyle name="Normal 8 5 2 3" xfId="1625" xr:uid="{00000000-0005-0000-0000-00004F0B0000}"/>
    <cellStyle name="Normal 8 5 2 3 2" xfId="3203" xr:uid="{00000000-0005-0000-0000-0000500B0000}"/>
    <cellStyle name="Normal 8 5 2 4" xfId="2414" xr:uid="{00000000-0005-0000-0000-0000510B0000}"/>
    <cellStyle name="Normal 8 5 3" xfId="511" xr:uid="{00000000-0005-0000-0000-0000520B0000}"/>
    <cellStyle name="Normal 8 5 3 2" xfId="1627" xr:uid="{00000000-0005-0000-0000-0000530B0000}"/>
    <cellStyle name="Normal 8 5 3 2 2" xfId="3205" xr:uid="{00000000-0005-0000-0000-0000540B0000}"/>
    <cellStyle name="Normal 8 5 3 3" xfId="2416" xr:uid="{00000000-0005-0000-0000-0000550B0000}"/>
    <cellStyle name="Normal 8 5 4" xfId="1624" xr:uid="{00000000-0005-0000-0000-0000560B0000}"/>
    <cellStyle name="Normal 8 5 4 2" xfId="3202" xr:uid="{00000000-0005-0000-0000-0000570B0000}"/>
    <cellStyle name="Normal 8 5 5" xfId="2413" xr:uid="{00000000-0005-0000-0000-0000580B0000}"/>
    <cellStyle name="Normal 8 6" xfId="512" xr:uid="{00000000-0005-0000-0000-0000590B0000}"/>
    <cellStyle name="Normal 8 6 2" xfId="513" xr:uid="{00000000-0005-0000-0000-00005A0B0000}"/>
    <cellStyle name="Normal 8 6 2 2" xfId="1629" xr:uid="{00000000-0005-0000-0000-00005B0B0000}"/>
    <cellStyle name="Normal 8 6 2 2 2" xfId="3207" xr:uid="{00000000-0005-0000-0000-00005C0B0000}"/>
    <cellStyle name="Normal 8 6 2 3" xfId="2418" xr:uid="{00000000-0005-0000-0000-00005D0B0000}"/>
    <cellStyle name="Normal 8 6 3" xfId="1628" xr:uid="{00000000-0005-0000-0000-00005E0B0000}"/>
    <cellStyle name="Normal 8 6 3 2" xfId="3206" xr:uid="{00000000-0005-0000-0000-00005F0B0000}"/>
    <cellStyle name="Normal 8 6 4" xfId="2417" xr:uid="{00000000-0005-0000-0000-0000600B0000}"/>
    <cellStyle name="Normal 8 7" xfId="514" xr:uid="{00000000-0005-0000-0000-0000610B0000}"/>
    <cellStyle name="Normal 8 7 2" xfId="1630" xr:uid="{00000000-0005-0000-0000-0000620B0000}"/>
    <cellStyle name="Normal 8 7 2 2" xfId="3208" xr:uid="{00000000-0005-0000-0000-0000630B0000}"/>
    <cellStyle name="Normal 8 7 3" xfId="2419" xr:uid="{00000000-0005-0000-0000-0000640B0000}"/>
    <cellStyle name="Normal 8 8" xfId="823" xr:uid="{00000000-0005-0000-0000-0000650B0000}"/>
    <cellStyle name="Normal 8 8 2" xfId="1716" xr:uid="{00000000-0005-0000-0000-0000660B0000}"/>
    <cellStyle name="Normal 8 8 2 2" xfId="3294" xr:uid="{00000000-0005-0000-0000-0000670B0000}"/>
    <cellStyle name="Normal 8 8 3" xfId="2505" xr:uid="{00000000-0005-0000-0000-0000680B0000}"/>
    <cellStyle name="Normal 8 9" xfId="855" xr:uid="{00000000-0005-0000-0000-0000690B0000}"/>
    <cellStyle name="Normal 8 9 2" xfId="1748" xr:uid="{00000000-0005-0000-0000-00006A0B0000}"/>
    <cellStyle name="Normal 8 9 2 2" xfId="3326" xr:uid="{00000000-0005-0000-0000-00006B0B0000}"/>
    <cellStyle name="Normal 8 9 3" xfId="2537" xr:uid="{00000000-0005-0000-0000-00006C0B0000}"/>
    <cellStyle name="Normal 9" xfId="153" xr:uid="{00000000-0005-0000-0000-00006D0B0000}"/>
    <cellStyle name="Normal 9 10" xfId="1304" xr:uid="{00000000-0005-0000-0000-00006E0B0000}"/>
    <cellStyle name="Normal 9 10 2" xfId="2882" xr:uid="{00000000-0005-0000-0000-00006F0B0000}"/>
    <cellStyle name="Normal 9 11" xfId="2093" xr:uid="{00000000-0005-0000-0000-0000700B0000}"/>
    <cellStyle name="Normal 9 2" xfId="154" xr:uid="{00000000-0005-0000-0000-0000710B0000}"/>
    <cellStyle name="Normal 9 2 2" xfId="515" xr:uid="{00000000-0005-0000-0000-0000720B0000}"/>
    <cellStyle name="Normal 9 2 2 2" xfId="516" xr:uid="{00000000-0005-0000-0000-0000730B0000}"/>
    <cellStyle name="Normal 9 2 2 2 2" xfId="1632" xr:uid="{00000000-0005-0000-0000-0000740B0000}"/>
    <cellStyle name="Normal 9 2 2 2 2 2" xfId="3210" xr:uid="{00000000-0005-0000-0000-0000750B0000}"/>
    <cellStyle name="Normal 9 2 2 2 3" xfId="2421" xr:uid="{00000000-0005-0000-0000-0000760B0000}"/>
    <cellStyle name="Normal 9 2 2 3" xfId="1631" xr:uid="{00000000-0005-0000-0000-0000770B0000}"/>
    <cellStyle name="Normal 9 2 2 3 2" xfId="3209" xr:uid="{00000000-0005-0000-0000-0000780B0000}"/>
    <cellStyle name="Normal 9 2 2 4" xfId="2420" xr:uid="{00000000-0005-0000-0000-0000790B0000}"/>
    <cellStyle name="Normal 9 2 3" xfId="517" xr:uid="{00000000-0005-0000-0000-00007A0B0000}"/>
    <cellStyle name="Normal 9 2 3 2" xfId="1633" xr:uid="{00000000-0005-0000-0000-00007B0B0000}"/>
    <cellStyle name="Normal 9 2 3 2 2" xfId="3211" xr:uid="{00000000-0005-0000-0000-00007C0B0000}"/>
    <cellStyle name="Normal 9 2 3 3" xfId="2422" xr:uid="{00000000-0005-0000-0000-00007D0B0000}"/>
    <cellStyle name="Normal 9 2 4" xfId="1024" xr:uid="{00000000-0005-0000-0000-00007E0B0000}"/>
    <cellStyle name="Normal 9 3" xfId="518" xr:uid="{00000000-0005-0000-0000-00007F0B0000}"/>
    <cellStyle name="Normal 9 3 2" xfId="519" xr:uid="{00000000-0005-0000-0000-0000800B0000}"/>
    <cellStyle name="Normal 9 3 2 2" xfId="520" xr:uid="{00000000-0005-0000-0000-0000810B0000}"/>
    <cellStyle name="Normal 9 3 2 2 2" xfId="1636" xr:uid="{00000000-0005-0000-0000-0000820B0000}"/>
    <cellStyle name="Normal 9 3 2 2 2 2" xfId="3214" xr:uid="{00000000-0005-0000-0000-0000830B0000}"/>
    <cellStyle name="Normal 9 3 2 2 3" xfId="2425" xr:uid="{00000000-0005-0000-0000-0000840B0000}"/>
    <cellStyle name="Normal 9 3 2 3" xfId="1635" xr:uid="{00000000-0005-0000-0000-0000850B0000}"/>
    <cellStyle name="Normal 9 3 2 3 2" xfId="3213" xr:uid="{00000000-0005-0000-0000-0000860B0000}"/>
    <cellStyle name="Normal 9 3 2 4" xfId="2424" xr:uid="{00000000-0005-0000-0000-0000870B0000}"/>
    <cellStyle name="Normal 9 3 3" xfId="521" xr:uid="{00000000-0005-0000-0000-0000880B0000}"/>
    <cellStyle name="Normal 9 3 3 2" xfId="1637" xr:uid="{00000000-0005-0000-0000-0000890B0000}"/>
    <cellStyle name="Normal 9 3 3 2 2" xfId="3215" xr:uid="{00000000-0005-0000-0000-00008A0B0000}"/>
    <cellStyle name="Normal 9 3 3 3" xfId="2426" xr:uid="{00000000-0005-0000-0000-00008B0B0000}"/>
    <cellStyle name="Normal 9 3 4" xfId="1025" xr:uid="{00000000-0005-0000-0000-00008C0B0000}"/>
    <cellStyle name="Normal 9 3 5" xfId="1634" xr:uid="{00000000-0005-0000-0000-00008D0B0000}"/>
    <cellStyle name="Normal 9 3 5 2" xfId="3212" xr:uid="{00000000-0005-0000-0000-00008E0B0000}"/>
    <cellStyle name="Normal 9 3 6" xfId="2423" xr:uid="{00000000-0005-0000-0000-00008F0B0000}"/>
    <cellStyle name="Normal 9 4" xfId="522" xr:uid="{00000000-0005-0000-0000-0000900B0000}"/>
    <cellStyle name="Normal 9 4 2" xfId="523" xr:uid="{00000000-0005-0000-0000-0000910B0000}"/>
    <cellStyle name="Normal 9 4 2 2" xfId="524" xr:uid="{00000000-0005-0000-0000-0000920B0000}"/>
    <cellStyle name="Normal 9 4 2 2 2" xfId="1640" xr:uid="{00000000-0005-0000-0000-0000930B0000}"/>
    <cellStyle name="Normal 9 4 2 2 2 2" xfId="3218" xr:uid="{00000000-0005-0000-0000-0000940B0000}"/>
    <cellStyle name="Normal 9 4 2 2 3" xfId="2429" xr:uid="{00000000-0005-0000-0000-0000950B0000}"/>
    <cellStyle name="Normal 9 4 2 3" xfId="1639" xr:uid="{00000000-0005-0000-0000-0000960B0000}"/>
    <cellStyle name="Normal 9 4 2 3 2" xfId="3217" xr:uid="{00000000-0005-0000-0000-0000970B0000}"/>
    <cellStyle name="Normal 9 4 2 4" xfId="2428" xr:uid="{00000000-0005-0000-0000-0000980B0000}"/>
    <cellStyle name="Normal 9 4 3" xfId="525" xr:uid="{00000000-0005-0000-0000-0000990B0000}"/>
    <cellStyle name="Normal 9 4 3 2" xfId="1641" xr:uid="{00000000-0005-0000-0000-00009A0B0000}"/>
    <cellStyle name="Normal 9 4 3 2 2" xfId="3219" xr:uid="{00000000-0005-0000-0000-00009B0B0000}"/>
    <cellStyle name="Normal 9 4 3 3" xfId="2430" xr:uid="{00000000-0005-0000-0000-00009C0B0000}"/>
    <cellStyle name="Normal 9 4 4" xfId="1638" xr:uid="{00000000-0005-0000-0000-00009D0B0000}"/>
    <cellStyle name="Normal 9 4 4 2" xfId="3216" xr:uid="{00000000-0005-0000-0000-00009E0B0000}"/>
    <cellStyle name="Normal 9 4 5" xfId="2427" xr:uid="{00000000-0005-0000-0000-00009F0B0000}"/>
    <cellStyle name="Normal 9 5" xfId="526" xr:uid="{00000000-0005-0000-0000-0000A00B0000}"/>
    <cellStyle name="Normal 9 5 2" xfId="527" xr:uid="{00000000-0005-0000-0000-0000A10B0000}"/>
    <cellStyle name="Normal 9 5 2 2" xfId="1643" xr:uid="{00000000-0005-0000-0000-0000A20B0000}"/>
    <cellStyle name="Normal 9 5 2 2 2" xfId="3221" xr:uid="{00000000-0005-0000-0000-0000A30B0000}"/>
    <cellStyle name="Normal 9 5 2 3" xfId="2432" xr:uid="{00000000-0005-0000-0000-0000A40B0000}"/>
    <cellStyle name="Normal 9 5 3" xfId="1642" xr:uid="{00000000-0005-0000-0000-0000A50B0000}"/>
    <cellStyle name="Normal 9 5 3 2" xfId="3220" xr:uid="{00000000-0005-0000-0000-0000A60B0000}"/>
    <cellStyle name="Normal 9 5 4" xfId="2431" xr:uid="{00000000-0005-0000-0000-0000A70B0000}"/>
    <cellStyle name="Normal 9 6" xfId="528" xr:uid="{00000000-0005-0000-0000-0000A80B0000}"/>
    <cellStyle name="Normal 9 6 2" xfId="1644" xr:uid="{00000000-0005-0000-0000-0000A90B0000}"/>
    <cellStyle name="Normal 9 6 2 2" xfId="3222" xr:uid="{00000000-0005-0000-0000-0000AA0B0000}"/>
    <cellStyle name="Normal 9 6 3" xfId="2433" xr:uid="{00000000-0005-0000-0000-0000AB0B0000}"/>
    <cellStyle name="Normal 9 7" xfId="529" xr:uid="{00000000-0005-0000-0000-0000AC0B0000}"/>
    <cellStyle name="Normal 9 7 2" xfId="1645" xr:uid="{00000000-0005-0000-0000-0000AD0B0000}"/>
    <cellStyle name="Normal 9 7 2 2" xfId="3223" xr:uid="{00000000-0005-0000-0000-0000AE0B0000}"/>
    <cellStyle name="Normal 9 7 3" xfId="2434" xr:uid="{00000000-0005-0000-0000-0000AF0B0000}"/>
    <cellStyle name="Normal 9 8" xfId="1023" xr:uid="{00000000-0005-0000-0000-0000B00B0000}"/>
    <cellStyle name="Normal 9 8 2" xfId="1836" xr:uid="{00000000-0005-0000-0000-0000B10B0000}"/>
    <cellStyle name="Normal 9 8 2 2" xfId="3414" xr:uid="{00000000-0005-0000-0000-0000B20B0000}"/>
    <cellStyle name="Normal 9 8 3" xfId="2625" xr:uid="{00000000-0005-0000-0000-0000B30B0000}"/>
    <cellStyle name="Normal 9 9" xfId="1165" xr:uid="{00000000-0005-0000-0000-0000B40B0000}"/>
    <cellStyle name="Normal 9 9 2" xfId="1957" xr:uid="{00000000-0005-0000-0000-0000B50B0000}"/>
    <cellStyle name="Normal 9 9 2 2" xfId="3535" xr:uid="{00000000-0005-0000-0000-0000B60B0000}"/>
    <cellStyle name="Normal 9 9 3" xfId="2746" xr:uid="{00000000-0005-0000-0000-0000B70B0000}"/>
    <cellStyle name="Notas 10" xfId="530" xr:uid="{00000000-0005-0000-0000-0000B90B0000}"/>
    <cellStyle name="Notas 10 2" xfId="531" xr:uid="{00000000-0005-0000-0000-0000BA0B0000}"/>
    <cellStyle name="Notas 10 2 2" xfId="532" xr:uid="{00000000-0005-0000-0000-0000BB0B0000}"/>
    <cellStyle name="Notas 10 2 2 2" xfId="1648" xr:uid="{00000000-0005-0000-0000-0000BC0B0000}"/>
    <cellStyle name="Notas 10 2 2 2 2" xfId="3226" xr:uid="{00000000-0005-0000-0000-0000BD0B0000}"/>
    <cellStyle name="Notas 10 2 2 3" xfId="2437" xr:uid="{00000000-0005-0000-0000-0000BE0B0000}"/>
    <cellStyle name="Notas 10 2 3" xfId="1647" xr:uid="{00000000-0005-0000-0000-0000BF0B0000}"/>
    <cellStyle name="Notas 10 2 3 2" xfId="3225" xr:uid="{00000000-0005-0000-0000-0000C00B0000}"/>
    <cellStyle name="Notas 10 2 4" xfId="2436" xr:uid="{00000000-0005-0000-0000-0000C10B0000}"/>
    <cellStyle name="Notas 10 3" xfId="533" xr:uid="{00000000-0005-0000-0000-0000C20B0000}"/>
    <cellStyle name="Notas 10 3 2" xfId="534" xr:uid="{00000000-0005-0000-0000-0000C30B0000}"/>
    <cellStyle name="Notas 10 3 2 2" xfId="1650" xr:uid="{00000000-0005-0000-0000-0000C40B0000}"/>
    <cellStyle name="Notas 10 3 2 2 2" xfId="3228" xr:uid="{00000000-0005-0000-0000-0000C50B0000}"/>
    <cellStyle name="Notas 10 3 2 3" xfId="2439" xr:uid="{00000000-0005-0000-0000-0000C60B0000}"/>
    <cellStyle name="Notas 10 3 3" xfId="1649" xr:uid="{00000000-0005-0000-0000-0000C70B0000}"/>
    <cellStyle name="Notas 10 3 3 2" xfId="3227" xr:uid="{00000000-0005-0000-0000-0000C80B0000}"/>
    <cellStyle name="Notas 10 3 4" xfId="2438" xr:uid="{00000000-0005-0000-0000-0000C90B0000}"/>
    <cellStyle name="Notas 10 4" xfId="535" xr:uid="{00000000-0005-0000-0000-0000CA0B0000}"/>
    <cellStyle name="Notas 10 4 2" xfId="1651" xr:uid="{00000000-0005-0000-0000-0000CB0B0000}"/>
    <cellStyle name="Notas 10 4 2 2" xfId="3229" xr:uid="{00000000-0005-0000-0000-0000CC0B0000}"/>
    <cellStyle name="Notas 10 4 3" xfId="2440" xr:uid="{00000000-0005-0000-0000-0000CD0B0000}"/>
    <cellStyle name="Notas 10 5" xfId="1646" xr:uid="{00000000-0005-0000-0000-0000CE0B0000}"/>
    <cellStyle name="Notas 10 5 2" xfId="3224" xr:uid="{00000000-0005-0000-0000-0000CF0B0000}"/>
    <cellStyle name="Notas 10 6" xfId="2435" xr:uid="{00000000-0005-0000-0000-0000D00B0000}"/>
    <cellStyle name="Notas 11" xfId="536" xr:uid="{00000000-0005-0000-0000-0000D10B0000}"/>
    <cellStyle name="Notas 11 2" xfId="537" xr:uid="{00000000-0005-0000-0000-0000D20B0000}"/>
    <cellStyle name="Notas 11 2 2" xfId="538" xr:uid="{00000000-0005-0000-0000-0000D30B0000}"/>
    <cellStyle name="Notas 11 2 2 2" xfId="1654" xr:uid="{00000000-0005-0000-0000-0000D40B0000}"/>
    <cellStyle name="Notas 11 2 2 2 2" xfId="3232" xr:uid="{00000000-0005-0000-0000-0000D50B0000}"/>
    <cellStyle name="Notas 11 2 2 3" xfId="2443" xr:uid="{00000000-0005-0000-0000-0000D60B0000}"/>
    <cellStyle name="Notas 11 2 3" xfId="1653" xr:uid="{00000000-0005-0000-0000-0000D70B0000}"/>
    <cellStyle name="Notas 11 2 3 2" xfId="3231" xr:uid="{00000000-0005-0000-0000-0000D80B0000}"/>
    <cellStyle name="Notas 11 2 4" xfId="2442" xr:uid="{00000000-0005-0000-0000-0000D90B0000}"/>
    <cellStyle name="Notas 11 3" xfId="539" xr:uid="{00000000-0005-0000-0000-0000DA0B0000}"/>
    <cellStyle name="Notas 11 3 2" xfId="540" xr:uid="{00000000-0005-0000-0000-0000DB0B0000}"/>
    <cellStyle name="Notas 11 3 2 2" xfId="1656" xr:uid="{00000000-0005-0000-0000-0000DC0B0000}"/>
    <cellStyle name="Notas 11 3 2 2 2" xfId="3234" xr:uid="{00000000-0005-0000-0000-0000DD0B0000}"/>
    <cellStyle name="Notas 11 3 2 3" xfId="2445" xr:uid="{00000000-0005-0000-0000-0000DE0B0000}"/>
    <cellStyle name="Notas 11 3 3" xfId="1655" xr:uid="{00000000-0005-0000-0000-0000DF0B0000}"/>
    <cellStyle name="Notas 11 3 3 2" xfId="3233" xr:uid="{00000000-0005-0000-0000-0000E00B0000}"/>
    <cellStyle name="Notas 11 3 4" xfId="2444" xr:uid="{00000000-0005-0000-0000-0000E10B0000}"/>
    <cellStyle name="Notas 11 4" xfId="541" xr:uid="{00000000-0005-0000-0000-0000E20B0000}"/>
    <cellStyle name="Notas 11 4 2" xfId="1657" xr:uid="{00000000-0005-0000-0000-0000E30B0000}"/>
    <cellStyle name="Notas 11 4 2 2" xfId="3235" xr:uid="{00000000-0005-0000-0000-0000E40B0000}"/>
    <cellStyle name="Notas 11 4 3" xfId="2446" xr:uid="{00000000-0005-0000-0000-0000E50B0000}"/>
    <cellStyle name="Notas 11 5" xfId="1652" xr:uid="{00000000-0005-0000-0000-0000E60B0000}"/>
    <cellStyle name="Notas 11 5 2" xfId="3230" xr:uid="{00000000-0005-0000-0000-0000E70B0000}"/>
    <cellStyle name="Notas 11 6" xfId="2441" xr:uid="{00000000-0005-0000-0000-0000E80B0000}"/>
    <cellStyle name="Notas 12" xfId="542" xr:uid="{00000000-0005-0000-0000-0000E90B0000}"/>
    <cellStyle name="Notas 12 2" xfId="543" xr:uid="{00000000-0005-0000-0000-0000EA0B0000}"/>
    <cellStyle name="Notas 12 2 2" xfId="544" xr:uid="{00000000-0005-0000-0000-0000EB0B0000}"/>
    <cellStyle name="Notas 12 2 2 2" xfId="1660" xr:uid="{00000000-0005-0000-0000-0000EC0B0000}"/>
    <cellStyle name="Notas 12 2 2 2 2" xfId="3238" xr:uid="{00000000-0005-0000-0000-0000ED0B0000}"/>
    <cellStyle name="Notas 12 2 2 3" xfId="2449" xr:uid="{00000000-0005-0000-0000-0000EE0B0000}"/>
    <cellStyle name="Notas 12 2 3" xfId="1659" xr:uid="{00000000-0005-0000-0000-0000EF0B0000}"/>
    <cellStyle name="Notas 12 2 3 2" xfId="3237" xr:uid="{00000000-0005-0000-0000-0000F00B0000}"/>
    <cellStyle name="Notas 12 2 4" xfId="2448" xr:uid="{00000000-0005-0000-0000-0000F10B0000}"/>
    <cellStyle name="Notas 12 3" xfId="545" xr:uid="{00000000-0005-0000-0000-0000F20B0000}"/>
    <cellStyle name="Notas 12 3 2" xfId="546" xr:uid="{00000000-0005-0000-0000-0000F30B0000}"/>
    <cellStyle name="Notas 12 3 2 2" xfId="1662" xr:uid="{00000000-0005-0000-0000-0000F40B0000}"/>
    <cellStyle name="Notas 12 3 2 2 2" xfId="3240" xr:uid="{00000000-0005-0000-0000-0000F50B0000}"/>
    <cellStyle name="Notas 12 3 2 3" xfId="2451" xr:uid="{00000000-0005-0000-0000-0000F60B0000}"/>
    <cellStyle name="Notas 12 3 3" xfId="1661" xr:uid="{00000000-0005-0000-0000-0000F70B0000}"/>
    <cellStyle name="Notas 12 3 3 2" xfId="3239" xr:uid="{00000000-0005-0000-0000-0000F80B0000}"/>
    <cellStyle name="Notas 12 3 4" xfId="2450" xr:uid="{00000000-0005-0000-0000-0000F90B0000}"/>
    <cellStyle name="Notas 12 4" xfId="547" xr:uid="{00000000-0005-0000-0000-0000FA0B0000}"/>
    <cellStyle name="Notas 12 4 2" xfId="1663" xr:uid="{00000000-0005-0000-0000-0000FB0B0000}"/>
    <cellStyle name="Notas 12 4 2 2" xfId="3241" xr:uid="{00000000-0005-0000-0000-0000FC0B0000}"/>
    <cellStyle name="Notas 12 4 3" xfId="2452" xr:uid="{00000000-0005-0000-0000-0000FD0B0000}"/>
    <cellStyle name="Notas 12 5" xfId="1658" xr:uid="{00000000-0005-0000-0000-0000FE0B0000}"/>
    <cellStyle name="Notas 12 5 2" xfId="3236" xr:uid="{00000000-0005-0000-0000-0000FF0B0000}"/>
    <cellStyle name="Notas 12 6" xfId="2447" xr:uid="{00000000-0005-0000-0000-0000000C0000}"/>
    <cellStyle name="Notas 13" xfId="548" xr:uid="{00000000-0005-0000-0000-0000010C0000}"/>
    <cellStyle name="Notas 14" xfId="549" xr:uid="{00000000-0005-0000-0000-0000020C0000}"/>
    <cellStyle name="Notas 2" xfId="155" xr:uid="{00000000-0005-0000-0000-0000030C0000}"/>
    <cellStyle name="Notas 2 2" xfId="156" xr:uid="{00000000-0005-0000-0000-0000040C0000}"/>
    <cellStyle name="Notas 2 2 2" xfId="550" xr:uid="{00000000-0005-0000-0000-0000050C0000}"/>
    <cellStyle name="Notas 2 2 2 2" xfId="551" xr:uid="{00000000-0005-0000-0000-0000060C0000}"/>
    <cellStyle name="Notas 2 2 2 2 2" xfId="1665" xr:uid="{00000000-0005-0000-0000-0000070C0000}"/>
    <cellStyle name="Notas 2 2 2 2 2 2" xfId="3243" xr:uid="{00000000-0005-0000-0000-0000080C0000}"/>
    <cellStyle name="Notas 2 2 2 2 3" xfId="2454" xr:uid="{00000000-0005-0000-0000-0000090C0000}"/>
    <cellStyle name="Notas 2 2 2 3" xfId="1664" xr:uid="{00000000-0005-0000-0000-00000A0C0000}"/>
    <cellStyle name="Notas 2 2 2 3 2" xfId="3242" xr:uid="{00000000-0005-0000-0000-00000B0C0000}"/>
    <cellStyle name="Notas 2 2 2 4" xfId="2453" xr:uid="{00000000-0005-0000-0000-00000C0C0000}"/>
    <cellStyle name="Notas 2 2 3" xfId="552" xr:uid="{00000000-0005-0000-0000-00000D0C0000}"/>
    <cellStyle name="Notas 2 2 3 2" xfId="1666" xr:uid="{00000000-0005-0000-0000-00000E0C0000}"/>
    <cellStyle name="Notas 2 2 3 2 2" xfId="3244" xr:uid="{00000000-0005-0000-0000-00000F0C0000}"/>
    <cellStyle name="Notas 2 2 3 3" xfId="2455" xr:uid="{00000000-0005-0000-0000-0000100C0000}"/>
    <cellStyle name="Notas 2 2 4" xfId="1306" xr:uid="{00000000-0005-0000-0000-0000110C0000}"/>
    <cellStyle name="Notas 2 2 4 2" xfId="2884" xr:uid="{00000000-0005-0000-0000-0000120C0000}"/>
    <cellStyle name="Notas 2 2 5" xfId="2095" xr:uid="{00000000-0005-0000-0000-0000130C0000}"/>
    <cellStyle name="Notas 2 3" xfId="553" xr:uid="{00000000-0005-0000-0000-0000140C0000}"/>
    <cellStyle name="Notas 2 3 2" xfId="554" xr:uid="{00000000-0005-0000-0000-0000150C0000}"/>
    <cellStyle name="Notas 2 3 2 2" xfId="1668" xr:uid="{00000000-0005-0000-0000-0000160C0000}"/>
    <cellStyle name="Notas 2 3 2 2 2" xfId="3246" xr:uid="{00000000-0005-0000-0000-0000170C0000}"/>
    <cellStyle name="Notas 2 3 2 3" xfId="2457" xr:uid="{00000000-0005-0000-0000-0000180C0000}"/>
    <cellStyle name="Notas 2 3 3" xfId="1667" xr:uid="{00000000-0005-0000-0000-0000190C0000}"/>
    <cellStyle name="Notas 2 3 3 2" xfId="3245" xr:uid="{00000000-0005-0000-0000-00001A0C0000}"/>
    <cellStyle name="Notas 2 3 4" xfId="2456" xr:uid="{00000000-0005-0000-0000-00001B0C0000}"/>
    <cellStyle name="Notas 2 4" xfId="555" xr:uid="{00000000-0005-0000-0000-00001C0C0000}"/>
    <cellStyle name="Notas 2 4 2" xfId="556" xr:uid="{00000000-0005-0000-0000-00001D0C0000}"/>
    <cellStyle name="Notas 2 4 2 2" xfId="1670" xr:uid="{00000000-0005-0000-0000-00001E0C0000}"/>
    <cellStyle name="Notas 2 4 2 2 2" xfId="3248" xr:uid="{00000000-0005-0000-0000-00001F0C0000}"/>
    <cellStyle name="Notas 2 4 2 3" xfId="2459" xr:uid="{00000000-0005-0000-0000-0000200C0000}"/>
    <cellStyle name="Notas 2 4 3" xfId="1669" xr:uid="{00000000-0005-0000-0000-0000210C0000}"/>
    <cellStyle name="Notas 2 4 3 2" xfId="3247" xr:uid="{00000000-0005-0000-0000-0000220C0000}"/>
    <cellStyle name="Notas 2 4 4" xfId="2458" xr:uid="{00000000-0005-0000-0000-0000230C0000}"/>
    <cellStyle name="Notas 2 5" xfId="557" xr:uid="{00000000-0005-0000-0000-0000240C0000}"/>
    <cellStyle name="Notas 2 5 2" xfId="1671" xr:uid="{00000000-0005-0000-0000-0000250C0000}"/>
    <cellStyle name="Notas 2 5 2 2" xfId="3249" xr:uid="{00000000-0005-0000-0000-0000260C0000}"/>
    <cellStyle name="Notas 2 5 3" xfId="2460" xr:uid="{00000000-0005-0000-0000-0000270C0000}"/>
    <cellStyle name="Notas 2 6" xfId="1026" xr:uid="{00000000-0005-0000-0000-0000280C0000}"/>
    <cellStyle name="Notas 2 6 2" xfId="1837" xr:uid="{00000000-0005-0000-0000-0000290C0000}"/>
    <cellStyle name="Notas 2 6 2 2" xfId="3415" xr:uid="{00000000-0005-0000-0000-00002A0C0000}"/>
    <cellStyle name="Notas 2 6 3" xfId="2626" xr:uid="{00000000-0005-0000-0000-00002B0C0000}"/>
    <cellStyle name="Notas 2 7" xfId="1166" xr:uid="{00000000-0005-0000-0000-00002C0C0000}"/>
    <cellStyle name="Notas 2 7 2" xfId="1958" xr:uid="{00000000-0005-0000-0000-00002D0C0000}"/>
    <cellStyle name="Notas 2 7 2 2" xfId="3536" xr:uid="{00000000-0005-0000-0000-00002E0C0000}"/>
    <cellStyle name="Notas 2 7 3" xfId="2747" xr:uid="{00000000-0005-0000-0000-00002F0C0000}"/>
    <cellStyle name="Notas 2 8" xfId="1305" xr:uid="{00000000-0005-0000-0000-0000300C0000}"/>
    <cellStyle name="Notas 2 8 2" xfId="2883" xr:uid="{00000000-0005-0000-0000-0000310C0000}"/>
    <cellStyle name="Notas 2 9" xfId="2094" xr:uid="{00000000-0005-0000-0000-0000320C0000}"/>
    <cellStyle name="Notas 3" xfId="157" xr:uid="{00000000-0005-0000-0000-0000330C0000}"/>
    <cellStyle name="Notas 3 2" xfId="158" xr:uid="{00000000-0005-0000-0000-0000340C0000}"/>
    <cellStyle name="Notas 3 2 2" xfId="558" xr:uid="{00000000-0005-0000-0000-0000350C0000}"/>
    <cellStyle name="Notas 3 2 2 2" xfId="1672" xr:uid="{00000000-0005-0000-0000-0000360C0000}"/>
    <cellStyle name="Notas 3 2 2 2 2" xfId="3250" xr:uid="{00000000-0005-0000-0000-0000370C0000}"/>
    <cellStyle name="Notas 3 2 2 3" xfId="2461" xr:uid="{00000000-0005-0000-0000-0000380C0000}"/>
    <cellStyle name="Notas 3 2 3" xfId="1308" xr:uid="{00000000-0005-0000-0000-0000390C0000}"/>
    <cellStyle name="Notas 3 2 3 2" xfId="2886" xr:uid="{00000000-0005-0000-0000-00003A0C0000}"/>
    <cellStyle name="Notas 3 2 4" xfId="2097" xr:uid="{00000000-0005-0000-0000-00003B0C0000}"/>
    <cellStyle name="Notas 3 3" xfId="559" xr:uid="{00000000-0005-0000-0000-00003C0C0000}"/>
    <cellStyle name="Notas 3 3 2" xfId="560" xr:uid="{00000000-0005-0000-0000-00003D0C0000}"/>
    <cellStyle name="Notas 3 3 2 2" xfId="1674" xr:uid="{00000000-0005-0000-0000-00003E0C0000}"/>
    <cellStyle name="Notas 3 3 2 2 2" xfId="3252" xr:uid="{00000000-0005-0000-0000-00003F0C0000}"/>
    <cellStyle name="Notas 3 3 2 3" xfId="2463" xr:uid="{00000000-0005-0000-0000-0000400C0000}"/>
    <cellStyle name="Notas 3 3 3" xfId="1673" xr:uid="{00000000-0005-0000-0000-0000410C0000}"/>
    <cellStyle name="Notas 3 3 3 2" xfId="3251" xr:uid="{00000000-0005-0000-0000-0000420C0000}"/>
    <cellStyle name="Notas 3 3 4" xfId="2462" xr:uid="{00000000-0005-0000-0000-0000430C0000}"/>
    <cellStyle name="Notas 3 4" xfId="561" xr:uid="{00000000-0005-0000-0000-0000440C0000}"/>
    <cellStyle name="Notas 3 4 2" xfId="1675" xr:uid="{00000000-0005-0000-0000-0000450C0000}"/>
    <cellStyle name="Notas 3 4 2 2" xfId="3253" xr:uid="{00000000-0005-0000-0000-0000460C0000}"/>
    <cellStyle name="Notas 3 4 3" xfId="2464" xr:uid="{00000000-0005-0000-0000-0000470C0000}"/>
    <cellStyle name="Notas 3 5" xfId="1307" xr:uid="{00000000-0005-0000-0000-0000480C0000}"/>
    <cellStyle name="Notas 3 5 2" xfId="2885" xr:uid="{00000000-0005-0000-0000-0000490C0000}"/>
    <cellStyle name="Notas 3 6" xfId="2096" xr:uid="{00000000-0005-0000-0000-00004A0C0000}"/>
    <cellStyle name="Notas 4" xfId="562" xr:uid="{00000000-0005-0000-0000-00004B0C0000}"/>
    <cellStyle name="Notas 4 2" xfId="563" xr:uid="{00000000-0005-0000-0000-00004C0C0000}"/>
    <cellStyle name="Notas 4 2 2" xfId="564" xr:uid="{00000000-0005-0000-0000-00004D0C0000}"/>
    <cellStyle name="Notas 4 2 2 2" xfId="1678" xr:uid="{00000000-0005-0000-0000-00004E0C0000}"/>
    <cellStyle name="Notas 4 2 2 2 2" xfId="3256" xr:uid="{00000000-0005-0000-0000-00004F0C0000}"/>
    <cellStyle name="Notas 4 2 2 3" xfId="2467" xr:uid="{00000000-0005-0000-0000-0000500C0000}"/>
    <cellStyle name="Notas 4 2 3" xfId="1677" xr:uid="{00000000-0005-0000-0000-0000510C0000}"/>
    <cellStyle name="Notas 4 2 3 2" xfId="3255" xr:uid="{00000000-0005-0000-0000-0000520C0000}"/>
    <cellStyle name="Notas 4 2 4" xfId="2466" xr:uid="{00000000-0005-0000-0000-0000530C0000}"/>
    <cellStyle name="Notas 4 3" xfId="565" xr:uid="{00000000-0005-0000-0000-0000540C0000}"/>
    <cellStyle name="Notas 4 3 2" xfId="566" xr:uid="{00000000-0005-0000-0000-0000550C0000}"/>
    <cellStyle name="Notas 4 3 2 2" xfId="1680" xr:uid="{00000000-0005-0000-0000-0000560C0000}"/>
    <cellStyle name="Notas 4 3 2 2 2" xfId="3258" xr:uid="{00000000-0005-0000-0000-0000570C0000}"/>
    <cellStyle name="Notas 4 3 2 3" xfId="2469" xr:uid="{00000000-0005-0000-0000-0000580C0000}"/>
    <cellStyle name="Notas 4 3 3" xfId="1679" xr:uid="{00000000-0005-0000-0000-0000590C0000}"/>
    <cellStyle name="Notas 4 3 3 2" xfId="3257" xr:uid="{00000000-0005-0000-0000-00005A0C0000}"/>
    <cellStyle name="Notas 4 3 4" xfId="2468" xr:uid="{00000000-0005-0000-0000-00005B0C0000}"/>
    <cellStyle name="Notas 4 4" xfId="567" xr:uid="{00000000-0005-0000-0000-00005C0C0000}"/>
    <cellStyle name="Notas 4 4 2" xfId="1681" xr:uid="{00000000-0005-0000-0000-00005D0C0000}"/>
    <cellStyle name="Notas 4 4 2 2" xfId="3259" xr:uid="{00000000-0005-0000-0000-00005E0C0000}"/>
    <cellStyle name="Notas 4 4 3" xfId="2470" xr:uid="{00000000-0005-0000-0000-00005F0C0000}"/>
    <cellStyle name="Notas 4 5" xfId="1676" xr:uid="{00000000-0005-0000-0000-0000600C0000}"/>
    <cellStyle name="Notas 4 5 2" xfId="3254" xr:uid="{00000000-0005-0000-0000-0000610C0000}"/>
    <cellStyle name="Notas 4 6" xfId="2465" xr:uid="{00000000-0005-0000-0000-0000620C0000}"/>
    <cellStyle name="Notas 5" xfId="568" xr:uid="{00000000-0005-0000-0000-0000630C0000}"/>
    <cellStyle name="Notas 5 2" xfId="569" xr:uid="{00000000-0005-0000-0000-0000640C0000}"/>
    <cellStyle name="Notas 5 2 2" xfId="570" xr:uid="{00000000-0005-0000-0000-0000650C0000}"/>
    <cellStyle name="Notas 5 2 2 2" xfId="1684" xr:uid="{00000000-0005-0000-0000-0000660C0000}"/>
    <cellStyle name="Notas 5 2 2 2 2" xfId="3262" xr:uid="{00000000-0005-0000-0000-0000670C0000}"/>
    <cellStyle name="Notas 5 2 2 3" xfId="2473" xr:uid="{00000000-0005-0000-0000-0000680C0000}"/>
    <cellStyle name="Notas 5 2 3" xfId="1683" xr:uid="{00000000-0005-0000-0000-0000690C0000}"/>
    <cellStyle name="Notas 5 2 3 2" xfId="3261" xr:uid="{00000000-0005-0000-0000-00006A0C0000}"/>
    <cellStyle name="Notas 5 2 4" xfId="2472" xr:uid="{00000000-0005-0000-0000-00006B0C0000}"/>
    <cellStyle name="Notas 5 3" xfId="571" xr:uid="{00000000-0005-0000-0000-00006C0C0000}"/>
    <cellStyle name="Notas 5 3 2" xfId="572" xr:uid="{00000000-0005-0000-0000-00006D0C0000}"/>
    <cellStyle name="Notas 5 3 2 2" xfId="1686" xr:uid="{00000000-0005-0000-0000-00006E0C0000}"/>
    <cellStyle name="Notas 5 3 2 2 2" xfId="3264" xr:uid="{00000000-0005-0000-0000-00006F0C0000}"/>
    <cellStyle name="Notas 5 3 2 3" xfId="2475" xr:uid="{00000000-0005-0000-0000-0000700C0000}"/>
    <cellStyle name="Notas 5 3 3" xfId="1685" xr:uid="{00000000-0005-0000-0000-0000710C0000}"/>
    <cellStyle name="Notas 5 3 3 2" xfId="3263" xr:uid="{00000000-0005-0000-0000-0000720C0000}"/>
    <cellStyle name="Notas 5 3 4" xfId="2474" xr:uid="{00000000-0005-0000-0000-0000730C0000}"/>
    <cellStyle name="Notas 5 4" xfId="573" xr:uid="{00000000-0005-0000-0000-0000740C0000}"/>
    <cellStyle name="Notas 5 4 2" xfId="1687" xr:uid="{00000000-0005-0000-0000-0000750C0000}"/>
    <cellStyle name="Notas 5 4 2 2" xfId="3265" xr:uid="{00000000-0005-0000-0000-0000760C0000}"/>
    <cellStyle name="Notas 5 4 3" xfId="2476" xr:uid="{00000000-0005-0000-0000-0000770C0000}"/>
    <cellStyle name="Notas 5 5" xfId="1682" xr:uid="{00000000-0005-0000-0000-0000780C0000}"/>
    <cellStyle name="Notas 5 5 2" xfId="3260" xr:uid="{00000000-0005-0000-0000-0000790C0000}"/>
    <cellStyle name="Notas 5 6" xfId="2471" xr:uid="{00000000-0005-0000-0000-00007A0C0000}"/>
    <cellStyle name="Notas 6" xfId="574" xr:uid="{00000000-0005-0000-0000-00007B0C0000}"/>
    <cellStyle name="Notas 6 2" xfId="575" xr:uid="{00000000-0005-0000-0000-00007C0C0000}"/>
    <cellStyle name="Notas 6 2 2" xfId="576" xr:uid="{00000000-0005-0000-0000-00007D0C0000}"/>
    <cellStyle name="Notas 6 2 2 2" xfId="1690" xr:uid="{00000000-0005-0000-0000-00007E0C0000}"/>
    <cellStyle name="Notas 6 2 2 2 2" xfId="3268" xr:uid="{00000000-0005-0000-0000-00007F0C0000}"/>
    <cellStyle name="Notas 6 2 2 3" xfId="2479" xr:uid="{00000000-0005-0000-0000-0000800C0000}"/>
    <cellStyle name="Notas 6 2 3" xfId="1689" xr:uid="{00000000-0005-0000-0000-0000810C0000}"/>
    <cellStyle name="Notas 6 2 3 2" xfId="3267" xr:uid="{00000000-0005-0000-0000-0000820C0000}"/>
    <cellStyle name="Notas 6 2 4" xfId="2478" xr:uid="{00000000-0005-0000-0000-0000830C0000}"/>
    <cellStyle name="Notas 6 3" xfId="577" xr:uid="{00000000-0005-0000-0000-0000840C0000}"/>
    <cellStyle name="Notas 6 3 2" xfId="578" xr:uid="{00000000-0005-0000-0000-0000850C0000}"/>
    <cellStyle name="Notas 6 3 2 2" xfId="1692" xr:uid="{00000000-0005-0000-0000-0000860C0000}"/>
    <cellStyle name="Notas 6 3 2 2 2" xfId="3270" xr:uid="{00000000-0005-0000-0000-0000870C0000}"/>
    <cellStyle name="Notas 6 3 2 3" xfId="2481" xr:uid="{00000000-0005-0000-0000-0000880C0000}"/>
    <cellStyle name="Notas 6 3 3" xfId="1691" xr:uid="{00000000-0005-0000-0000-0000890C0000}"/>
    <cellStyle name="Notas 6 3 3 2" xfId="3269" xr:uid="{00000000-0005-0000-0000-00008A0C0000}"/>
    <cellStyle name="Notas 6 3 4" xfId="2480" xr:uid="{00000000-0005-0000-0000-00008B0C0000}"/>
    <cellStyle name="Notas 6 4" xfId="579" xr:uid="{00000000-0005-0000-0000-00008C0C0000}"/>
    <cellStyle name="Notas 6 4 2" xfId="1693" xr:uid="{00000000-0005-0000-0000-00008D0C0000}"/>
    <cellStyle name="Notas 6 4 2 2" xfId="3271" xr:uid="{00000000-0005-0000-0000-00008E0C0000}"/>
    <cellStyle name="Notas 6 4 3" xfId="2482" xr:uid="{00000000-0005-0000-0000-00008F0C0000}"/>
    <cellStyle name="Notas 6 5" xfId="1688" xr:uid="{00000000-0005-0000-0000-0000900C0000}"/>
    <cellStyle name="Notas 6 5 2" xfId="3266" xr:uid="{00000000-0005-0000-0000-0000910C0000}"/>
    <cellStyle name="Notas 6 6" xfId="2477" xr:uid="{00000000-0005-0000-0000-0000920C0000}"/>
    <cellStyle name="Notas 7" xfId="580" xr:uid="{00000000-0005-0000-0000-0000930C0000}"/>
    <cellStyle name="Notas 7 2" xfId="581" xr:uid="{00000000-0005-0000-0000-0000940C0000}"/>
    <cellStyle name="Notas 7 2 2" xfId="582" xr:uid="{00000000-0005-0000-0000-0000950C0000}"/>
    <cellStyle name="Notas 7 2 2 2" xfId="1696" xr:uid="{00000000-0005-0000-0000-0000960C0000}"/>
    <cellStyle name="Notas 7 2 2 2 2" xfId="3274" xr:uid="{00000000-0005-0000-0000-0000970C0000}"/>
    <cellStyle name="Notas 7 2 2 3" xfId="2485" xr:uid="{00000000-0005-0000-0000-0000980C0000}"/>
    <cellStyle name="Notas 7 2 3" xfId="1695" xr:uid="{00000000-0005-0000-0000-0000990C0000}"/>
    <cellStyle name="Notas 7 2 3 2" xfId="3273" xr:uid="{00000000-0005-0000-0000-00009A0C0000}"/>
    <cellStyle name="Notas 7 2 4" xfId="2484" xr:uid="{00000000-0005-0000-0000-00009B0C0000}"/>
    <cellStyle name="Notas 7 3" xfId="583" xr:uid="{00000000-0005-0000-0000-00009C0C0000}"/>
    <cellStyle name="Notas 7 3 2" xfId="584" xr:uid="{00000000-0005-0000-0000-00009D0C0000}"/>
    <cellStyle name="Notas 7 3 2 2" xfId="1698" xr:uid="{00000000-0005-0000-0000-00009E0C0000}"/>
    <cellStyle name="Notas 7 3 2 2 2" xfId="3276" xr:uid="{00000000-0005-0000-0000-00009F0C0000}"/>
    <cellStyle name="Notas 7 3 2 3" xfId="2487" xr:uid="{00000000-0005-0000-0000-0000A00C0000}"/>
    <cellStyle name="Notas 7 3 3" xfId="1697" xr:uid="{00000000-0005-0000-0000-0000A10C0000}"/>
    <cellStyle name="Notas 7 3 3 2" xfId="3275" xr:uid="{00000000-0005-0000-0000-0000A20C0000}"/>
    <cellStyle name="Notas 7 3 4" xfId="2486" xr:uid="{00000000-0005-0000-0000-0000A30C0000}"/>
    <cellStyle name="Notas 7 4" xfId="585" xr:uid="{00000000-0005-0000-0000-0000A40C0000}"/>
    <cellStyle name="Notas 7 4 2" xfId="1699" xr:uid="{00000000-0005-0000-0000-0000A50C0000}"/>
    <cellStyle name="Notas 7 4 2 2" xfId="3277" xr:uid="{00000000-0005-0000-0000-0000A60C0000}"/>
    <cellStyle name="Notas 7 4 3" xfId="2488" xr:uid="{00000000-0005-0000-0000-0000A70C0000}"/>
    <cellStyle name="Notas 7 5" xfId="1694" xr:uid="{00000000-0005-0000-0000-0000A80C0000}"/>
    <cellStyle name="Notas 7 5 2" xfId="3272" xr:uid="{00000000-0005-0000-0000-0000A90C0000}"/>
    <cellStyle name="Notas 7 6" xfId="2483" xr:uid="{00000000-0005-0000-0000-0000AA0C0000}"/>
    <cellStyle name="Notas 8" xfId="586" xr:uid="{00000000-0005-0000-0000-0000AB0C0000}"/>
    <cellStyle name="Notas 8 2" xfId="587" xr:uid="{00000000-0005-0000-0000-0000AC0C0000}"/>
    <cellStyle name="Notas 8 2 2" xfId="588" xr:uid="{00000000-0005-0000-0000-0000AD0C0000}"/>
    <cellStyle name="Notas 8 2 2 2" xfId="1702" xr:uid="{00000000-0005-0000-0000-0000AE0C0000}"/>
    <cellStyle name="Notas 8 2 2 2 2" xfId="3280" xr:uid="{00000000-0005-0000-0000-0000AF0C0000}"/>
    <cellStyle name="Notas 8 2 2 3" xfId="2491" xr:uid="{00000000-0005-0000-0000-0000B00C0000}"/>
    <cellStyle name="Notas 8 2 3" xfId="1701" xr:uid="{00000000-0005-0000-0000-0000B10C0000}"/>
    <cellStyle name="Notas 8 2 3 2" xfId="3279" xr:uid="{00000000-0005-0000-0000-0000B20C0000}"/>
    <cellStyle name="Notas 8 2 4" xfId="2490" xr:uid="{00000000-0005-0000-0000-0000B30C0000}"/>
    <cellStyle name="Notas 8 3" xfId="589" xr:uid="{00000000-0005-0000-0000-0000B40C0000}"/>
    <cellStyle name="Notas 8 3 2" xfId="590" xr:uid="{00000000-0005-0000-0000-0000B50C0000}"/>
    <cellStyle name="Notas 8 3 2 2" xfId="1704" xr:uid="{00000000-0005-0000-0000-0000B60C0000}"/>
    <cellStyle name="Notas 8 3 2 2 2" xfId="3282" xr:uid="{00000000-0005-0000-0000-0000B70C0000}"/>
    <cellStyle name="Notas 8 3 2 3" xfId="2493" xr:uid="{00000000-0005-0000-0000-0000B80C0000}"/>
    <cellStyle name="Notas 8 3 3" xfId="1703" xr:uid="{00000000-0005-0000-0000-0000B90C0000}"/>
    <cellStyle name="Notas 8 3 3 2" xfId="3281" xr:uid="{00000000-0005-0000-0000-0000BA0C0000}"/>
    <cellStyle name="Notas 8 3 4" xfId="2492" xr:uid="{00000000-0005-0000-0000-0000BB0C0000}"/>
    <cellStyle name="Notas 8 4" xfId="591" xr:uid="{00000000-0005-0000-0000-0000BC0C0000}"/>
    <cellStyle name="Notas 8 4 2" xfId="1705" xr:uid="{00000000-0005-0000-0000-0000BD0C0000}"/>
    <cellStyle name="Notas 8 4 2 2" xfId="3283" xr:uid="{00000000-0005-0000-0000-0000BE0C0000}"/>
    <cellStyle name="Notas 8 4 3" xfId="2494" xr:uid="{00000000-0005-0000-0000-0000BF0C0000}"/>
    <cellStyle name="Notas 8 5" xfId="1700" xr:uid="{00000000-0005-0000-0000-0000C00C0000}"/>
    <cellStyle name="Notas 8 5 2" xfId="3278" xr:uid="{00000000-0005-0000-0000-0000C10C0000}"/>
    <cellStyle name="Notas 8 6" xfId="2489" xr:uid="{00000000-0005-0000-0000-0000C20C0000}"/>
    <cellStyle name="Notas 9" xfId="592" xr:uid="{00000000-0005-0000-0000-0000C30C0000}"/>
    <cellStyle name="Notas 9 2" xfId="593" xr:uid="{00000000-0005-0000-0000-0000C40C0000}"/>
    <cellStyle name="Notas 9 2 2" xfId="594" xr:uid="{00000000-0005-0000-0000-0000C50C0000}"/>
    <cellStyle name="Notas 9 2 2 2" xfId="1708" xr:uid="{00000000-0005-0000-0000-0000C60C0000}"/>
    <cellStyle name="Notas 9 2 2 2 2" xfId="3286" xr:uid="{00000000-0005-0000-0000-0000C70C0000}"/>
    <cellStyle name="Notas 9 2 2 3" xfId="2497" xr:uid="{00000000-0005-0000-0000-0000C80C0000}"/>
    <cellStyle name="Notas 9 2 3" xfId="1707" xr:uid="{00000000-0005-0000-0000-0000C90C0000}"/>
    <cellStyle name="Notas 9 2 3 2" xfId="3285" xr:uid="{00000000-0005-0000-0000-0000CA0C0000}"/>
    <cellStyle name="Notas 9 2 4" xfId="2496" xr:uid="{00000000-0005-0000-0000-0000CB0C0000}"/>
    <cellStyle name="Notas 9 3" xfId="595" xr:uid="{00000000-0005-0000-0000-0000CC0C0000}"/>
    <cellStyle name="Notas 9 3 2" xfId="596" xr:uid="{00000000-0005-0000-0000-0000CD0C0000}"/>
    <cellStyle name="Notas 9 3 2 2" xfId="1710" xr:uid="{00000000-0005-0000-0000-0000CE0C0000}"/>
    <cellStyle name="Notas 9 3 2 2 2" xfId="3288" xr:uid="{00000000-0005-0000-0000-0000CF0C0000}"/>
    <cellStyle name="Notas 9 3 2 3" xfId="2499" xr:uid="{00000000-0005-0000-0000-0000D00C0000}"/>
    <cellStyle name="Notas 9 3 3" xfId="1709" xr:uid="{00000000-0005-0000-0000-0000D10C0000}"/>
    <cellStyle name="Notas 9 3 3 2" xfId="3287" xr:uid="{00000000-0005-0000-0000-0000D20C0000}"/>
    <cellStyle name="Notas 9 3 4" xfId="2498" xr:uid="{00000000-0005-0000-0000-0000D30C0000}"/>
    <cellStyle name="Notas 9 4" xfId="597" xr:uid="{00000000-0005-0000-0000-0000D40C0000}"/>
    <cellStyle name="Notas 9 4 2" xfId="1711" xr:uid="{00000000-0005-0000-0000-0000D50C0000}"/>
    <cellStyle name="Notas 9 4 2 2" xfId="3289" xr:uid="{00000000-0005-0000-0000-0000D60C0000}"/>
    <cellStyle name="Notas 9 4 3" xfId="2500" xr:uid="{00000000-0005-0000-0000-0000D70C0000}"/>
    <cellStyle name="Notas 9 5" xfId="1706" xr:uid="{00000000-0005-0000-0000-0000D80C0000}"/>
    <cellStyle name="Notas 9 5 2" xfId="3284" xr:uid="{00000000-0005-0000-0000-0000D90C0000}"/>
    <cellStyle name="Notas 9 6" xfId="2495" xr:uid="{00000000-0005-0000-0000-0000DA0C0000}"/>
    <cellStyle name="Porcentaje" xfId="821" builtinId="5"/>
    <cellStyle name="Porcentaje 2" xfId="598" xr:uid="{00000000-0005-0000-0000-0000DB0C0000}"/>
    <cellStyle name="Porcentaje 2 2" xfId="1027" xr:uid="{00000000-0005-0000-0000-0000DC0C0000}"/>
    <cellStyle name="Porcentaje 2 2 2" xfId="1838" xr:uid="{00000000-0005-0000-0000-0000DD0C0000}"/>
    <cellStyle name="Porcentaje 2 2 2 2" xfId="3416" xr:uid="{00000000-0005-0000-0000-0000DE0C0000}"/>
    <cellStyle name="Porcentaje 2 2 3" xfId="2627" xr:uid="{00000000-0005-0000-0000-0000DF0C0000}"/>
    <cellStyle name="Porcentaje 2 3" xfId="1167" xr:uid="{00000000-0005-0000-0000-0000E00C0000}"/>
    <cellStyle name="Porcentaje 2 3 2" xfId="1959" xr:uid="{00000000-0005-0000-0000-0000E10C0000}"/>
    <cellStyle name="Porcentaje 2 3 2 2" xfId="3537" xr:uid="{00000000-0005-0000-0000-0000E20C0000}"/>
    <cellStyle name="Porcentaje 2 3 3" xfId="2748" xr:uid="{00000000-0005-0000-0000-0000E30C0000}"/>
    <cellStyle name="Porcentaje 2 4" xfId="1231" xr:uid="{00000000-0005-0000-0000-0000E40C0000}"/>
    <cellStyle name="Porcentaje 2 4 2" xfId="2023" xr:uid="{00000000-0005-0000-0000-0000E50C0000}"/>
    <cellStyle name="Porcentaje 2 4 2 2" xfId="3555" xr:uid="{00000000-0005-0000-0000-0000E60C0000}"/>
    <cellStyle name="Porcentaje 2 4 3" xfId="2812" xr:uid="{00000000-0005-0000-0000-0000E70C0000}"/>
    <cellStyle name="Porcentual 2" xfId="174" xr:uid="{00000000-0005-0000-0000-0000E90C0000}"/>
    <cellStyle name="Porcentual 2 10" xfId="1028" xr:uid="{00000000-0005-0000-0000-0000EA0C0000}"/>
    <cellStyle name="Porcentual 2 2" xfId="1029" xr:uid="{00000000-0005-0000-0000-0000EB0C0000}"/>
    <cellStyle name="Porcentual 2 2 2" xfId="1030" xr:uid="{00000000-0005-0000-0000-0000EC0C0000}"/>
    <cellStyle name="Porcentual 2 2 2 2" xfId="1031" xr:uid="{00000000-0005-0000-0000-0000ED0C0000}"/>
    <cellStyle name="Porcentual 2 2 2 3" xfId="1032" xr:uid="{00000000-0005-0000-0000-0000EE0C0000}"/>
    <cellStyle name="Porcentual 2 2 3" xfId="1033" xr:uid="{00000000-0005-0000-0000-0000EF0C0000}"/>
    <cellStyle name="Porcentual 2 2 4" xfId="1034" xr:uid="{00000000-0005-0000-0000-0000F00C0000}"/>
    <cellStyle name="Porcentual 2 3" xfId="1035" xr:uid="{00000000-0005-0000-0000-0000F10C0000}"/>
    <cellStyle name="Porcentual 2 4" xfId="1036" xr:uid="{00000000-0005-0000-0000-0000F20C0000}"/>
    <cellStyle name="Porcentual 2 5" xfId="1037" xr:uid="{00000000-0005-0000-0000-0000F30C0000}"/>
    <cellStyle name="Porcentual 2 6" xfId="1038" xr:uid="{00000000-0005-0000-0000-0000F40C0000}"/>
    <cellStyle name="Porcentual 2 6 2" xfId="1039" xr:uid="{00000000-0005-0000-0000-0000F50C0000}"/>
    <cellStyle name="Porcentual 2 6 3" xfId="1040" xr:uid="{00000000-0005-0000-0000-0000F60C0000}"/>
    <cellStyle name="Porcentual 2 7" xfId="1041" xr:uid="{00000000-0005-0000-0000-0000F70C0000}"/>
    <cellStyle name="Porcentual 2 8" xfId="1042" xr:uid="{00000000-0005-0000-0000-0000F80C0000}"/>
    <cellStyle name="Porcentual 2 9" xfId="1043" xr:uid="{00000000-0005-0000-0000-0000F90C0000}"/>
    <cellStyle name="Porcentual 3" xfId="1053" xr:uid="{00000000-0005-0000-0000-0000FA0C0000}"/>
    <cellStyle name="Porcentual 3 2" xfId="1177" xr:uid="{00000000-0005-0000-0000-0000FB0C0000}"/>
    <cellStyle name="Porcentual 3 2 2" xfId="1969" xr:uid="{00000000-0005-0000-0000-0000FC0C0000}"/>
    <cellStyle name="Porcentual 3 2 2 2" xfId="3547" xr:uid="{00000000-0005-0000-0000-0000FD0C0000}"/>
    <cellStyle name="Porcentual 3 2 3" xfId="2758" xr:uid="{00000000-0005-0000-0000-0000FE0C0000}"/>
    <cellStyle name="Porcentual 3 3" xfId="1848" xr:uid="{00000000-0005-0000-0000-0000FF0C0000}"/>
    <cellStyle name="Porcentual 3 3 2" xfId="3426" xr:uid="{00000000-0005-0000-0000-0000000D0000}"/>
    <cellStyle name="Porcentual 3 4" xfId="2637" xr:uid="{00000000-0005-0000-0000-0000010D0000}"/>
    <cellStyle name="Porcentual 4" xfId="1237" xr:uid="{00000000-0005-0000-0000-0000020D0000}"/>
    <cellStyle name="Porcentual 4 2" xfId="2026" xr:uid="{00000000-0005-0000-0000-0000030D0000}"/>
    <cellStyle name="Porcentual 4 2 2" xfId="3558" xr:uid="{00000000-0005-0000-0000-0000040D0000}"/>
    <cellStyle name="Porcentual 4 3" xfId="2815" xr:uid="{00000000-0005-0000-0000-0000050D0000}"/>
    <cellStyle name="Salida 2" xfId="599" xr:uid="{00000000-0005-0000-0000-0000060D0000}"/>
    <cellStyle name="SAPBEXaggData" xfId="600" xr:uid="{00000000-0005-0000-0000-0000070D0000}"/>
    <cellStyle name="SAPBEXaggData 2" xfId="601" xr:uid="{00000000-0005-0000-0000-0000080D0000}"/>
    <cellStyle name="SAPBEXaggData 3" xfId="602" xr:uid="{00000000-0005-0000-0000-0000090D0000}"/>
    <cellStyle name="SAPBEXaggDataEmph" xfId="603" xr:uid="{00000000-0005-0000-0000-00000A0D0000}"/>
    <cellStyle name="SAPBEXaggDataEmph 2" xfId="604" xr:uid="{00000000-0005-0000-0000-00000B0D0000}"/>
    <cellStyle name="SAPBEXaggDataEmph 3" xfId="605" xr:uid="{00000000-0005-0000-0000-00000C0D0000}"/>
    <cellStyle name="SAPBEXaggItem" xfId="606" xr:uid="{00000000-0005-0000-0000-00000D0D0000}"/>
    <cellStyle name="SAPBEXaggItem 2" xfId="607" xr:uid="{00000000-0005-0000-0000-00000E0D0000}"/>
    <cellStyle name="SAPBEXaggItem 3" xfId="608" xr:uid="{00000000-0005-0000-0000-00000F0D0000}"/>
    <cellStyle name="SAPBEXaggItemX" xfId="609" xr:uid="{00000000-0005-0000-0000-0000100D0000}"/>
    <cellStyle name="SAPBEXchaText" xfId="610" xr:uid="{00000000-0005-0000-0000-0000110D0000}"/>
    <cellStyle name="SAPBEXchaText 2" xfId="611" xr:uid="{00000000-0005-0000-0000-0000120D0000}"/>
    <cellStyle name="SAPBEXchaText 3" xfId="612" xr:uid="{00000000-0005-0000-0000-0000130D0000}"/>
    <cellStyle name="SAPBEXexcBad7" xfId="613" xr:uid="{00000000-0005-0000-0000-0000140D0000}"/>
    <cellStyle name="SAPBEXexcBad7 2" xfId="614" xr:uid="{00000000-0005-0000-0000-0000150D0000}"/>
    <cellStyle name="SAPBEXexcBad7 3" xfId="615" xr:uid="{00000000-0005-0000-0000-0000160D0000}"/>
    <cellStyle name="SAPBEXexcBad8" xfId="616" xr:uid="{00000000-0005-0000-0000-0000170D0000}"/>
    <cellStyle name="SAPBEXexcBad8 2" xfId="617" xr:uid="{00000000-0005-0000-0000-0000180D0000}"/>
    <cellStyle name="SAPBEXexcBad8 3" xfId="618" xr:uid="{00000000-0005-0000-0000-0000190D0000}"/>
    <cellStyle name="SAPBEXexcBad9" xfId="619" xr:uid="{00000000-0005-0000-0000-00001A0D0000}"/>
    <cellStyle name="SAPBEXexcBad9 2" xfId="620" xr:uid="{00000000-0005-0000-0000-00001B0D0000}"/>
    <cellStyle name="SAPBEXexcBad9 3" xfId="621" xr:uid="{00000000-0005-0000-0000-00001C0D0000}"/>
    <cellStyle name="SAPBEXexcCritical4" xfId="622" xr:uid="{00000000-0005-0000-0000-00001D0D0000}"/>
    <cellStyle name="SAPBEXexcCritical4 2" xfId="623" xr:uid="{00000000-0005-0000-0000-00001E0D0000}"/>
    <cellStyle name="SAPBEXexcCritical4 3" xfId="624" xr:uid="{00000000-0005-0000-0000-00001F0D0000}"/>
    <cellStyle name="SAPBEXexcCritical5" xfId="625" xr:uid="{00000000-0005-0000-0000-0000200D0000}"/>
    <cellStyle name="SAPBEXexcCritical5 2" xfId="626" xr:uid="{00000000-0005-0000-0000-0000210D0000}"/>
    <cellStyle name="SAPBEXexcCritical5 3" xfId="627" xr:uid="{00000000-0005-0000-0000-0000220D0000}"/>
    <cellStyle name="SAPBEXexcCritical6" xfId="628" xr:uid="{00000000-0005-0000-0000-0000230D0000}"/>
    <cellStyle name="SAPBEXexcCritical6 2" xfId="629" xr:uid="{00000000-0005-0000-0000-0000240D0000}"/>
    <cellStyle name="SAPBEXexcCritical6 3" xfId="630" xr:uid="{00000000-0005-0000-0000-0000250D0000}"/>
    <cellStyle name="SAPBEXexcGood1" xfId="631" xr:uid="{00000000-0005-0000-0000-0000260D0000}"/>
    <cellStyle name="SAPBEXexcGood1 2" xfId="632" xr:uid="{00000000-0005-0000-0000-0000270D0000}"/>
    <cellStyle name="SAPBEXexcGood1 3" xfId="633" xr:uid="{00000000-0005-0000-0000-0000280D0000}"/>
    <cellStyle name="SAPBEXexcGood2" xfId="634" xr:uid="{00000000-0005-0000-0000-0000290D0000}"/>
    <cellStyle name="SAPBEXexcGood2 2" xfId="635" xr:uid="{00000000-0005-0000-0000-00002A0D0000}"/>
    <cellStyle name="SAPBEXexcGood2 3" xfId="636" xr:uid="{00000000-0005-0000-0000-00002B0D0000}"/>
    <cellStyle name="SAPBEXexcGood3" xfId="637" xr:uid="{00000000-0005-0000-0000-00002C0D0000}"/>
    <cellStyle name="SAPBEXexcGood3 2" xfId="638" xr:uid="{00000000-0005-0000-0000-00002D0D0000}"/>
    <cellStyle name="SAPBEXexcGood3 3" xfId="639" xr:uid="{00000000-0005-0000-0000-00002E0D0000}"/>
    <cellStyle name="SAPBEXfilterDrill" xfId="640" xr:uid="{00000000-0005-0000-0000-00002F0D0000}"/>
    <cellStyle name="SAPBEXfilterDrill 2" xfId="641" xr:uid="{00000000-0005-0000-0000-0000300D0000}"/>
    <cellStyle name="SAPBEXfilterDrill 3" xfId="642" xr:uid="{00000000-0005-0000-0000-0000310D0000}"/>
    <cellStyle name="SAPBEXfilterItem" xfId="643" xr:uid="{00000000-0005-0000-0000-0000320D0000}"/>
    <cellStyle name="SAPBEXfilterItem 2" xfId="644" xr:uid="{00000000-0005-0000-0000-0000330D0000}"/>
    <cellStyle name="SAPBEXfilterItem 3" xfId="645" xr:uid="{00000000-0005-0000-0000-0000340D0000}"/>
    <cellStyle name="SAPBEXfilterText" xfId="646" xr:uid="{00000000-0005-0000-0000-0000350D0000}"/>
    <cellStyle name="SAPBEXfilterText 2" xfId="647" xr:uid="{00000000-0005-0000-0000-0000360D0000}"/>
    <cellStyle name="SAPBEXfilterText 3" xfId="648" xr:uid="{00000000-0005-0000-0000-0000370D0000}"/>
    <cellStyle name="SAPBEXfilterText 3 2" xfId="649" xr:uid="{00000000-0005-0000-0000-0000380D0000}"/>
    <cellStyle name="SAPBEXfilterText 4" xfId="650" xr:uid="{00000000-0005-0000-0000-0000390D0000}"/>
    <cellStyle name="SAPBEXformats" xfId="651" xr:uid="{00000000-0005-0000-0000-00003A0D0000}"/>
    <cellStyle name="SAPBEXformats 2" xfId="652" xr:uid="{00000000-0005-0000-0000-00003B0D0000}"/>
    <cellStyle name="SAPBEXformats 3" xfId="653" xr:uid="{00000000-0005-0000-0000-00003C0D0000}"/>
    <cellStyle name="SAPBEXheaderItem" xfId="654" xr:uid="{00000000-0005-0000-0000-00003D0D0000}"/>
    <cellStyle name="SAPBEXheaderItem 10" xfId="655" xr:uid="{00000000-0005-0000-0000-00003E0D0000}"/>
    <cellStyle name="SAPBEXheaderItem 11" xfId="656" xr:uid="{00000000-0005-0000-0000-00003F0D0000}"/>
    <cellStyle name="SAPBEXheaderItem 12" xfId="657" xr:uid="{00000000-0005-0000-0000-0000400D0000}"/>
    <cellStyle name="SAPBEXheaderItem 13" xfId="658" xr:uid="{00000000-0005-0000-0000-0000410D0000}"/>
    <cellStyle name="SAPBEXheaderItem 14" xfId="659" xr:uid="{00000000-0005-0000-0000-0000420D0000}"/>
    <cellStyle name="SAPBEXheaderItem 15" xfId="660" xr:uid="{00000000-0005-0000-0000-0000430D0000}"/>
    <cellStyle name="SAPBEXheaderItem 16" xfId="661" xr:uid="{00000000-0005-0000-0000-0000440D0000}"/>
    <cellStyle name="SAPBEXheaderItem 17" xfId="662" xr:uid="{00000000-0005-0000-0000-0000450D0000}"/>
    <cellStyle name="SAPBEXheaderItem 17 2" xfId="663" xr:uid="{00000000-0005-0000-0000-0000460D0000}"/>
    <cellStyle name="SAPBEXheaderItem 18" xfId="664" xr:uid="{00000000-0005-0000-0000-0000470D0000}"/>
    <cellStyle name="SAPBEXheaderItem 18 2" xfId="665" xr:uid="{00000000-0005-0000-0000-0000480D0000}"/>
    <cellStyle name="SAPBEXheaderItem 19" xfId="666" xr:uid="{00000000-0005-0000-0000-0000490D0000}"/>
    <cellStyle name="SAPBEXheaderItem 2" xfId="667" xr:uid="{00000000-0005-0000-0000-00004A0D0000}"/>
    <cellStyle name="SAPBEXheaderItem 2 2" xfId="668" xr:uid="{00000000-0005-0000-0000-00004B0D0000}"/>
    <cellStyle name="SAPBEXheaderItem 20" xfId="669" xr:uid="{00000000-0005-0000-0000-00004C0D0000}"/>
    <cellStyle name="SAPBEXheaderItem 21" xfId="670" xr:uid="{00000000-0005-0000-0000-00004D0D0000}"/>
    <cellStyle name="SAPBEXheaderItem 3" xfId="671" xr:uid="{00000000-0005-0000-0000-00004E0D0000}"/>
    <cellStyle name="SAPBEXheaderItem 3 10" xfId="672" xr:uid="{00000000-0005-0000-0000-00004F0D0000}"/>
    <cellStyle name="SAPBEXheaderItem 3 10 2" xfId="673" xr:uid="{00000000-0005-0000-0000-0000500D0000}"/>
    <cellStyle name="SAPBEXheaderItem 3 2" xfId="674" xr:uid="{00000000-0005-0000-0000-0000510D0000}"/>
    <cellStyle name="SAPBEXheaderItem 3 2 2" xfId="675" xr:uid="{00000000-0005-0000-0000-0000520D0000}"/>
    <cellStyle name="SAPBEXheaderItem 3 3" xfId="676" xr:uid="{00000000-0005-0000-0000-0000530D0000}"/>
    <cellStyle name="SAPBEXheaderItem 3 3 2" xfId="677" xr:uid="{00000000-0005-0000-0000-0000540D0000}"/>
    <cellStyle name="SAPBEXheaderItem 3 4" xfId="678" xr:uid="{00000000-0005-0000-0000-0000550D0000}"/>
    <cellStyle name="SAPBEXheaderItem 3 4 2" xfId="679" xr:uid="{00000000-0005-0000-0000-0000560D0000}"/>
    <cellStyle name="SAPBEXheaderItem 3 5" xfId="680" xr:uid="{00000000-0005-0000-0000-0000570D0000}"/>
    <cellStyle name="SAPBEXheaderItem 3 5 2" xfId="681" xr:uid="{00000000-0005-0000-0000-0000580D0000}"/>
    <cellStyle name="SAPBEXheaderItem 3 6" xfId="682" xr:uid="{00000000-0005-0000-0000-0000590D0000}"/>
    <cellStyle name="SAPBEXheaderItem 3 6 2" xfId="683" xr:uid="{00000000-0005-0000-0000-00005A0D0000}"/>
    <cellStyle name="SAPBEXheaderItem 3 7" xfId="684" xr:uid="{00000000-0005-0000-0000-00005B0D0000}"/>
    <cellStyle name="SAPBEXheaderItem 3 7 2" xfId="685" xr:uid="{00000000-0005-0000-0000-00005C0D0000}"/>
    <cellStyle name="SAPBEXheaderItem 3 8" xfId="686" xr:uid="{00000000-0005-0000-0000-00005D0D0000}"/>
    <cellStyle name="SAPBEXheaderItem 3 8 2" xfId="687" xr:uid="{00000000-0005-0000-0000-00005E0D0000}"/>
    <cellStyle name="SAPBEXheaderItem 3 9" xfId="688" xr:uid="{00000000-0005-0000-0000-00005F0D0000}"/>
    <cellStyle name="SAPBEXheaderItem 3 9 2" xfId="689" xr:uid="{00000000-0005-0000-0000-0000600D0000}"/>
    <cellStyle name="SAPBEXheaderItem 4" xfId="690" xr:uid="{00000000-0005-0000-0000-0000610D0000}"/>
    <cellStyle name="SAPBEXheaderItem 4 2" xfId="691" xr:uid="{00000000-0005-0000-0000-0000620D0000}"/>
    <cellStyle name="SAPBEXheaderItem 5" xfId="692" xr:uid="{00000000-0005-0000-0000-0000630D0000}"/>
    <cellStyle name="SAPBEXheaderItem 6" xfId="693" xr:uid="{00000000-0005-0000-0000-0000640D0000}"/>
    <cellStyle name="SAPBEXheaderItem 7" xfId="694" xr:uid="{00000000-0005-0000-0000-0000650D0000}"/>
    <cellStyle name="SAPBEXheaderItem 8" xfId="695" xr:uid="{00000000-0005-0000-0000-0000660D0000}"/>
    <cellStyle name="SAPBEXheaderItem 9" xfId="696" xr:uid="{00000000-0005-0000-0000-0000670D0000}"/>
    <cellStyle name="SAPBEXheaderText" xfId="697" xr:uid="{00000000-0005-0000-0000-0000680D0000}"/>
    <cellStyle name="SAPBEXheaderText 10" xfId="698" xr:uid="{00000000-0005-0000-0000-0000690D0000}"/>
    <cellStyle name="SAPBEXheaderText 11" xfId="699" xr:uid="{00000000-0005-0000-0000-00006A0D0000}"/>
    <cellStyle name="SAPBEXheaderText 12" xfId="700" xr:uid="{00000000-0005-0000-0000-00006B0D0000}"/>
    <cellStyle name="SAPBEXheaderText 13" xfId="701" xr:uid="{00000000-0005-0000-0000-00006C0D0000}"/>
    <cellStyle name="SAPBEXheaderText 14" xfId="702" xr:uid="{00000000-0005-0000-0000-00006D0D0000}"/>
    <cellStyle name="SAPBEXheaderText 15" xfId="703" xr:uid="{00000000-0005-0000-0000-00006E0D0000}"/>
    <cellStyle name="SAPBEXheaderText 16" xfId="704" xr:uid="{00000000-0005-0000-0000-00006F0D0000}"/>
    <cellStyle name="SAPBEXheaderText 17" xfId="705" xr:uid="{00000000-0005-0000-0000-0000700D0000}"/>
    <cellStyle name="SAPBEXheaderText 17 2" xfId="706" xr:uid="{00000000-0005-0000-0000-0000710D0000}"/>
    <cellStyle name="SAPBEXheaderText 18" xfId="707" xr:uid="{00000000-0005-0000-0000-0000720D0000}"/>
    <cellStyle name="SAPBEXheaderText 18 2" xfId="708" xr:uid="{00000000-0005-0000-0000-0000730D0000}"/>
    <cellStyle name="SAPBEXheaderText 19" xfId="709" xr:uid="{00000000-0005-0000-0000-0000740D0000}"/>
    <cellStyle name="SAPBEXheaderText 2" xfId="710" xr:uid="{00000000-0005-0000-0000-0000750D0000}"/>
    <cellStyle name="SAPBEXheaderText 2 2" xfId="711" xr:uid="{00000000-0005-0000-0000-0000760D0000}"/>
    <cellStyle name="SAPBEXheaderText 20" xfId="712" xr:uid="{00000000-0005-0000-0000-0000770D0000}"/>
    <cellStyle name="SAPBEXheaderText 21" xfId="713" xr:uid="{00000000-0005-0000-0000-0000780D0000}"/>
    <cellStyle name="SAPBEXheaderText 3" xfId="714" xr:uid="{00000000-0005-0000-0000-0000790D0000}"/>
    <cellStyle name="SAPBEXheaderText 3 10" xfId="715" xr:uid="{00000000-0005-0000-0000-00007A0D0000}"/>
    <cellStyle name="SAPBEXheaderText 3 10 2" xfId="716" xr:uid="{00000000-0005-0000-0000-00007B0D0000}"/>
    <cellStyle name="SAPBEXheaderText 3 2" xfId="717" xr:uid="{00000000-0005-0000-0000-00007C0D0000}"/>
    <cellStyle name="SAPBEXheaderText 3 2 2" xfId="718" xr:uid="{00000000-0005-0000-0000-00007D0D0000}"/>
    <cellStyle name="SAPBEXheaderText 3 3" xfId="719" xr:uid="{00000000-0005-0000-0000-00007E0D0000}"/>
    <cellStyle name="SAPBEXheaderText 3 3 2" xfId="720" xr:uid="{00000000-0005-0000-0000-00007F0D0000}"/>
    <cellStyle name="SAPBEXheaderText 3 4" xfId="721" xr:uid="{00000000-0005-0000-0000-0000800D0000}"/>
    <cellStyle name="SAPBEXheaderText 3 4 2" xfId="722" xr:uid="{00000000-0005-0000-0000-0000810D0000}"/>
    <cellStyle name="SAPBEXheaderText 3 5" xfId="723" xr:uid="{00000000-0005-0000-0000-0000820D0000}"/>
    <cellStyle name="SAPBEXheaderText 3 5 2" xfId="724" xr:uid="{00000000-0005-0000-0000-0000830D0000}"/>
    <cellStyle name="SAPBEXheaderText 3 6" xfId="725" xr:uid="{00000000-0005-0000-0000-0000840D0000}"/>
    <cellStyle name="SAPBEXheaderText 3 6 2" xfId="726" xr:uid="{00000000-0005-0000-0000-0000850D0000}"/>
    <cellStyle name="SAPBEXheaderText 3 7" xfId="727" xr:uid="{00000000-0005-0000-0000-0000860D0000}"/>
    <cellStyle name="SAPBEXheaderText 3 7 2" xfId="728" xr:uid="{00000000-0005-0000-0000-0000870D0000}"/>
    <cellStyle name="SAPBEXheaderText 3 8" xfId="729" xr:uid="{00000000-0005-0000-0000-0000880D0000}"/>
    <cellStyle name="SAPBEXheaderText 3 8 2" xfId="730" xr:uid="{00000000-0005-0000-0000-0000890D0000}"/>
    <cellStyle name="SAPBEXheaderText 3 9" xfId="731" xr:uid="{00000000-0005-0000-0000-00008A0D0000}"/>
    <cellStyle name="SAPBEXheaderText 3 9 2" xfId="732" xr:uid="{00000000-0005-0000-0000-00008B0D0000}"/>
    <cellStyle name="SAPBEXheaderText 4" xfId="733" xr:uid="{00000000-0005-0000-0000-00008C0D0000}"/>
    <cellStyle name="SAPBEXheaderText 4 2" xfId="734" xr:uid="{00000000-0005-0000-0000-00008D0D0000}"/>
    <cellStyle name="SAPBEXheaderText 5" xfId="735" xr:uid="{00000000-0005-0000-0000-00008E0D0000}"/>
    <cellStyle name="SAPBEXheaderText 6" xfId="736" xr:uid="{00000000-0005-0000-0000-00008F0D0000}"/>
    <cellStyle name="SAPBEXheaderText 7" xfId="737" xr:uid="{00000000-0005-0000-0000-0000900D0000}"/>
    <cellStyle name="SAPBEXheaderText 8" xfId="738" xr:uid="{00000000-0005-0000-0000-0000910D0000}"/>
    <cellStyle name="SAPBEXheaderText 9" xfId="739" xr:uid="{00000000-0005-0000-0000-0000920D0000}"/>
    <cellStyle name="SAPBEXHLevel0" xfId="740" xr:uid="{00000000-0005-0000-0000-0000930D0000}"/>
    <cellStyle name="SAPBEXHLevel0 2" xfId="741" xr:uid="{00000000-0005-0000-0000-0000940D0000}"/>
    <cellStyle name="SAPBEXHLevel0 3" xfId="742" xr:uid="{00000000-0005-0000-0000-0000950D0000}"/>
    <cellStyle name="SAPBEXHLevel0 3 2" xfId="743" xr:uid="{00000000-0005-0000-0000-0000960D0000}"/>
    <cellStyle name="SAPBEXHLevel0X" xfId="744" xr:uid="{00000000-0005-0000-0000-0000970D0000}"/>
    <cellStyle name="SAPBEXHLevel0X 2" xfId="745" xr:uid="{00000000-0005-0000-0000-0000980D0000}"/>
    <cellStyle name="SAPBEXHLevel0X 3" xfId="746" xr:uid="{00000000-0005-0000-0000-0000990D0000}"/>
    <cellStyle name="SAPBEXHLevel0X 3 2" xfId="747" xr:uid="{00000000-0005-0000-0000-00009A0D0000}"/>
    <cellStyle name="SAPBEXHLevel1" xfId="748" xr:uid="{00000000-0005-0000-0000-00009B0D0000}"/>
    <cellStyle name="SAPBEXHLevel1 2" xfId="749" xr:uid="{00000000-0005-0000-0000-00009C0D0000}"/>
    <cellStyle name="SAPBEXHLevel1 3" xfId="750" xr:uid="{00000000-0005-0000-0000-00009D0D0000}"/>
    <cellStyle name="SAPBEXHLevel1 3 2" xfId="751" xr:uid="{00000000-0005-0000-0000-00009E0D0000}"/>
    <cellStyle name="SAPBEXHLevel1X" xfId="752" xr:uid="{00000000-0005-0000-0000-00009F0D0000}"/>
    <cellStyle name="SAPBEXHLevel1X 2" xfId="753" xr:uid="{00000000-0005-0000-0000-0000A00D0000}"/>
    <cellStyle name="SAPBEXHLevel1X 3" xfId="754" xr:uid="{00000000-0005-0000-0000-0000A10D0000}"/>
    <cellStyle name="SAPBEXHLevel1X 3 2" xfId="755" xr:uid="{00000000-0005-0000-0000-0000A20D0000}"/>
    <cellStyle name="SAPBEXHLevel2" xfId="756" xr:uid="{00000000-0005-0000-0000-0000A30D0000}"/>
    <cellStyle name="SAPBEXHLevel2 2" xfId="757" xr:uid="{00000000-0005-0000-0000-0000A40D0000}"/>
    <cellStyle name="SAPBEXHLevel2 3" xfId="758" xr:uid="{00000000-0005-0000-0000-0000A50D0000}"/>
    <cellStyle name="SAPBEXHLevel2 3 2" xfId="759" xr:uid="{00000000-0005-0000-0000-0000A60D0000}"/>
    <cellStyle name="SAPBEXHLevel2X" xfId="760" xr:uid="{00000000-0005-0000-0000-0000A70D0000}"/>
    <cellStyle name="SAPBEXHLevel2X 2" xfId="761" xr:uid="{00000000-0005-0000-0000-0000A80D0000}"/>
    <cellStyle name="SAPBEXHLevel2X 3" xfId="762" xr:uid="{00000000-0005-0000-0000-0000A90D0000}"/>
    <cellStyle name="SAPBEXHLevel2X 3 2" xfId="763" xr:uid="{00000000-0005-0000-0000-0000AA0D0000}"/>
    <cellStyle name="SAPBEXHLevel3" xfId="764" xr:uid="{00000000-0005-0000-0000-0000AB0D0000}"/>
    <cellStyle name="SAPBEXHLevel3 2" xfId="765" xr:uid="{00000000-0005-0000-0000-0000AC0D0000}"/>
    <cellStyle name="SAPBEXHLevel3 3" xfId="766" xr:uid="{00000000-0005-0000-0000-0000AD0D0000}"/>
    <cellStyle name="SAPBEXHLevel3 3 2" xfId="767" xr:uid="{00000000-0005-0000-0000-0000AE0D0000}"/>
    <cellStyle name="SAPBEXHLevel3X" xfId="768" xr:uid="{00000000-0005-0000-0000-0000AF0D0000}"/>
    <cellStyle name="SAPBEXHLevel3X 2" xfId="769" xr:uid="{00000000-0005-0000-0000-0000B00D0000}"/>
    <cellStyle name="SAPBEXHLevel3X 3" xfId="770" xr:uid="{00000000-0005-0000-0000-0000B10D0000}"/>
    <cellStyle name="SAPBEXHLevel3X 3 2" xfId="771" xr:uid="{00000000-0005-0000-0000-0000B20D0000}"/>
    <cellStyle name="SAPBEXinputData" xfId="772" xr:uid="{00000000-0005-0000-0000-0000B30D0000}"/>
    <cellStyle name="SAPBEXinputData 2" xfId="773" xr:uid="{00000000-0005-0000-0000-0000B40D0000}"/>
    <cellStyle name="SAPBEXinputData 3" xfId="774" xr:uid="{00000000-0005-0000-0000-0000B50D0000}"/>
    <cellStyle name="SAPBEXinputData 3 2" xfId="775" xr:uid="{00000000-0005-0000-0000-0000B60D0000}"/>
    <cellStyle name="SAPBEXresData" xfId="776" xr:uid="{00000000-0005-0000-0000-0000B70D0000}"/>
    <cellStyle name="SAPBEXresData 2" xfId="777" xr:uid="{00000000-0005-0000-0000-0000B80D0000}"/>
    <cellStyle name="SAPBEXresData 3" xfId="778" xr:uid="{00000000-0005-0000-0000-0000B90D0000}"/>
    <cellStyle name="SAPBEXresDataEmph" xfId="779" xr:uid="{00000000-0005-0000-0000-0000BA0D0000}"/>
    <cellStyle name="SAPBEXresDataEmph 2" xfId="780" xr:uid="{00000000-0005-0000-0000-0000BB0D0000}"/>
    <cellStyle name="SAPBEXresDataEmph 3" xfId="781" xr:uid="{00000000-0005-0000-0000-0000BC0D0000}"/>
    <cellStyle name="SAPBEXresItem" xfId="782" xr:uid="{00000000-0005-0000-0000-0000BD0D0000}"/>
    <cellStyle name="SAPBEXresItem 2" xfId="783" xr:uid="{00000000-0005-0000-0000-0000BE0D0000}"/>
    <cellStyle name="SAPBEXresItem 3" xfId="784" xr:uid="{00000000-0005-0000-0000-0000BF0D0000}"/>
    <cellStyle name="SAPBEXresItemX" xfId="785" xr:uid="{00000000-0005-0000-0000-0000C00D0000}"/>
    <cellStyle name="SAPBEXstdData" xfId="786" xr:uid="{00000000-0005-0000-0000-0000C10D0000}"/>
    <cellStyle name="SAPBEXstdData 2" xfId="787" xr:uid="{00000000-0005-0000-0000-0000C20D0000}"/>
    <cellStyle name="SAPBEXstdData 3" xfId="788" xr:uid="{00000000-0005-0000-0000-0000C30D0000}"/>
    <cellStyle name="SAPBEXstdDataEmph" xfId="789" xr:uid="{00000000-0005-0000-0000-0000C40D0000}"/>
    <cellStyle name="SAPBEXstdDataEmph 2" xfId="790" xr:uid="{00000000-0005-0000-0000-0000C50D0000}"/>
    <cellStyle name="SAPBEXstdDataEmph 3" xfId="791" xr:uid="{00000000-0005-0000-0000-0000C60D0000}"/>
    <cellStyle name="SAPBEXstdItem" xfId="175" xr:uid="{00000000-0005-0000-0000-0000C70D0000}"/>
    <cellStyle name="SAPBEXstdItem 2" xfId="792" xr:uid="{00000000-0005-0000-0000-0000C80D0000}"/>
    <cellStyle name="SAPBEXstdItem 3" xfId="793" xr:uid="{00000000-0005-0000-0000-0000C90D0000}"/>
    <cellStyle name="SAPBEXstdItemX" xfId="794" xr:uid="{00000000-0005-0000-0000-0000CA0D0000}"/>
    <cellStyle name="SAPBEXtitle" xfId="795" xr:uid="{00000000-0005-0000-0000-0000CB0D0000}"/>
    <cellStyle name="SAPBEXtitle 2" xfId="796" xr:uid="{00000000-0005-0000-0000-0000CC0D0000}"/>
    <cellStyle name="SAPBEXtitle 3" xfId="797" xr:uid="{00000000-0005-0000-0000-0000CD0D0000}"/>
    <cellStyle name="SAPBEXtitle 3 2" xfId="798" xr:uid="{00000000-0005-0000-0000-0000CE0D0000}"/>
    <cellStyle name="SAPBEXtitle 4" xfId="799" xr:uid="{00000000-0005-0000-0000-0000CF0D0000}"/>
    <cellStyle name="SAPBEXundefined" xfId="800" xr:uid="{00000000-0005-0000-0000-0000D00D0000}"/>
    <cellStyle name="SAPBEXundefined 2" xfId="801" xr:uid="{00000000-0005-0000-0000-0000D10D0000}"/>
    <cellStyle name="SAPBEXundefined 3" xfId="802" xr:uid="{00000000-0005-0000-0000-0000D20D0000}"/>
    <cellStyle name="Sheet Title" xfId="803" xr:uid="{00000000-0005-0000-0000-0000D30D0000}"/>
    <cellStyle name="Texto de advertencia 2" xfId="804" xr:uid="{00000000-0005-0000-0000-0000D40D0000}"/>
    <cellStyle name="Texto explicativo 2" xfId="805" xr:uid="{00000000-0005-0000-0000-0000D50D0000}"/>
    <cellStyle name="Título 1 2" xfId="806" xr:uid="{00000000-0005-0000-0000-0000D60D0000}"/>
    <cellStyle name="Título 2 2" xfId="807" xr:uid="{00000000-0005-0000-0000-0000D70D0000}"/>
    <cellStyle name="Título 3 2" xfId="808" xr:uid="{00000000-0005-0000-0000-0000D80D0000}"/>
    <cellStyle name="Título 4" xfId="809" xr:uid="{00000000-0005-0000-0000-0000D90D0000}"/>
    <cellStyle name="Total 10" xfId="159" xr:uid="{00000000-0005-0000-0000-0000DA0D0000}"/>
    <cellStyle name="Total 11" xfId="160" xr:uid="{00000000-0005-0000-0000-0000DB0D0000}"/>
    <cellStyle name="Total 12" xfId="161" xr:uid="{00000000-0005-0000-0000-0000DC0D0000}"/>
    <cellStyle name="Total 13" xfId="162" xr:uid="{00000000-0005-0000-0000-0000DD0D0000}"/>
    <cellStyle name="Total 14" xfId="163" xr:uid="{00000000-0005-0000-0000-0000DE0D0000}"/>
    <cellStyle name="Total 15" xfId="810" xr:uid="{00000000-0005-0000-0000-0000DF0D0000}"/>
    <cellStyle name="Total 16" xfId="811" xr:uid="{00000000-0005-0000-0000-0000E00D0000}"/>
    <cellStyle name="Total 2" xfId="164" xr:uid="{00000000-0005-0000-0000-0000E10D0000}"/>
    <cellStyle name="Total 3" xfId="165" xr:uid="{00000000-0005-0000-0000-0000E20D0000}"/>
    <cellStyle name="Total 3 2" xfId="812" xr:uid="{00000000-0005-0000-0000-0000E30D0000}"/>
    <cellStyle name="Total 4" xfId="166" xr:uid="{00000000-0005-0000-0000-0000E40D0000}"/>
    <cellStyle name="Total 5" xfId="167" xr:uid="{00000000-0005-0000-0000-0000E50D0000}"/>
    <cellStyle name="Total 6" xfId="168" xr:uid="{00000000-0005-0000-0000-0000E60D0000}"/>
    <cellStyle name="Total 7" xfId="169" xr:uid="{00000000-0005-0000-0000-0000E70D0000}"/>
    <cellStyle name="Total 8" xfId="170" xr:uid="{00000000-0005-0000-0000-0000E80D0000}"/>
    <cellStyle name="Total 9" xfId="171" xr:uid="{00000000-0005-0000-0000-0000E90D0000}"/>
  </cellStyles>
  <dxfs count="0"/>
  <tableStyles count="0" defaultTableStyle="TableStyleMedium2" defaultPivotStyle="PivotStyleLight16"/>
  <colors>
    <mruColors>
      <color rgb="FF4A5C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6D7D0-389A-468F-837B-86F9EF054F1F}">
  <sheetPr>
    <tabColor theme="9" tint="-0.249977111117893"/>
  </sheetPr>
  <dimension ref="A1:O232"/>
  <sheetViews>
    <sheetView showGridLines="0" workbookViewId="0"/>
  </sheetViews>
  <sheetFormatPr baseColWidth="10" defaultRowHeight="12.75" x14ac:dyDescent="0.2"/>
  <cols>
    <col min="1" max="1" width="8.6640625" style="185" customWidth="1"/>
    <col min="2" max="2" width="12" style="222"/>
    <col min="3" max="3" width="52.6640625" style="222" customWidth="1"/>
    <col min="4" max="4" width="63.5" style="222" bestFit="1" customWidth="1"/>
    <col min="5" max="5" width="18.5" style="222" bestFit="1" customWidth="1"/>
    <col min="6" max="6" width="22" style="222" bestFit="1" customWidth="1"/>
    <col min="7" max="8" width="20.6640625" style="222" bestFit="1" customWidth="1"/>
    <col min="9" max="9" width="22.83203125" style="222" bestFit="1" customWidth="1"/>
    <col min="10" max="15" width="12" style="186"/>
    <col min="16" max="16384" width="12" style="222"/>
  </cols>
  <sheetData>
    <row r="1" spans="1:9" x14ac:dyDescent="0.2">
      <c r="B1" s="238" t="s">
        <v>497</v>
      </c>
      <c r="C1" s="238"/>
      <c r="D1" s="238"/>
      <c r="E1" s="238"/>
      <c r="F1" s="238"/>
      <c r="G1" s="238"/>
      <c r="H1" s="238"/>
      <c r="I1" s="238"/>
    </row>
    <row r="2" spans="1:9" x14ac:dyDescent="0.2">
      <c r="B2" s="238" t="s">
        <v>498</v>
      </c>
      <c r="C2" s="238"/>
      <c r="D2" s="238"/>
      <c r="E2" s="238"/>
      <c r="F2" s="238"/>
      <c r="G2" s="238"/>
      <c r="H2" s="238"/>
      <c r="I2" s="238"/>
    </row>
    <row r="3" spans="1:9" x14ac:dyDescent="0.2">
      <c r="B3" s="238" t="s">
        <v>496</v>
      </c>
      <c r="C3" s="238"/>
      <c r="D3" s="238"/>
      <c r="E3" s="238"/>
      <c r="F3" s="238"/>
      <c r="G3" s="238"/>
      <c r="H3" s="238"/>
      <c r="I3" s="238"/>
    </row>
    <row r="4" spans="1:9" x14ac:dyDescent="0.2">
      <c r="B4" s="187"/>
      <c r="C4" s="187"/>
      <c r="D4" s="187"/>
      <c r="E4" s="187"/>
      <c r="F4" s="187"/>
      <c r="G4" s="187"/>
      <c r="H4" s="187"/>
      <c r="I4" s="187"/>
    </row>
    <row r="5" spans="1:9" x14ac:dyDescent="0.2">
      <c r="B5" s="187"/>
      <c r="C5" s="188" t="s">
        <v>271</v>
      </c>
      <c r="D5" s="189" t="s">
        <v>228</v>
      </c>
      <c r="E5" s="190"/>
      <c r="F5" s="190"/>
      <c r="G5" s="190"/>
      <c r="H5" s="187"/>
      <c r="I5" s="187"/>
    </row>
    <row r="6" spans="1:9" x14ac:dyDescent="0.2">
      <c r="B6" s="187"/>
      <c r="C6" s="187"/>
      <c r="D6" s="187"/>
      <c r="E6" s="187"/>
      <c r="F6" s="187"/>
      <c r="G6" s="187"/>
      <c r="H6" s="187"/>
      <c r="I6" s="187"/>
    </row>
    <row r="7" spans="1:9" x14ac:dyDescent="0.2">
      <c r="B7" s="239" t="s">
        <v>272</v>
      </c>
      <c r="C7" s="241" t="s">
        <v>33</v>
      </c>
      <c r="D7" s="243" t="s">
        <v>89</v>
      </c>
      <c r="E7" s="243"/>
      <c r="F7" s="243"/>
      <c r="G7" s="243"/>
      <c r="H7" s="243"/>
      <c r="I7" s="243" t="s">
        <v>38</v>
      </c>
    </row>
    <row r="8" spans="1:9" ht="34.5" customHeight="1" x14ac:dyDescent="0.2">
      <c r="B8" s="240"/>
      <c r="C8" s="242"/>
      <c r="D8" s="191" t="s">
        <v>39</v>
      </c>
      <c r="E8" s="191" t="s">
        <v>78</v>
      </c>
      <c r="F8" s="191" t="s">
        <v>41</v>
      </c>
      <c r="G8" s="191" t="s">
        <v>42</v>
      </c>
      <c r="H8" s="191" t="s">
        <v>499</v>
      </c>
      <c r="I8" s="244"/>
    </row>
    <row r="9" spans="1:9" ht="15" customHeight="1" x14ac:dyDescent="0.2">
      <c r="A9" s="192"/>
      <c r="B9" s="193">
        <v>1</v>
      </c>
      <c r="C9" s="194" t="s">
        <v>500</v>
      </c>
      <c r="D9" s="195">
        <f>+D10+D77</f>
        <v>14344215274.880001</v>
      </c>
      <c r="E9" s="195">
        <f t="shared" ref="E9:H9" si="0">+E10+E77</f>
        <v>553841801.25999999</v>
      </c>
      <c r="F9" s="195">
        <f>+D9+E9</f>
        <v>14898057076.140001</v>
      </c>
      <c r="G9" s="195">
        <f t="shared" si="0"/>
        <v>2945591315.7400002</v>
      </c>
      <c r="H9" s="195">
        <f t="shared" si="0"/>
        <v>2945591315.7400002</v>
      </c>
      <c r="I9" s="196">
        <f>+H9-D9</f>
        <v>-11398623959.140001</v>
      </c>
    </row>
    <row r="10" spans="1:9" ht="15" customHeight="1" x14ac:dyDescent="0.2">
      <c r="A10" s="192"/>
      <c r="B10" s="193">
        <v>1.1000000000000001</v>
      </c>
      <c r="C10" s="194" t="s">
        <v>501</v>
      </c>
      <c r="D10" s="195">
        <f>+D11+D33+D38+D39+D43+D50+D54+D57+D75</f>
        <v>14342428249.880001</v>
      </c>
      <c r="E10" s="195">
        <f t="shared" ref="E10:H10" si="1">+E11+E33+E38+E39+E43+E50+E54+E57+E75</f>
        <v>298496851.22000009</v>
      </c>
      <c r="F10" s="195">
        <f t="shared" ref="F10:F73" si="2">+D10+E10</f>
        <v>14640925101.1</v>
      </c>
      <c r="G10" s="195">
        <f t="shared" si="1"/>
        <v>2878358122.4300003</v>
      </c>
      <c r="H10" s="195">
        <f t="shared" si="1"/>
        <v>2878358122.4300003</v>
      </c>
      <c r="I10" s="196">
        <f t="shared" ref="I10:I73" si="3">+H10-D10</f>
        <v>-11464070127.450001</v>
      </c>
    </row>
    <row r="11" spans="1:9" ht="15" customHeight="1" x14ac:dyDescent="0.2">
      <c r="A11" s="192"/>
      <c r="B11" s="197" t="s">
        <v>502</v>
      </c>
      <c r="C11" s="198" t="s">
        <v>3</v>
      </c>
      <c r="D11" s="199">
        <f>+D12+D18+D20+D21+D26+D29+D30+D31+D32</f>
        <v>0</v>
      </c>
      <c r="E11" s="199">
        <f t="shared" ref="E11:H11" si="4">+E12+E18+E20+E21+E26+E29+E30+E31+E32</f>
        <v>0</v>
      </c>
      <c r="F11" s="199">
        <f t="shared" si="2"/>
        <v>0</v>
      </c>
      <c r="G11" s="199">
        <f t="shared" si="4"/>
        <v>0</v>
      </c>
      <c r="H11" s="199">
        <f t="shared" si="4"/>
        <v>0</v>
      </c>
      <c r="I11" s="200">
        <f t="shared" si="3"/>
        <v>0</v>
      </c>
    </row>
    <row r="12" spans="1:9" ht="15" customHeight="1" x14ac:dyDescent="0.2">
      <c r="A12" s="192"/>
      <c r="B12" s="197" t="s">
        <v>503</v>
      </c>
      <c r="C12" s="198" t="s">
        <v>504</v>
      </c>
      <c r="D12" s="199">
        <f>+D13+D15+D17</f>
        <v>0</v>
      </c>
      <c r="E12" s="199">
        <f t="shared" ref="E12:H12" si="5">+E13+E15+E17</f>
        <v>0</v>
      </c>
      <c r="F12" s="199">
        <f t="shared" si="2"/>
        <v>0</v>
      </c>
      <c r="G12" s="199">
        <f t="shared" si="5"/>
        <v>0</v>
      </c>
      <c r="H12" s="199">
        <f t="shared" si="5"/>
        <v>0</v>
      </c>
      <c r="I12" s="200">
        <f t="shared" si="3"/>
        <v>0</v>
      </c>
    </row>
    <row r="13" spans="1:9" ht="15" customHeight="1" x14ac:dyDescent="0.2">
      <c r="A13" s="192"/>
      <c r="B13" s="201" t="s">
        <v>505</v>
      </c>
      <c r="C13" s="202" t="s">
        <v>506</v>
      </c>
      <c r="D13" s="203">
        <f>+D14</f>
        <v>0</v>
      </c>
      <c r="E13" s="203">
        <f t="shared" ref="E13:H13" si="6">+E14</f>
        <v>0</v>
      </c>
      <c r="F13" s="203">
        <f t="shared" si="2"/>
        <v>0</v>
      </c>
      <c r="G13" s="203">
        <f t="shared" si="6"/>
        <v>0</v>
      </c>
      <c r="H13" s="203">
        <f t="shared" si="6"/>
        <v>0</v>
      </c>
      <c r="I13" s="204">
        <f t="shared" si="3"/>
        <v>0</v>
      </c>
    </row>
    <row r="14" spans="1:9" ht="15" customHeight="1" x14ac:dyDescent="0.2">
      <c r="A14" s="205">
        <v>111111</v>
      </c>
      <c r="B14" s="206" t="s">
        <v>507</v>
      </c>
      <c r="C14" s="207" t="s">
        <v>508</v>
      </c>
      <c r="D14" s="208"/>
      <c r="E14" s="208"/>
      <c r="F14" s="208">
        <f t="shared" si="2"/>
        <v>0</v>
      </c>
      <c r="G14" s="208"/>
      <c r="H14" s="208"/>
      <c r="I14" s="209">
        <f t="shared" si="3"/>
        <v>0</v>
      </c>
    </row>
    <row r="15" spans="1:9" ht="15" customHeight="1" x14ac:dyDescent="0.2">
      <c r="A15" s="192"/>
      <c r="B15" s="201" t="s">
        <v>509</v>
      </c>
      <c r="C15" s="202" t="s">
        <v>510</v>
      </c>
      <c r="D15" s="203">
        <f>+D16</f>
        <v>0</v>
      </c>
      <c r="E15" s="203">
        <f t="shared" ref="E15:H15" si="7">+E16</f>
        <v>0</v>
      </c>
      <c r="F15" s="203">
        <f t="shared" si="2"/>
        <v>0</v>
      </c>
      <c r="G15" s="203">
        <f t="shared" si="7"/>
        <v>0</v>
      </c>
      <c r="H15" s="203">
        <f t="shared" si="7"/>
        <v>0</v>
      </c>
      <c r="I15" s="204">
        <f t="shared" si="3"/>
        <v>0</v>
      </c>
    </row>
    <row r="16" spans="1:9" ht="15" customHeight="1" x14ac:dyDescent="0.2">
      <c r="A16" s="205">
        <v>111121</v>
      </c>
      <c r="B16" s="206" t="s">
        <v>511</v>
      </c>
      <c r="C16" s="207" t="s">
        <v>508</v>
      </c>
      <c r="D16" s="208"/>
      <c r="E16" s="208"/>
      <c r="F16" s="208">
        <f t="shared" si="2"/>
        <v>0</v>
      </c>
      <c r="G16" s="208"/>
      <c r="H16" s="208"/>
      <c r="I16" s="209">
        <f t="shared" si="3"/>
        <v>0</v>
      </c>
    </row>
    <row r="17" spans="1:9" ht="15" customHeight="1" x14ac:dyDescent="0.2">
      <c r="A17" s="205">
        <v>11113</v>
      </c>
      <c r="B17" s="201" t="s">
        <v>512</v>
      </c>
      <c r="C17" s="202" t="s">
        <v>513</v>
      </c>
      <c r="D17" s="208"/>
      <c r="E17" s="208"/>
      <c r="F17" s="208">
        <f t="shared" si="2"/>
        <v>0</v>
      </c>
      <c r="G17" s="208"/>
      <c r="H17" s="208"/>
      <c r="I17" s="209">
        <f t="shared" si="3"/>
        <v>0</v>
      </c>
    </row>
    <row r="18" spans="1:9" ht="15" customHeight="1" x14ac:dyDescent="0.2">
      <c r="A18" s="192"/>
      <c r="B18" s="197" t="s">
        <v>514</v>
      </c>
      <c r="C18" s="198" t="s">
        <v>515</v>
      </c>
      <c r="D18" s="199">
        <f>SUM(D19)</f>
        <v>0</v>
      </c>
      <c r="E18" s="199">
        <f t="shared" ref="E18:H18" si="8">SUM(E19)</f>
        <v>0</v>
      </c>
      <c r="F18" s="199">
        <f t="shared" si="2"/>
        <v>0</v>
      </c>
      <c r="G18" s="199">
        <f t="shared" si="8"/>
        <v>0</v>
      </c>
      <c r="H18" s="199">
        <f t="shared" si="8"/>
        <v>0</v>
      </c>
      <c r="I18" s="200">
        <f t="shared" si="3"/>
        <v>0</v>
      </c>
    </row>
    <row r="19" spans="1:9" ht="15" customHeight="1" x14ac:dyDescent="0.2">
      <c r="A19" s="205">
        <v>11121</v>
      </c>
      <c r="B19" s="206" t="s">
        <v>516</v>
      </c>
      <c r="C19" s="207" t="s">
        <v>517</v>
      </c>
      <c r="D19" s="208"/>
      <c r="E19" s="208"/>
      <c r="F19" s="208">
        <f t="shared" si="2"/>
        <v>0</v>
      </c>
      <c r="G19" s="208"/>
      <c r="H19" s="208"/>
      <c r="I19" s="209">
        <f t="shared" si="3"/>
        <v>0</v>
      </c>
    </row>
    <row r="20" spans="1:9" ht="15" customHeight="1" x14ac:dyDescent="0.2">
      <c r="A20" s="205">
        <v>1113</v>
      </c>
      <c r="B20" s="197" t="s">
        <v>518</v>
      </c>
      <c r="C20" s="198" t="s">
        <v>519</v>
      </c>
      <c r="D20" s="199"/>
      <c r="E20" s="199"/>
      <c r="F20" s="199">
        <f t="shared" si="2"/>
        <v>0</v>
      </c>
      <c r="G20" s="199"/>
      <c r="H20" s="199"/>
      <c r="I20" s="200">
        <f t="shared" si="3"/>
        <v>0</v>
      </c>
    </row>
    <row r="21" spans="1:9" ht="15" customHeight="1" x14ac:dyDescent="0.2">
      <c r="A21" s="192"/>
      <c r="B21" s="197" t="s">
        <v>520</v>
      </c>
      <c r="C21" s="198" t="s">
        <v>521</v>
      </c>
      <c r="D21" s="199">
        <f>+D22</f>
        <v>0</v>
      </c>
      <c r="E21" s="199">
        <f t="shared" ref="E21:H21" si="9">+E22</f>
        <v>0</v>
      </c>
      <c r="F21" s="199">
        <f t="shared" si="2"/>
        <v>0</v>
      </c>
      <c r="G21" s="199">
        <f t="shared" si="9"/>
        <v>0</v>
      </c>
      <c r="H21" s="199">
        <f t="shared" si="9"/>
        <v>0</v>
      </c>
      <c r="I21" s="200">
        <f t="shared" si="3"/>
        <v>0</v>
      </c>
    </row>
    <row r="22" spans="1:9" ht="15" customHeight="1" x14ac:dyDescent="0.2">
      <c r="A22" s="205"/>
      <c r="B22" s="201" t="s">
        <v>522</v>
      </c>
      <c r="C22" s="202" t="s">
        <v>523</v>
      </c>
      <c r="D22" s="203">
        <f>SUM(D23:D25)</f>
        <v>0</v>
      </c>
      <c r="E22" s="203">
        <f t="shared" ref="E22:H22" si="10">SUM(E23:E25)</f>
        <v>0</v>
      </c>
      <c r="F22" s="203">
        <f t="shared" si="2"/>
        <v>0</v>
      </c>
      <c r="G22" s="203">
        <f t="shared" si="10"/>
        <v>0</v>
      </c>
      <c r="H22" s="203">
        <f t="shared" si="10"/>
        <v>0</v>
      </c>
      <c r="I22" s="204">
        <f t="shared" si="3"/>
        <v>0</v>
      </c>
    </row>
    <row r="23" spans="1:9" ht="15" customHeight="1" x14ac:dyDescent="0.2">
      <c r="A23" s="205">
        <v>111411</v>
      </c>
      <c r="B23" s="206" t="s">
        <v>524</v>
      </c>
      <c r="C23" s="207" t="s">
        <v>525</v>
      </c>
      <c r="D23" s="208"/>
      <c r="E23" s="208"/>
      <c r="F23" s="208">
        <f t="shared" si="2"/>
        <v>0</v>
      </c>
      <c r="G23" s="208"/>
      <c r="H23" s="208"/>
      <c r="I23" s="209">
        <f t="shared" si="3"/>
        <v>0</v>
      </c>
    </row>
    <row r="24" spans="1:9" ht="15" customHeight="1" x14ac:dyDescent="0.2">
      <c r="A24" s="205">
        <v>111412</v>
      </c>
      <c r="B24" s="206" t="s">
        <v>526</v>
      </c>
      <c r="C24" s="207" t="s">
        <v>527</v>
      </c>
      <c r="D24" s="208"/>
      <c r="E24" s="208"/>
      <c r="F24" s="208">
        <f t="shared" si="2"/>
        <v>0</v>
      </c>
      <c r="G24" s="208"/>
      <c r="H24" s="208"/>
      <c r="I24" s="209">
        <f t="shared" si="3"/>
        <v>0</v>
      </c>
    </row>
    <row r="25" spans="1:9" ht="15" customHeight="1" x14ac:dyDescent="0.2">
      <c r="A25" s="205">
        <v>111413</v>
      </c>
      <c r="B25" s="206" t="s">
        <v>528</v>
      </c>
      <c r="C25" s="207" t="s">
        <v>529</v>
      </c>
      <c r="D25" s="208"/>
      <c r="E25" s="208"/>
      <c r="F25" s="208">
        <f t="shared" si="2"/>
        <v>0</v>
      </c>
      <c r="G25" s="208"/>
      <c r="H25" s="208"/>
      <c r="I25" s="209">
        <f t="shared" si="3"/>
        <v>0</v>
      </c>
    </row>
    <row r="26" spans="1:9" ht="15" customHeight="1" x14ac:dyDescent="0.2">
      <c r="A26" s="192"/>
      <c r="B26" s="197" t="s">
        <v>530</v>
      </c>
      <c r="C26" s="198" t="s">
        <v>531</v>
      </c>
      <c r="D26" s="199">
        <f>SUM(D27:D28)</f>
        <v>0</v>
      </c>
      <c r="E26" s="199">
        <f t="shared" ref="E26:H26" si="11">SUM(E27:E28)</f>
        <v>0</v>
      </c>
      <c r="F26" s="199">
        <f t="shared" si="2"/>
        <v>0</v>
      </c>
      <c r="G26" s="199">
        <f t="shared" si="11"/>
        <v>0</v>
      </c>
      <c r="H26" s="199">
        <f t="shared" si="11"/>
        <v>0</v>
      </c>
      <c r="I26" s="200">
        <f t="shared" si="3"/>
        <v>0</v>
      </c>
    </row>
    <row r="27" spans="1:9" ht="15" customHeight="1" x14ac:dyDescent="0.2">
      <c r="A27" s="205">
        <v>11151</v>
      </c>
      <c r="B27" s="206" t="s">
        <v>532</v>
      </c>
      <c r="C27" s="207" t="s">
        <v>533</v>
      </c>
      <c r="D27" s="208"/>
      <c r="E27" s="208">
        <v>0</v>
      </c>
      <c r="F27" s="208">
        <f t="shared" si="2"/>
        <v>0</v>
      </c>
      <c r="G27" s="208"/>
      <c r="H27" s="208"/>
      <c r="I27" s="209">
        <f t="shared" si="3"/>
        <v>0</v>
      </c>
    </row>
    <row r="28" spans="1:9" ht="15" customHeight="1" x14ac:dyDescent="0.2">
      <c r="A28" s="205">
        <v>11152</v>
      </c>
      <c r="B28" s="206" t="s">
        <v>534</v>
      </c>
      <c r="C28" s="207" t="s">
        <v>535</v>
      </c>
      <c r="D28" s="208"/>
      <c r="E28" s="208"/>
      <c r="F28" s="208">
        <f t="shared" si="2"/>
        <v>0</v>
      </c>
      <c r="G28" s="208"/>
      <c r="H28" s="208"/>
      <c r="I28" s="209">
        <f t="shared" si="3"/>
        <v>0</v>
      </c>
    </row>
    <row r="29" spans="1:9" ht="15" customHeight="1" x14ac:dyDescent="0.2">
      <c r="A29" s="205">
        <v>1116</v>
      </c>
      <c r="B29" s="197" t="s">
        <v>536</v>
      </c>
      <c r="C29" s="198" t="s">
        <v>537</v>
      </c>
      <c r="D29" s="199"/>
      <c r="E29" s="199"/>
      <c r="F29" s="199">
        <f t="shared" si="2"/>
        <v>0</v>
      </c>
      <c r="G29" s="199"/>
      <c r="H29" s="199"/>
      <c r="I29" s="200">
        <f t="shared" si="3"/>
        <v>0</v>
      </c>
    </row>
    <row r="30" spans="1:9" ht="15" customHeight="1" x14ac:dyDescent="0.2">
      <c r="A30" s="205">
        <v>1117</v>
      </c>
      <c r="B30" s="197" t="s">
        <v>538</v>
      </c>
      <c r="C30" s="198" t="s">
        <v>539</v>
      </c>
      <c r="D30" s="199"/>
      <c r="E30" s="199"/>
      <c r="F30" s="199">
        <f t="shared" si="2"/>
        <v>0</v>
      </c>
      <c r="G30" s="199"/>
      <c r="H30" s="199"/>
      <c r="I30" s="200">
        <f t="shared" si="3"/>
        <v>0</v>
      </c>
    </row>
    <row r="31" spans="1:9" ht="15" customHeight="1" x14ac:dyDescent="0.2">
      <c r="A31" s="205">
        <v>1118</v>
      </c>
      <c r="B31" s="197" t="s">
        <v>540</v>
      </c>
      <c r="C31" s="198" t="s">
        <v>541</v>
      </c>
      <c r="D31" s="199"/>
      <c r="E31" s="199"/>
      <c r="F31" s="199">
        <f t="shared" si="2"/>
        <v>0</v>
      </c>
      <c r="G31" s="199"/>
      <c r="H31" s="199"/>
      <c r="I31" s="200">
        <f t="shared" si="3"/>
        <v>0</v>
      </c>
    </row>
    <row r="32" spans="1:9" ht="15" customHeight="1" x14ac:dyDescent="0.2">
      <c r="A32" s="205">
        <v>1119</v>
      </c>
      <c r="B32" s="197" t="s">
        <v>542</v>
      </c>
      <c r="C32" s="198" t="s">
        <v>229</v>
      </c>
      <c r="D32" s="199"/>
      <c r="E32" s="199"/>
      <c r="F32" s="199">
        <f t="shared" si="2"/>
        <v>0</v>
      </c>
      <c r="G32" s="199"/>
      <c r="H32" s="199"/>
      <c r="I32" s="200">
        <f t="shared" si="3"/>
        <v>0</v>
      </c>
    </row>
    <row r="33" spans="1:9" ht="15" customHeight="1" x14ac:dyDescent="0.2">
      <c r="A33" s="192"/>
      <c r="B33" s="197" t="s">
        <v>543</v>
      </c>
      <c r="C33" s="198" t="s">
        <v>544</v>
      </c>
      <c r="D33" s="199">
        <f>SUM(D34:D37)</f>
        <v>0</v>
      </c>
      <c r="E33" s="199">
        <f t="shared" ref="E33:H33" si="12">SUM(E34:E37)</f>
        <v>0</v>
      </c>
      <c r="F33" s="199">
        <f t="shared" si="2"/>
        <v>0</v>
      </c>
      <c r="G33" s="199">
        <f t="shared" si="12"/>
        <v>0</v>
      </c>
      <c r="H33" s="199">
        <f t="shared" si="12"/>
        <v>0</v>
      </c>
      <c r="I33" s="200">
        <f t="shared" si="3"/>
        <v>0</v>
      </c>
    </row>
    <row r="34" spans="1:9" ht="15" customHeight="1" x14ac:dyDescent="0.2">
      <c r="A34" s="205">
        <v>1121</v>
      </c>
      <c r="B34" s="206" t="s">
        <v>545</v>
      </c>
      <c r="C34" s="207" t="s">
        <v>546</v>
      </c>
      <c r="D34" s="208"/>
      <c r="E34" s="208"/>
      <c r="F34" s="208">
        <f t="shared" si="2"/>
        <v>0</v>
      </c>
      <c r="G34" s="208"/>
      <c r="H34" s="208"/>
      <c r="I34" s="209">
        <f t="shared" si="3"/>
        <v>0</v>
      </c>
    </row>
    <row r="35" spans="1:9" ht="15" customHeight="1" x14ac:dyDescent="0.2">
      <c r="A35" s="205">
        <v>1122</v>
      </c>
      <c r="B35" s="206" t="s">
        <v>547</v>
      </c>
      <c r="C35" s="207" t="s">
        <v>548</v>
      </c>
      <c r="D35" s="208"/>
      <c r="E35" s="208"/>
      <c r="F35" s="208">
        <f t="shared" si="2"/>
        <v>0</v>
      </c>
      <c r="G35" s="208"/>
      <c r="H35" s="208"/>
      <c r="I35" s="209">
        <f t="shared" si="3"/>
        <v>0</v>
      </c>
    </row>
    <row r="36" spans="1:9" ht="15" customHeight="1" x14ac:dyDescent="0.2">
      <c r="A36" s="205">
        <v>1123</v>
      </c>
      <c r="B36" s="206" t="s">
        <v>549</v>
      </c>
      <c r="C36" s="207" t="s">
        <v>550</v>
      </c>
      <c r="D36" s="208"/>
      <c r="E36" s="208"/>
      <c r="F36" s="208">
        <f t="shared" si="2"/>
        <v>0</v>
      </c>
      <c r="G36" s="208"/>
      <c r="H36" s="208"/>
      <c r="I36" s="209">
        <f t="shared" si="3"/>
        <v>0</v>
      </c>
    </row>
    <row r="37" spans="1:9" ht="15" customHeight="1" x14ac:dyDescent="0.2">
      <c r="A37" s="205">
        <v>1124</v>
      </c>
      <c r="B37" s="206" t="s">
        <v>551</v>
      </c>
      <c r="C37" s="207" t="s">
        <v>552</v>
      </c>
      <c r="D37" s="208"/>
      <c r="E37" s="208"/>
      <c r="F37" s="208">
        <f t="shared" si="2"/>
        <v>0</v>
      </c>
      <c r="G37" s="208"/>
      <c r="H37" s="208"/>
      <c r="I37" s="209">
        <f t="shared" si="3"/>
        <v>0</v>
      </c>
    </row>
    <row r="38" spans="1:9" ht="15" customHeight="1" x14ac:dyDescent="0.2">
      <c r="A38" s="205">
        <v>113</v>
      </c>
      <c r="B38" s="197" t="s">
        <v>553</v>
      </c>
      <c r="C38" s="198" t="s">
        <v>5</v>
      </c>
      <c r="D38" s="199"/>
      <c r="E38" s="199"/>
      <c r="F38" s="199">
        <f t="shared" si="2"/>
        <v>0</v>
      </c>
      <c r="G38" s="199"/>
      <c r="H38" s="199"/>
      <c r="I38" s="200">
        <f t="shared" si="3"/>
        <v>0</v>
      </c>
    </row>
    <row r="39" spans="1:9" ht="15" customHeight="1" x14ac:dyDescent="0.2">
      <c r="A39" s="192"/>
      <c r="B39" s="197" t="s">
        <v>554</v>
      </c>
      <c r="C39" s="198" t="s">
        <v>555</v>
      </c>
      <c r="D39" s="199">
        <f>SUM(D40:D42)</f>
        <v>0</v>
      </c>
      <c r="E39" s="199">
        <f t="shared" ref="E39:H39" si="13">SUM(E40:E42)</f>
        <v>0</v>
      </c>
      <c r="F39" s="199">
        <f t="shared" si="2"/>
        <v>0</v>
      </c>
      <c r="G39" s="199">
        <f t="shared" si="13"/>
        <v>0</v>
      </c>
      <c r="H39" s="199">
        <f t="shared" si="13"/>
        <v>0</v>
      </c>
      <c r="I39" s="200">
        <f t="shared" si="3"/>
        <v>0</v>
      </c>
    </row>
    <row r="40" spans="1:9" ht="15" customHeight="1" x14ac:dyDescent="0.2">
      <c r="A40" s="205">
        <v>1141</v>
      </c>
      <c r="B40" s="206" t="s">
        <v>556</v>
      </c>
      <c r="C40" s="207" t="s">
        <v>557</v>
      </c>
      <c r="D40" s="208"/>
      <c r="E40" s="208"/>
      <c r="F40" s="208">
        <f t="shared" si="2"/>
        <v>0</v>
      </c>
      <c r="G40" s="208"/>
      <c r="H40" s="208"/>
      <c r="I40" s="209">
        <f t="shared" si="3"/>
        <v>0</v>
      </c>
    </row>
    <row r="41" spans="1:9" ht="15" customHeight="1" x14ac:dyDescent="0.2">
      <c r="A41" s="205">
        <v>1142</v>
      </c>
      <c r="B41" s="206" t="s">
        <v>558</v>
      </c>
      <c r="C41" s="207" t="s">
        <v>559</v>
      </c>
      <c r="D41" s="208"/>
      <c r="E41" s="208"/>
      <c r="F41" s="208">
        <f t="shared" si="2"/>
        <v>0</v>
      </c>
      <c r="G41" s="208"/>
      <c r="H41" s="208"/>
      <c r="I41" s="209">
        <f t="shared" si="3"/>
        <v>0</v>
      </c>
    </row>
    <row r="42" spans="1:9" ht="15" customHeight="1" x14ac:dyDescent="0.2">
      <c r="A42" s="205">
        <v>1143</v>
      </c>
      <c r="B42" s="206" t="s">
        <v>560</v>
      </c>
      <c r="C42" s="207" t="s">
        <v>561</v>
      </c>
      <c r="D42" s="208"/>
      <c r="E42" s="208"/>
      <c r="F42" s="208">
        <f t="shared" si="2"/>
        <v>0</v>
      </c>
      <c r="G42" s="208"/>
      <c r="H42" s="208"/>
      <c r="I42" s="209">
        <f t="shared" si="3"/>
        <v>0</v>
      </c>
    </row>
    <row r="43" spans="1:9" ht="15" customHeight="1" x14ac:dyDescent="0.2">
      <c r="A43" s="192"/>
      <c r="B43" s="197" t="s">
        <v>562</v>
      </c>
      <c r="C43" s="198" t="s">
        <v>563</v>
      </c>
      <c r="D43" s="199">
        <f>+D44+D47+D48+D49</f>
        <v>0</v>
      </c>
      <c r="E43" s="199">
        <f t="shared" ref="E43:H43" si="14">+E44+E47+E48+E49</f>
        <v>0</v>
      </c>
      <c r="F43" s="199">
        <f t="shared" si="2"/>
        <v>0</v>
      </c>
      <c r="G43" s="199">
        <f t="shared" si="14"/>
        <v>0</v>
      </c>
      <c r="H43" s="199">
        <f t="shared" si="14"/>
        <v>0</v>
      </c>
      <c r="I43" s="200">
        <f t="shared" si="3"/>
        <v>0</v>
      </c>
    </row>
    <row r="44" spans="1:9" ht="15" customHeight="1" x14ac:dyDescent="0.2">
      <c r="A44" s="205"/>
      <c r="B44" s="201" t="s">
        <v>564</v>
      </c>
      <c r="C44" s="202" t="s">
        <v>565</v>
      </c>
      <c r="D44" s="203">
        <f>+D45+D46</f>
        <v>0</v>
      </c>
      <c r="E44" s="203">
        <f t="shared" ref="E44:H44" si="15">+E45+E46</f>
        <v>0</v>
      </c>
      <c r="F44" s="203">
        <f t="shared" si="2"/>
        <v>0</v>
      </c>
      <c r="G44" s="203">
        <f t="shared" si="15"/>
        <v>0</v>
      </c>
      <c r="H44" s="203">
        <f t="shared" si="15"/>
        <v>0</v>
      </c>
      <c r="I44" s="204">
        <f t="shared" si="3"/>
        <v>0</v>
      </c>
    </row>
    <row r="45" spans="1:9" ht="15" customHeight="1" x14ac:dyDescent="0.2">
      <c r="A45" s="205">
        <v>11511</v>
      </c>
      <c r="B45" s="206" t="s">
        <v>566</v>
      </c>
      <c r="C45" s="207" t="s">
        <v>567</v>
      </c>
      <c r="D45" s="208"/>
      <c r="E45" s="208"/>
      <c r="F45" s="208">
        <f t="shared" si="2"/>
        <v>0</v>
      </c>
      <c r="G45" s="208"/>
      <c r="H45" s="208"/>
      <c r="I45" s="209">
        <f t="shared" si="3"/>
        <v>0</v>
      </c>
    </row>
    <row r="46" spans="1:9" ht="15" customHeight="1" x14ac:dyDescent="0.2">
      <c r="A46" s="205">
        <v>11512</v>
      </c>
      <c r="B46" s="206" t="s">
        <v>568</v>
      </c>
      <c r="C46" s="207" t="s">
        <v>569</v>
      </c>
      <c r="D46" s="208"/>
      <c r="E46" s="208"/>
      <c r="F46" s="208">
        <f t="shared" si="2"/>
        <v>0</v>
      </c>
      <c r="G46" s="208"/>
      <c r="H46" s="208"/>
      <c r="I46" s="209">
        <f t="shared" si="3"/>
        <v>0</v>
      </c>
    </row>
    <row r="47" spans="1:9" ht="15" customHeight="1" x14ac:dyDescent="0.2">
      <c r="A47" s="205">
        <v>1152</v>
      </c>
      <c r="B47" s="201" t="s">
        <v>570</v>
      </c>
      <c r="C47" s="202" t="s">
        <v>571</v>
      </c>
      <c r="D47" s="203"/>
      <c r="E47" s="203"/>
      <c r="F47" s="203">
        <f t="shared" si="2"/>
        <v>0</v>
      </c>
      <c r="G47" s="203"/>
      <c r="H47" s="203"/>
      <c r="I47" s="204">
        <f t="shared" si="3"/>
        <v>0</v>
      </c>
    </row>
    <row r="48" spans="1:9" ht="15" customHeight="1" x14ac:dyDescent="0.2">
      <c r="A48" s="205">
        <v>1153</v>
      </c>
      <c r="B48" s="201" t="s">
        <v>572</v>
      </c>
      <c r="C48" s="202" t="s">
        <v>573</v>
      </c>
      <c r="D48" s="203"/>
      <c r="E48" s="203"/>
      <c r="F48" s="203">
        <f t="shared" si="2"/>
        <v>0</v>
      </c>
      <c r="G48" s="203"/>
      <c r="H48" s="203"/>
      <c r="I48" s="204">
        <f t="shared" si="3"/>
        <v>0</v>
      </c>
    </row>
    <row r="49" spans="1:9" ht="15" customHeight="1" x14ac:dyDescent="0.2">
      <c r="A49" s="205">
        <v>1154</v>
      </c>
      <c r="B49" s="201" t="s">
        <v>574</v>
      </c>
      <c r="C49" s="202" t="s">
        <v>575</v>
      </c>
      <c r="D49" s="203"/>
      <c r="E49" s="203"/>
      <c r="F49" s="203">
        <f t="shared" si="2"/>
        <v>0</v>
      </c>
      <c r="G49" s="203"/>
      <c r="H49" s="203"/>
      <c r="I49" s="204">
        <f t="shared" si="3"/>
        <v>0</v>
      </c>
    </row>
    <row r="50" spans="1:9" ht="15" customHeight="1" x14ac:dyDescent="0.2">
      <c r="A50" s="192"/>
      <c r="B50" s="197" t="s">
        <v>576</v>
      </c>
      <c r="C50" s="198" t="s">
        <v>577</v>
      </c>
      <c r="D50" s="199">
        <f>SUM(D51:D53)</f>
        <v>21153101</v>
      </c>
      <c r="E50" s="199">
        <f t="shared" ref="E50:H50" si="16">SUM(E51:E53)</f>
        <v>167896.84</v>
      </c>
      <c r="F50" s="199">
        <f t="shared" si="2"/>
        <v>21320997.84</v>
      </c>
      <c r="G50" s="199">
        <f t="shared" si="16"/>
        <v>6905362.1699999999</v>
      </c>
      <c r="H50" s="199">
        <f t="shared" si="16"/>
        <v>6905362.1699999999</v>
      </c>
      <c r="I50" s="200">
        <f t="shared" si="3"/>
        <v>-14247738.83</v>
      </c>
    </row>
    <row r="51" spans="1:9" ht="15" customHeight="1" x14ac:dyDescent="0.2">
      <c r="A51" s="205">
        <v>1161</v>
      </c>
      <c r="B51" s="206" t="s">
        <v>578</v>
      </c>
      <c r="C51" s="207" t="s">
        <v>579</v>
      </c>
      <c r="D51" s="208"/>
      <c r="E51" s="208"/>
      <c r="F51" s="208">
        <f t="shared" si="2"/>
        <v>0</v>
      </c>
      <c r="G51" s="208"/>
      <c r="H51" s="208"/>
      <c r="I51" s="209">
        <f t="shared" si="3"/>
        <v>0</v>
      </c>
    </row>
    <row r="52" spans="1:9" ht="15" customHeight="1" x14ac:dyDescent="0.2">
      <c r="A52" s="205">
        <v>1162</v>
      </c>
      <c r="B52" s="206" t="s">
        <v>580</v>
      </c>
      <c r="C52" s="207" t="s">
        <v>581</v>
      </c>
      <c r="D52" s="208"/>
      <c r="E52" s="208">
        <v>0</v>
      </c>
      <c r="F52" s="208">
        <f t="shared" si="2"/>
        <v>0</v>
      </c>
      <c r="G52" s="208"/>
      <c r="H52" s="208"/>
      <c r="I52" s="209">
        <f t="shared" si="3"/>
        <v>0</v>
      </c>
    </row>
    <row r="53" spans="1:9" ht="15" customHeight="1" x14ac:dyDescent="0.2">
      <c r="A53" s="205">
        <v>1163</v>
      </c>
      <c r="B53" s="206" t="s">
        <v>582</v>
      </c>
      <c r="C53" s="207" t="s">
        <v>583</v>
      </c>
      <c r="D53" s="208">
        <v>21153101</v>
      </c>
      <c r="E53" s="208">
        <v>167896.84</v>
      </c>
      <c r="F53" s="208">
        <f t="shared" si="2"/>
        <v>21320997.84</v>
      </c>
      <c r="G53" s="208">
        <v>6905362.1699999999</v>
      </c>
      <c r="H53" s="208">
        <v>6905362.1699999999</v>
      </c>
      <c r="I53" s="209">
        <f t="shared" si="3"/>
        <v>-14247738.83</v>
      </c>
    </row>
    <row r="54" spans="1:9" ht="15" customHeight="1" x14ac:dyDescent="0.2">
      <c r="A54" s="192"/>
      <c r="B54" s="197" t="s">
        <v>584</v>
      </c>
      <c r="C54" s="198" t="s">
        <v>585</v>
      </c>
      <c r="D54" s="199">
        <f>SUM(D55:D56)</f>
        <v>0</v>
      </c>
      <c r="E54" s="199">
        <f t="shared" ref="E54:H54" si="17">SUM(E55:E56)</f>
        <v>0</v>
      </c>
      <c r="F54" s="199">
        <f t="shared" si="2"/>
        <v>0</v>
      </c>
      <c r="G54" s="199">
        <f t="shared" si="17"/>
        <v>0</v>
      </c>
      <c r="H54" s="199">
        <f t="shared" si="17"/>
        <v>0</v>
      </c>
      <c r="I54" s="200">
        <f t="shared" si="3"/>
        <v>0</v>
      </c>
    </row>
    <row r="55" spans="1:9" ht="15" customHeight="1" x14ac:dyDescent="0.2">
      <c r="A55" s="205">
        <v>1171</v>
      </c>
      <c r="B55" s="206" t="s">
        <v>586</v>
      </c>
      <c r="C55" s="207" t="s">
        <v>587</v>
      </c>
      <c r="D55" s="208"/>
      <c r="E55" s="208"/>
      <c r="F55" s="208">
        <f t="shared" si="2"/>
        <v>0</v>
      </c>
      <c r="G55" s="208"/>
      <c r="H55" s="208"/>
      <c r="I55" s="209">
        <f t="shared" si="3"/>
        <v>0</v>
      </c>
    </row>
    <row r="56" spans="1:9" ht="15" customHeight="1" x14ac:dyDescent="0.2">
      <c r="A56" s="205">
        <v>1172</v>
      </c>
      <c r="B56" s="206" t="s">
        <v>588</v>
      </c>
      <c r="C56" s="207" t="s">
        <v>589</v>
      </c>
      <c r="D56" s="208"/>
      <c r="E56" s="208"/>
      <c r="F56" s="208">
        <f t="shared" si="2"/>
        <v>0</v>
      </c>
      <c r="G56" s="208"/>
      <c r="H56" s="208"/>
      <c r="I56" s="209">
        <f t="shared" si="3"/>
        <v>0</v>
      </c>
    </row>
    <row r="57" spans="1:9" ht="15" customHeight="1" x14ac:dyDescent="0.2">
      <c r="A57" s="192"/>
      <c r="B57" s="197" t="s">
        <v>590</v>
      </c>
      <c r="C57" s="198" t="s">
        <v>591</v>
      </c>
      <c r="D57" s="199">
        <f>+D58+D59+D71</f>
        <v>14321275148.880001</v>
      </c>
      <c r="E57" s="199">
        <f t="shared" ref="E57:H57" si="18">+E58+E59+E71</f>
        <v>298328954.38000011</v>
      </c>
      <c r="F57" s="199">
        <f t="shared" si="2"/>
        <v>14619604103.260002</v>
      </c>
      <c r="G57" s="199">
        <f t="shared" si="18"/>
        <v>2871452760.2600002</v>
      </c>
      <c r="H57" s="199">
        <f t="shared" si="18"/>
        <v>2871452760.2600002</v>
      </c>
      <c r="I57" s="200">
        <f t="shared" si="3"/>
        <v>-11449822388.620001</v>
      </c>
    </row>
    <row r="58" spans="1:9" ht="15" customHeight="1" x14ac:dyDescent="0.2">
      <c r="A58" s="205">
        <v>1181</v>
      </c>
      <c r="B58" s="197" t="s">
        <v>592</v>
      </c>
      <c r="C58" s="198" t="s">
        <v>593</v>
      </c>
      <c r="D58" s="199"/>
      <c r="E58" s="199"/>
      <c r="F58" s="199">
        <f t="shared" si="2"/>
        <v>0</v>
      </c>
      <c r="G58" s="199"/>
      <c r="H58" s="199"/>
      <c r="I58" s="200">
        <f t="shared" si="3"/>
        <v>0</v>
      </c>
    </row>
    <row r="59" spans="1:9" ht="15" customHeight="1" x14ac:dyDescent="0.2">
      <c r="A59" s="205"/>
      <c r="B59" s="197" t="s">
        <v>594</v>
      </c>
      <c r="C59" s="198" t="s">
        <v>595</v>
      </c>
      <c r="D59" s="199">
        <f>+D60+D65+D70</f>
        <v>14321275148.880001</v>
      </c>
      <c r="E59" s="199">
        <f t="shared" ref="E59:H59" si="19">+E60+E65+E70</f>
        <v>298328954.38000011</v>
      </c>
      <c r="F59" s="199">
        <f t="shared" si="2"/>
        <v>14619604103.260002</v>
      </c>
      <c r="G59" s="199">
        <f t="shared" si="19"/>
        <v>2871452760.2600002</v>
      </c>
      <c r="H59" s="199">
        <f t="shared" si="19"/>
        <v>2871452760.2600002</v>
      </c>
      <c r="I59" s="200">
        <f t="shared" si="3"/>
        <v>-11449822388.620001</v>
      </c>
    </row>
    <row r="60" spans="1:9" ht="15" customHeight="1" x14ac:dyDescent="0.2">
      <c r="A60" s="205"/>
      <c r="B60" s="210" t="s">
        <v>596</v>
      </c>
      <c r="C60" s="211" t="s">
        <v>597</v>
      </c>
      <c r="D60" s="203">
        <f>SUM(D61:D64)</f>
        <v>6315671799.8800011</v>
      </c>
      <c r="E60" s="203">
        <f t="shared" ref="E60:H60" si="20">SUM(E61:E64)</f>
        <v>6287236.6000000536</v>
      </c>
      <c r="F60" s="203">
        <f t="shared" si="2"/>
        <v>6321959036.4800014</v>
      </c>
      <c r="G60" s="203">
        <f t="shared" si="20"/>
        <v>1786680952.04</v>
      </c>
      <c r="H60" s="203">
        <f t="shared" si="20"/>
        <v>1786680952.04</v>
      </c>
      <c r="I60" s="204">
        <f t="shared" si="3"/>
        <v>-4528990847.8400011</v>
      </c>
    </row>
    <row r="61" spans="1:9" ht="15" customHeight="1" x14ac:dyDescent="0.2">
      <c r="A61" s="205">
        <v>118211</v>
      </c>
      <c r="B61" s="212" t="s">
        <v>598</v>
      </c>
      <c r="C61" s="213" t="s">
        <v>599</v>
      </c>
      <c r="D61" s="209">
        <v>6315671799.8800011</v>
      </c>
      <c r="E61" s="186">
        <v>6287236.6000000536</v>
      </c>
      <c r="F61" s="208">
        <f t="shared" si="2"/>
        <v>6321959036.4800014</v>
      </c>
      <c r="G61" s="208">
        <v>1786680952.04</v>
      </c>
      <c r="H61" s="208">
        <v>1786680952.04</v>
      </c>
      <c r="I61" s="209">
        <f t="shared" si="3"/>
        <v>-4528990847.8400011</v>
      </c>
    </row>
    <row r="62" spans="1:9" ht="15" customHeight="1" x14ac:dyDescent="0.2">
      <c r="A62" s="205">
        <v>118212</v>
      </c>
      <c r="B62" s="212" t="s">
        <v>600</v>
      </c>
      <c r="C62" s="213" t="s">
        <v>601</v>
      </c>
      <c r="D62" s="208"/>
      <c r="E62" s="208"/>
      <c r="F62" s="208">
        <f t="shared" si="2"/>
        <v>0</v>
      </c>
      <c r="G62" s="208"/>
      <c r="H62" s="208"/>
      <c r="I62" s="209">
        <f t="shared" si="3"/>
        <v>0</v>
      </c>
    </row>
    <row r="63" spans="1:9" ht="15" customHeight="1" x14ac:dyDescent="0.2">
      <c r="A63" s="205">
        <v>118213</v>
      </c>
      <c r="B63" s="212" t="s">
        <v>602</v>
      </c>
      <c r="C63" s="213" t="s">
        <v>19</v>
      </c>
      <c r="D63" s="208"/>
      <c r="E63" s="208"/>
      <c r="F63" s="208">
        <f t="shared" si="2"/>
        <v>0</v>
      </c>
      <c r="G63" s="208"/>
      <c r="H63" s="208"/>
      <c r="I63" s="209">
        <f t="shared" si="3"/>
        <v>0</v>
      </c>
    </row>
    <row r="64" spans="1:9" ht="15" customHeight="1" x14ac:dyDescent="0.2">
      <c r="A64" s="205">
        <v>118214</v>
      </c>
      <c r="B64" s="212" t="s">
        <v>603</v>
      </c>
      <c r="C64" s="213" t="s">
        <v>604</v>
      </c>
      <c r="D64" s="208"/>
      <c r="E64" s="208"/>
      <c r="F64" s="208">
        <f t="shared" si="2"/>
        <v>0</v>
      </c>
      <c r="G64" s="208"/>
      <c r="H64" s="208"/>
      <c r="I64" s="209">
        <f t="shared" si="3"/>
        <v>0</v>
      </c>
    </row>
    <row r="65" spans="1:9" ht="15" customHeight="1" x14ac:dyDescent="0.2">
      <c r="A65" s="205"/>
      <c r="B65" s="210" t="s">
        <v>605</v>
      </c>
      <c r="C65" s="211" t="s">
        <v>606</v>
      </c>
      <c r="D65" s="203">
        <f>SUM(D66:D69)</f>
        <v>8005603349</v>
      </c>
      <c r="E65" s="203">
        <f t="shared" ref="E65:H65" si="21">SUM(E66:E69)</f>
        <v>292041717.78000003</v>
      </c>
      <c r="F65" s="203">
        <f t="shared" si="2"/>
        <v>8297645066.7799997</v>
      </c>
      <c r="G65" s="203">
        <f t="shared" si="21"/>
        <v>1084771808.22</v>
      </c>
      <c r="H65" s="203">
        <f t="shared" si="21"/>
        <v>1084771808.22</v>
      </c>
      <c r="I65" s="204">
        <f t="shared" si="3"/>
        <v>-6920831540.7799997</v>
      </c>
    </row>
    <row r="66" spans="1:9" ht="15" customHeight="1" x14ac:dyDescent="0.2">
      <c r="A66" s="205">
        <v>118221</v>
      </c>
      <c r="B66" s="212" t="s">
        <v>607</v>
      </c>
      <c r="C66" s="213" t="s">
        <v>599</v>
      </c>
      <c r="D66" s="208">
        <v>8005603349</v>
      </c>
      <c r="E66" s="208">
        <v>292041717.78000003</v>
      </c>
      <c r="F66" s="208">
        <f t="shared" si="2"/>
        <v>8297645066.7799997</v>
      </c>
      <c r="G66" s="208">
        <v>1084771808.22</v>
      </c>
      <c r="H66" s="208">
        <v>1084771808.22</v>
      </c>
      <c r="I66" s="209">
        <f t="shared" si="3"/>
        <v>-6920831540.7799997</v>
      </c>
    </row>
    <row r="67" spans="1:9" ht="15" customHeight="1" x14ac:dyDescent="0.2">
      <c r="A67" s="205">
        <v>118222</v>
      </c>
      <c r="B67" s="212" t="s">
        <v>608</v>
      </c>
      <c r="C67" s="213" t="s">
        <v>601</v>
      </c>
      <c r="D67" s="208"/>
      <c r="E67" s="208"/>
      <c r="F67" s="208">
        <f t="shared" si="2"/>
        <v>0</v>
      </c>
      <c r="G67" s="208"/>
      <c r="H67" s="208"/>
      <c r="I67" s="209">
        <f t="shared" si="3"/>
        <v>0</v>
      </c>
    </row>
    <row r="68" spans="1:9" ht="15" customHeight="1" x14ac:dyDescent="0.2">
      <c r="A68" s="205">
        <v>118223</v>
      </c>
      <c r="B68" s="212" t="s">
        <v>609</v>
      </c>
      <c r="C68" s="213" t="s">
        <v>19</v>
      </c>
      <c r="D68" s="208"/>
      <c r="E68" s="208"/>
      <c r="F68" s="208">
        <f t="shared" si="2"/>
        <v>0</v>
      </c>
      <c r="G68" s="208"/>
      <c r="H68" s="208"/>
      <c r="I68" s="209">
        <f t="shared" si="3"/>
        <v>0</v>
      </c>
    </row>
    <row r="69" spans="1:9" ht="15" customHeight="1" x14ac:dyDescent="0.2">
      <c r="A69" s="205">
        <v>118224</v>
      </c>
      <c r="B69" s="212" t="s">
        <v>610</v>
      </c>
      <c r="C69" s="213" t="s">
        <v>604</v>
      </c>
      <c r="D69" s="208"/>
      <c r="E69" s="208"/>
      <c r="F69" s="208">
        <f t="shared" si="2"/>
        <v>0</v>
      </c>
      <c r="G69" s="208"/>
      <c r="H69" s="208"/>
      <c r="I69" s="209">
        <f t="shared" si="3"/>
        <v>0</v>
      </c>
    </row>
    <row r="70" spans="1:9" ht="15" customHeight="1" x14ac:dyDescent="0.2">
      <c r="A70" s="205">
        <v>11823</v>
      </c>
      <c r="B70" s="210" t="s">
        <v>611</v>
      </c>
      <c r="C70" s="211" t="s">
        <v>612</v>
      </c>
      <c r="D70" s="203"/>
      <c r="E70" s="203"/>
      <c r="F70" s="203">
        <f t="shared" si="2"/>
        <v>0</v>
      </c>
      <c r="G70" s="203"/>
      <c r="H70" s="203"/>
      <c r="I70" s="204">
        <f t="shared" si="3"/>
        <v>0</v>
      </c>
    </row>
    <row r="71" spans="1:9" ht="15" customHeight="1" x14ac:dyDescent="0.2">
      <c r="A71" s="205"/>
      <c r="B71" s="197" t="s">
        <v>613</v>
      </c>
      <c r="C71" s="198" t="s">
        <v>614</v>
      </c>
      <c r="D71" s="199">
        <f>SUM(D72:D74)</f>
        <v>0</v>
      </c>
      <c r="E71" s="199">
        <f t="shared" ref="E71:H71" si="22">SUM(E72:E74)</f>
        <v>0</v>
      </c>
      <c r="F71" s="199">
        <f t="shared" si="2"/>
        <v>0</v>
      </c>
      <c r="G71" s="199">
        <f t="shared" si="22"/>
        <v>0</v>
      </c>
      <c r="H71" s="199">
        <f t="shared" si="22"/>
        <v>0</v>
      </c>
      <c r="I71" s="200">
        <f t="shared" si="3"/>
        <v>0</v>
      </c>
    </row>
    <row r="72" spans="1:9" ht="15" customHeight="1" x14ac:dyDescent="0.2">
      <c r="A72" s="205">
        <v>11831</v>
      </c>
      <c r="B72" s="212" t="s">
        <v>615</v>
      </c>
      <c r="C72" s="213" t="s">
        <v>616</v>
      </c>
      <c r="D72" s="208"/>
      <c r="E72" s="208"/>
      <c r="F72" s="208">
        <f t="shared" si="2"/>
        <v>0</v>
      </c>
      <c r="G72" s="208"/>
      <c r="H72" s="208"/>
      <c r="I72" s="209">
        <f t="shared" si="3"/>
        <v>0</v>
      </c>
    </row>
    <row r="73" spans="1:9" ht="15" customHeight="1" x14ac:dyDescent="0.2">
      <c r="A73" s="205">
        <v>11832</v>
      </c>
      <c r="B73" s="212" t="s">
        <v>617</v>
      </c>
      <c r="C73" s="213" t="s">
        <v>618</v>
      </c>
      <c r="D73" s="208"/>
      <c r="E73" s="208"/>
      <c r="F73" s="208">
        <f t="shared" si="2"/>
        <v>0</v>
      </c>
      <c r="G73" s="208"/>
      <c r="H73" s="208"/>
      <c r="I73" s="209">
        <f t="shared" si="3"/>
        <v>0</v>
      </c>
    </row>
    <row r="74" spans="1:9" ht="15" customHeight="1" x14ac:dyDescent="0.2">
      <c r="A74" s="205">
        <v>11833</v>
      </c>
      <c r="B74" s="212" t="s">
        <v>619</v>
      </c>
      <c r="C74" s="213" t="s">
        <v>620</v>
      </c>
      <c r="D74" s="208"/>
      <c r="E74" s="208"/>
      <c r="F74" s="208">
        <f t="shared" ref="F74:F119" si="23">+D74+E74</f>
        <v>0</v>
      </c>
      <c r="G74" s="208"/>
      <c r="H74" s="208"/>
      <c r="I74" s="209">
        <f t="shared" ref="I74:I119" si="24">+H74-D74</f>
        <v>0</v>
      </c>
    </row>
    <row r="75" spans="1:9" ht="15" customHeight="1" x14ac:dyDescent="0.2">
      <c r="A75" s="205">
        <v>119</v>
      </c>
      <c r="B75" s="197" t="s">
        <v>621</v>
      </c>
      <c r="C75" s="198" t="s">
        <v>24</v>
      </c>
      <c r="D75" s="214"/>
      <c r="E75" s="214"/>
      <c r="F75" s="214">
        <f t="shared" si="23"/>
        <v>0</v>
      </c>
      <c r="G75" s="214"/>
      <c r="H75" s="214"/>
      <c r="I75" s="215">
        <f t="shared" si="24"/>
        <v>0</v>
      </c>
    </row>
    <row r="76" spans="1:9" ht="15" customHeight="1" x14ac:dyDescent="0.2">
      <c r="A76" s="205"/>
      <c r="B76" s="206"/>
      <c r="C76" s="207"/>
      <c r="D76" s="208"/>
      <c r="E76" s="208"/>
      <c r="F76" s="208">
        <f t="shared" si="23"/>
        <v>0</v>
      </c>
      <c r="G76" s="208"/>
      <c r="H76" s="208"/>
      <c r="I76" s="209">
        <f t="shared" si="24"/>
        <v>0</v>
      </c>
    </row>
    <row r="77" spans="1:9" ht="15" customHeight="1" x14ac:dyDescent="0.2">
      <c r="A77" s="192"/>
      <c r="B77" s="193">
        <v>1.1000000000000001</v>
      </c>
      <c r="C77" s="194" t="s">
        <v>622</v>
      </c>
      <c r="D77" s="195">
        <f>+D78+D82+D90+D95+D113</f>
        <v>1787025</v>
      </c>
      <c r="E77" s="195">
        <f t="shared" ref="E77:H77" si="25">+E78+E82+E90+E95+E113</f>
        <v>255344950.03999993</v>
      </c>
      <c r="F77" s="195">
        <f t="shared" si="23"/>
        <v>257131975.03999993</v>
      </c>
      <c r="G77" s="195">
        <f t="shared" si="25"/>
        <v>67233193.310000002</v>
      </c>
      <c r="H77" s="195">
        <f t="shared" si="25"/>
        <v>67233193.310000002</v>
      </c>
      <c r="I77" s="196">
        <f t="shared" si="24"/>
        <v>65446168.310000002</v>
      </c>
    </row>
    <row r="78" spans="1:9" ht="15" customHeight="1" x14ac:dyDescent="0.2">
      <c r="A78" s="192"/>
      <c r="B78" s="197" t="s">
        <v>623</v>
      </c>
      <c r="C78" s="198" t="s">
        <v>624</v>
      </c>
      <c r="D78" s="199">
        <f>SUM(D79:D81)</f>
        <v>0</v>
      </c>
      <c r="E78" s="199">
        <f t="shared" ref="E78:H78" si="26">SUM(E79:E81)</f>
        <v>0</v>
      </c>
      <c r="F78" s="199">
        <f t="shared" si="23"/>
        <v>0</v>
      </c>
      <c r="G78" s="199">
        <f t="shared" si="26"/>
        <v>0</v>
      </c>
      <c r="H78" s="199">
        <f t="shared" si="26"/>
        <v>0</v>
      </c>
      <c r="I78" s="200">
        <f t="shared" si="24"/>
        <v>0</v>
      </c>
    </row>
    <row r="79" spans="1:9" ht="15" customHeight="1" x14ac:dyDescent="0.2">
      <c r="A79" s="205">
        <v>1211</v>
      </c>
      <c r="B79" s="206" t="s">
        <v>625</v>
      </c>
      <c r="C79" s="207" t="s">
        <v>626</v>
      </c>
      <c r="D79" s="208"/>
      <c r="E79" s="208"/>
      <c r="F79" s="208">
        <f t="shared" si="23"/>
        <v>0</v>
      </c>
      <c r="G79" s="208"/>
      <c r="H79" s="208"/>
      <c r="I79" s="209">
        <f t="shared" si="24"/>
        <v>0</v>
      </c>
    </row>
    <row r="80" spans="1:9" ht="15" customHeight="1" x14ac:dyDescent="0.2">
      <c r="A80" s="205">
        <v>1212</v>
      </c>
      <c r="B80" s="206" t="s">
        <v>627</v>
      </c>
      <c r="C80" s="207" t="s">
        <v>628</v>
      </c>
      <c r="D80" s="208"/>
      <c r="E80" s="208"/>
      <c r="F80" s="208">
        <f t="shared" si="23"/>
        <v>0</v>
      </c>
      <c r="G80" s="208"/>
      <c r="H80" s="208"/>
      <c r="I80" s="209">
        <f t="shared" si="24"/>
        <v>0</v>
      </c>
    </row>
    <row r="81" spans="1:9" ht="15" customHeight="1" x14ac:dyDescent="0.2">
      <c r="A81" s="205">
        <v>1213</v>
      </c>
      <c r="B81" s="206" t="s">
        <v>629</v>
      </c>
      <c r="C81" s="207" t="s">
        <v>630</v>
      </c>
      <c r="D81" s="208"/>
      <c r="E81" s="208"/>
      <c r="F81" s="208">
        <f t="shared" si="23"/>
        <v>0</v>
      </c>
      <c r="G81" s="208"/>
      <c r="H81" s="208"/>
      <c r="I81" s="209">
        <f t="shared" si="24"/>
        <v>0</v>
      </c>
    </row>
    <row r="82" spans="1:9" ht="15" customHeight="1" x14ac:dyDescent="0.2">
      <c r="A82" s="192"/>
      <c r="B82" s="197" t="s">
        <v>631</v>
      </c>
      <c r="C82" s="198" t="s">
        <v>632</v>
      </c>
      <c r="D82" s="199">
        <f>SUM(D83:D89)</f>
        <v>0</v>
      </c>
      <c r="E82" s="199">
        <f t="shared" ref="E82:H82" si="27">SUM(E83:E89)</f>
        <v>0</v>
      </c>
      <c r="F82" s="199">
        <f t="shared" si="23"/>
        <v>0</v>
      </c>
      <c r="G82" s="199">
        <f t="shared" si="27"/>
        <v>0</v>
      </c>
      <c r="H82" s="199">
        <f t="shared" si="27"/>
        <v>0</v>
      </c>
      <c r="I82" s="200">
        <f t="shared" si="24"/>
        <v>0</v>
      </c>
    </row>
    <row r="83" spans="1:9" ht="15" customHeight="1" x14ac:dyDescent="0.2">
      <c r="A83" s="205">
        <v>1221</v>
      </c>
      <c r="B83" s="206" t="s">
        <v>633</v>
      </c>
      <c r="C83" s="207" t="s">
        <v>12</v>
      </c>
      <c r="D83" s="208"/>
      <c r="E83" s="208"/>
      <c r="F83" s="208">
        <f t="shared" si="23"/>
        <v>0</v>
      </c>
      <c r="G83" s="208"/>
      <c r="H83" s="208"/>
      <c r="I83" s="209">
        <f t="shared" si="24"/>
        <v>0</v>
      </c>
    </row>
    <row r="84" spans="1:9" ht="15" customHeight="1" x14ac:dyDescent="0.2">
      <c r="A84" s="205">
        <v>1222</v>
      </c>
      <c r="B84" s="206" t="s">
        <v>634</v>
      </c>
      <c r="C84" s="207" t="s">
        <v>635</v>
      </c>
      <c r="D84" s="208"/>
      <c r="E84" s="208"/>
      <c r="F84" s="208">
        <f t="shared" si="23"/>
        <v>0</v>
      </c>
      <c r="G84" s="208"/>
      <c r="H84" s="208"/>
      <c r="I84" s="209">
        <f t="shared" si="24"/>
        <v>0</v>
      </c>
    </row>
    <row r="85" spans="1:9" ht="15" customHeight="1" x14ac:dyDescent="0.2">
      <c r="A85" s="205">
        <v>1223</v>
      </c>
      <c r="B85" s="206" t="s">
        <v>636</v>
      </c>
      <c r="C85" s="207" t="s">
        <v>637</v>
      </c>
      <c r="D85" s="208"/>
      <c r="E85" s="208"/>
      <c r="F85" s="208">
        <f t="shared" si="23"/>
        <v>0</v>
      </c>
      <c r="G85" s="208"/>
      <c r="H85" s="208"/>
      <c r="I85" s="209">
        <f t="shared" si="24"/>
        <v>0</v>
      </c>
    </row>
    <row r="86" spans="1:9" ht="15" customHeight="1" x14ac:dyDescent="0.2">
      <c r="A86" s="205">
        <v>1224</v>
      </c>
      <c r="B86" s="206" t="s">
        <v>638</v>
      </c>
      <c r="C86" s="207" t="s">
        <v>639</v>
      </c>
      <c r="D86" s="208"/>
      <c r="E86" s="208"/>
      <c r="F86" s="208">
        <f t="shared" si="23"/>
        <v>0</v>
      </c>
      <c r="G86" s="208"/>
      <c r="H86" s="208"/>
      <c r="I86" s="209">
        <f t="shared" si="24"/>
        <v>0</v>
      </c>
    </row>
    <row r="87" spans="1:9" ht="15" customHeight="1" x14ac:dyDescent="0.2">
      <c r="A87" s="205">
        <v>1225</v>
      </c>
      <c r="B87" s="206" t="s">
        <v>640</v>
      </c>
      <c r="C87" s="207" t="s">
        <v>641</v>
      </c>
      <c r="D87" s="208"/>
      <c r="E87" s="208"/>
      <c r="F87" s="208">
        <f t="shared" si="23"/>
        <v>0</v>
      </c>
      <c r="G87" s="208"/>
      <c r="H87" s="208"/>
      <c r="I87" s="209">
        <f t="shared" si="24"/>
        <v>0</v>
      </c>
    </row>
    <row r="88" spans="1:9" ht="15" customHeight="1" x14ac:dyDescent="0.2">
      <c r="A88" s="205">
        <v>1226</v>
      </c>
      <c r="B88" s="206" t="s">
        <v>642</v>
      </c>
      <c r="C88" s="207" t="s">
        <v>643</v>
      </c>
      <c r="D88" s="208"/>
      <c r="E88" s="208"/>
      <c r="F88" s="208">
        <f t="shared" si="23"/>
        <v>0</v>
      </c>
      <c r="G88" s="208"/>
      <c r="H88" s="208"/>
      <c r="I88" s="209">
        <f t="shared" si="24"/>
        <v>0</v>
      </c>
    </row>
    <row r="89" spans="1:9" ht="15" customHeight="1" x14ac:dyDescent="0.2">
      <c r="A89" s="205">
        <v>1227</v>
      </c>
      <c r="B89" s="206" t="s">
        <v>644</v>
      </c>
      <c r="C89" s="207" t="s">
        <v>645</v>
      </c>
      <c r="D89" s="208"/>
      <c r="E89" s="208"/>
      <c r="F89" s="208">
        <f t="shared" si="23"/>
        <v>0</v>
      </c>
      <c r="G89" s="208"/>
      <c r="H89" s="208"/>
      <c r="I89" s="209">
        <f t="shared" si="24"/>
        <v>0</v>
      </c>
    </row>
    <row r="90" spans="1:9" ht="15" customHeight="1" x14ac:dyDescent="0.2">
      <c r="A90" s="192"/>
      <c r="B90" s="197" t="s">
        <v>646</v>
      </c>
      <c r="C90" s="198" t="s">
        <v>647</v>
      </c>
      <c r="D90" s="199">
        <f>SUM(D91:D94)</f>
        <v>0</v>
      </c>
      <c r="E90" s="199">
        <f t="shared" ref="E90:H90" si="28">SUM(E91:E94)</f>
        <v>0</v>
      </c>
      <c r="F90" s="199">
        <f t="shared" si="23"/>
        <v>0</v>
      </c>
      <c r="G90" s="199">
        <f t="shared" si="28"/>
        <v>0</v>
      </c>
      <c r="H90" s="199">
        <f t="shared" si="28"/>
        <v>0</v>
      </c>
      <c r="I90" s="200">
        <f t="shared" si="24"/>
        <v>0</v>
      </c>
    </row>
    <row r="91" spans="1:9" ht="15" customHeight="1" x14ac:dyDescent="0.2">
      <c r="A91" s="205">
        <v>1231</v>
      </c>
      <c r="B91" s="206" t="s">
        <v>648</v>
      </c>
      <c r="C91" s="207" t="s">
        <v>649</v>
      </c>
      <c r="D91" s="208"/>
      <c r="E91" s="208"/>
      <c r="F91" s="208">
        <f t="shared" si="23"/>
        <v>0</v>
      </c>
      <c r="G91" s="208"/>
      <c r="H91" s="208"/>
      <c r="I91" s="209">
        <f t="shared" si="24"/>
        <v>0</v>
      </c>
    </row>
    <row r="92" spans="1:9" ht="15" customHeight="1" x14ac:dyDescent="0.2">
      <c r="A92" s="205">
        <v>1232</v>
      </c>
      <c r="B92" s="206" t="s">
        <v>650</v>
      </c>
      <c r="C92" s="207" t="s">
        <v>651</v>
      </c>
      <c r="D92" s="208"/>
      <c r="E92" s="208"/>
      <c r="F92" s="208">
        <f t="shared" si="23"/>
        <v>0</v>
      </c>
      <c r="G92" s="208"/>
      <c r="H92" s="208"/>
      <c r="I92" s="209">
        <f t="shared" si="24"/>
        <v>0</v>
      </c>
    </row>
    <row r="93" spans="1:9" ht="15" customHeight="1" x14ac:dyDescent="0.2">
      <c r="A93" s="205">
        <v>1233</v>
      </c>
      <c r="B93" s="206" t="s">
        <v>652</v>
      </c>
      <c r="C93" s="207" t="s">
        <v>653</v>
      </c>
      <c r="D93" s="208"/>
      <c r="E93" s="208"/>
      <c r="F93" s="208">
        <f t="shared" si="23"/>
        <v>0</v>
      </c>
      <c r="G93" s="208"/>
      <c r="H93" s="208"/>
      <c r="I93" s="209">
        <f t="shared" si="24"/>
        <v>0</v>
      </c>
    </row>
    <row r="94" spans="1:9" ht="15" customHeight="1" x14ac:dyDescent="0.2">
      <c r="A94" s="205">
        <v>1234</v>
      </c>
      <c r="B94" s="206" t="s">
        <v>654</v>
      </c>
      <c r="C94" s="207" t="s">
        <v>31</v>
      </c>
      <c r="D94" s="208"/>
      <c r="E94" s="208"/>
      <c r="F94" s="208">
        <f t="shared" si="23"/>
        <v>0</v>
      </c>
      <c r="G94" s="208"/>
      <c r="H94" s="208"/>
      <c r="I94" s="209">
        <f t="shared" si="24"/>
        <v>0</v>
      </c>
    </row>
    <row r="95" spans="1:9" ht="15" customHeight="1" x14ac:dyDescent="0.2">
      <c r="A95" s="192"/>
      <c r="B95" s="197" t="s">
        <v>655</v>
      </c>
      <c r="C95" s="198" t="s">
        <v>656</v>
      </c>
      <c r="D95" s="199">
        <f>+D96+D97+D109</f>
        <v>1787025</v>
      </c>
      <c r="E95" s="199">
        <f t="shared" ref="E95:H95" si="29">+E96+E97+E109</f>
        <v>255344950.03999993</v>
      </c>
      <c r="F95" s="199">
        <f t="shared" si="23"/>
        <v>257131975.03999993</v>
      </c>
      <c r="G95" s="199">
        <f t="shared" si="29"/>
        <v>67233193.310000002</v>
      </c>
      <c r="H95" s="199">
        <f t="shared" si="29"/>
        <v>67233193.310000002</v>
      </c>
      <c r="I95" s="199">
        <f t="shared" si="24"/>
        <v>65446168.310000002</v>
      </c>
    </row>
    <row r="96" spans="1:9" ht="15" customHeight="1" x14ac:dyDescent="0.2">
      <c r="A96" s="205">
        <v>1241</v>
      </c>
      <c r="B96" s="197" t="s">
        <v>657</v>
      </c>
      <c r="C96" s="198" t="s">
        <v>593</v>
      </c>
      <c r="D96" s="199"/>
      <c r="E96" s="199"/>
      <c r="F96" s="199">
        <f t="shared" si="23"/>
        <v>0</v>
      </c>
      <c r="G96" s="199"/>
      <c r="H96" s="199"/>
      <c r="I96" s="200">
        <f t="shared" si="24"/>
        <v>0</v>
      </c>
    </row>
    <row r="97" spans="1:9" ht="15" customHeight="1" x14ac:dyDescent="0.2">
      <c r="A97" s="205"/>
      <c r="B97" s="197" t="s">
        <v>658</v>
      </c>
      <c r="C97" s="198" t="s">
        <v>595</v>
      </c>
      <c r="D97" s="199">
        <f>+D98+D103+D108</f>
        <v>1787025</v>
      </c>
      <c r="E97" s="199">
        <f t="shared" ref="E97:H97" si="30">+E98+E103+E108</f>
        <v>255344950.03999993</v>
      </c>
      <c r="F97" s="199">
        <f t="shared" si="23"/>
        <v>257131975.03999993</v>
      </c>
      <c r="G97" s="199">
        <f t="shared" si="30"/>
        <v>67233193.310000002</v>
      </c>
      <c r="H97" s="199">
        <f t="shared" si="30"/>
        <v>67233193.310000002</v>
      </c>
      <c r="I97" s="199">
        <f t="shared" si="24"/>
        <v>65446168.310000002</v>
      </c>
    </row>
    <row r="98" spans="1:9" ht="15" customHeight="1" x14ac:dyDescent="0.2">
      <c r="A98" s="205"/>
      <c r="B98" s="210" t="s">
        <v>659</v>
      </c>
      <c r="C98" s="211" t="s">
        <v>660</v>
      </c>
      <c r="D98" s="203">
        <f>SUM(D99:D102)</f>
        <v>78200</v>
      </c>
      <c r="E98" s="203">
        <f t="shared" ref="E98:H98" si="31">SUM(E99:E102)</f>
        <v>253248725.39999995</v>
      </c>
      <c r="F98" s="203">
        <f t="shared" si="23"/>
        <v>253326925.39999995</v>
      </c>
      <c r="G98" s="203">
        <f t="shared" si="31"/>
        <v>65524368.310000002</v>
      </c>
      <c r="H98" s="203">
        <f t="shared" si="31"/>
        <v>65524368.310000002</v>
      </c>
      <c r="I98" s="204">
        <f t="shared" si="24"/>
        <v>65446168.310000002</v>
      </c>
    </row>
    <row r="99" spans="1:9" ht="15" customHeight="1" x14ac:dyDescent="0.2">
      <c r="A99" s="205">
        <v>124211</v>
      </c>
      <c r="B99" s="212" t="s">
        <v>661</v>
      </c>
      <c r="C99" s="213" t="s">
        <v>599</v>
      </c>
      <c r="D99" s="208">
        <v>78200</v>
      </c>
      <c r="E99" s="208">
        <v>253248725.39999995</v>
      </c>
      <c r="F99" s="208">
        <f t="shared" si="23"/>
        <v>253326925.39999995</v>
      </c>
      <c r="G99" s="208">
        <v>65524368.310000002</v>
      </c>
      <c r="H99" s="208">
        <v>65524368.310000002</v>
      </c>
      <c r="I99" s="209">
        <f t="shared" si="24"/>
        <v>65446168.310000002</v>
      </c>
    </row>
    <row r="100" spans="1:9" ht="15" customHeight="1" x14ac:dyDescent="0.2">
      <c r="A100" s="205">
        <v>124212</v>
      </c>
      <c r="B100" s="212" t="s">
        <v>662</v>
      </c>
      <c r="C100" s="213" t="s">
        <v>601</v>
      </c>
      <c r="D100" s="208"/>
      <c r="E100" s="208"/>
      <c r="F100" s="208">
        <f t="shared" si="23"/>
        <v>0</v>
      </c>
      <c r="G100" s="208"/>
      <c r="H100" s="208"/>
      <c r="I100" s="209">
        <f t="shared" si="24"/>
        <v>0</v>
      </c>
    </row>
    <row r="101" spans="1:9" ht="15" customHeight="1" x14ac:dyDescent="0.2">
      <c r="A101" s="205">
        <v>124213</v>
      </c>
      <c r="B101" s="212" t="s">
        <v>663</v>
      </c>
      <c r="C101" s="213" t="s">
        <v>19</v>
      </c>
      <c r="D101" s="208"/>
      <c r="E101" s="208"/>
      <c r="F101" s="208">
        <f t="shared" si="23"/>
        <v>0</v>
      </c>
      <c r="G101" s="208"/>
      <c r="H101" s="208"/>
      <c r="I101" s="209">
        <f t="shared" si="24"/>
        <v>0</v>
      </c>
    </row>
    <row r="102" spans="1:9" ht="15" customHeight="1" x14ac:dyDescent="0.2">
      <c r="A102" s="205">
        <v>124214</v>
      </c>
      <c r="B102" s="212" t="s">
        <v>664</v>
      </c>
      <c r="C102" s="213" t="s">
        <v>604</v>
      </c>
      <c r="D102" s="208"/>
      <c r="E102" s="208"/>
      <c r="F102" s="208">
        <f t="shared" si="23"/>
        <v>0</v>
      </c>
      <c r="G102" s="208"/>
      <c r="H102" s="208"/>
      <c r="I102" s="209">
        <f t="shared" si="24"/>
        <v>0</v>
      </c>
    </row>
    <row r="103" spans="1:9" ht="15" customHeight="1" x14ac:dyDescent="0.2">
      <c r="A103" s="205"/>
      <c r="B103" s="210" t="s">
        <v>665</v>
      </c>
      <c r="C103" s="211" t="s">
        <v>606</v>
      </c>
      <c r="D103" s="203">
        <f>SUM(D104:D107)</f>
        <v>1708825</v>
      </c>
      <c r="E103" s="203">
        <f t="shared" ref="E103:H103" si="32">SUM(E104:E107)</f>
        <v>2096224.64</v>
      </c>
      <c r="F103" s="203">
        <f t="shared" si="23"/>
        <v>3805049.6399999997</v>
      </c>
      <c r="G103" s="203">
        <f t="shared" si="32"/>
        <v>1708825</v>
      </c>
      <c r="H103" s="203">
        <f t="shared" si="32"/>
        <v>1708825</v>
      </c>
      <c r="I103" s="204">
        <f t="shared" si="24"/>
        <v>0</v>
      </c>
    </row>
    <row r="104" spans="1:9" ht="15" customHeight="1" x14ac:dyDescent="0.2">
      <c r="A104" s="205">
        <v>124221</v>
      </c>
      <c r="B104" s="212" t="s">
        <v>666</v>
      </c>
      <c r="C104" s="213" t="s">
        <v>599</v>
      </c>
      <c r="D104" s="208">
        <v>1708825</v>
      </c>
      <c r="E104" s="208">
        <v>2096224.64</v>
      </c>
      <c r="F104" s="208">
        <f t="shared" si="23"/>
        <v>3805049.6399999997</v>
      </c>
      <c r="G104" s="208">
        <v>1708825</v>
      </c>
      <c r="H104" s="208">
        <v>1708825</v>
      </c>
      <c r="I104" s="209">
        <f t="shared" si="24"/>
        <v>0</v>
      </c>
    </row>
    <row r="105" spans="1:9" ht="15" customHeight="1" x14ac:dyDescent="0.2">
      <c r="A105" s="205">
        <v>124222</v>
      </c>
      <c r="B105" s="212" t="s">
        <v>667</v>
      </c>
      <c r="C105" s="213" t="s">
        <v>601</v>
      </c>
      <c r="D105" s="208"/>
      <c r="E105" s="208"/>
      <c r="F105" s="208">
        <f t="shared" si="23"/>
        <v>0</v>
      </c>
      <c r="G105" s="208"/>
      <c r="H105" s="208"/>
      <c r="I105" s="209">
        <f t="shared" si="24"/>
        <v>0</v>
      </c>
    </row>
    <row r="106" spans="1:9" ht="15" customHeight="1" x14ac:dyDescent="0.2">
      <c r="A106" s="205">
        <v>124223</v>
      </c>
      <c r="B106" s="212" t="s">
        <v>668</v>
      </c>
      <c r="C106" s="213" t="s">
        <v>19</v>
      </c>
      <c r="D106" s="208"/>
      <c r="E106" s="208"/>
      <c r="F106" s="208">
        <f t="shared" si="23"/>
        <v>0</v>
      </c>
      <c r="G106" s="208"/>
      <c r="H106" s="208"/>
      <c r="I106" s="209">
        <f t="shared" si="24"/>
        <v>0</v>
      </c>
    </row>
    <row r="107" spans="1:9" ht="15" customHeight="1" x14ac:dyDescent="0.2">
      <c r="A107" s="205">
        <v>124224</v>
      </c>
      <c r="B107" s="212" t="s">
        <v>669</v>
      </c>
      <c r="C107" s="213" t="s">
        <v>604</v>
      </c>
      <c r="D107" s="208"/>
      <c r="E107" s="208"/>
      <c r="F107" s="208">
        <f t="shared" si="23"/>
        <v>0</v>
      </c>
      <c r="G107" s="208"/>
      <c r="H107" s="208"/>
      <c r="I107" s="209">
        <f t="shared" si="24"/>
        <v>0</v>
      </c>
    </row>
    <row r="108" spans="1:9" ht="15" customHeight="1" x14ac:dyDescent="0.2">
      <c r="A108" s="205">
        <v>12423</v>
      </c>
      <c r="B108" s="210" t="s">
        <v>670</v>
      </c>
      <c r="C108" s="211" t="s">
        <v>612</v>
      </c>
      <c r="D108" s="203"/>
      <c r="E108" s="203"/>
      <c r="F108" s="203">
        <f t="shared" si="23"/>
        <v>0</v>
      </c>
      <c r="G108" s="203"/>
      <c r="H108" s="203"/>
      <c r="I108" s="204">
        <f t="shared" si="24"/>
        <v>0</v>
      </c>
    </row>
    <row r="109" spans="1:9" ht="15" customHeight="1" x14ac:dyDescent="0.2">
      <c r="A109" s="205"/>
      <c r="B109" s="197" t="s">
        <v>671</v>
      </c>
      <c r="C109" s="198" t="s">
        <v>614</v>
      </c>
      <c r="D109" s="199">
        <f>SUM(D110:D112)</f>
        <v>0</v>
      </c>
      <c r="E109" s="199">
        <f t="shared" ref="E109:H109" si="33">SUM(E110:E112)</f>
        <v>0</v>
      </c>
      <c r="F109" s="199">
        <f t="shared" si="23"/>
        <v>0</v>
      </c>
      <c r="G109" s="199">
        <f t="shared" si="33"/>
        <v>0</v>
      </c>
      <c r="H109" s="199">
        <f t="shared" si="33"/>
        <v>0</v>
      </c>
      <c r="I109" s="200">
        <f t="shared" si="24"/>
        <v>0</v>
      </c>
    </row>
    <row r="110" spans="1:9" ht="15" customHeight="1" x14ac:dyDescent="0.2">
      <c r="A110" s="205">
        <v>12431</v>
      </c>
      <c r="B110" s="212" t="s">
        <v>672</v>
      </c>
      <c r="C110" s="213" t="s">
        <v>616</v>
      </c>
      <c r="D110" s="208"/>
      <c r="E110" s="208"/>
      <c r="F110" s="208">
        <f t="shared" si="23"/>
        <v>0</v>
      </c>
      <c r="G110" s="208"/>
      <c r="H110" s="208"/>
      <c r="I110" s="209">
        <f t="shared" si="24"/>
        <v>0</v>
      </c>
    </row>
    <row r="111" spans="1:9" ht="15" customHeight="1" x14ac:dyDescent="0.2">
      <c r="A111" s="205">
        <v>12432</v>
      </c>
      <c r="B111" s="206" t="s">
        <v>673</v>
      </c>
      <c r="C111" s="207" t="s">
        <v>618</v>
      </c>
      <c r="D111" s="208"/>
      <c r="E111" s="208"/>
      <c r="F111" s="208">
        <f t="shared" si="23"/>
        <v>0</v>
      </c>
      <c r="G111" s="208"/>
      <c r="H111" s="208"/>
      <c r="I111" s="209">
        <f t="shared" si="24"/>
        <v>0</v>
      </c>
    </row>
    <row r="112" spans="1:9" ht="15" customHeight="1" x14ac:dyDescent="0.2">
      <c r="A112" s="205">
        <v>12433</v>
      </c>
      <c r="B112" s="206" t="s">
        <v>674</v>
      </c>
      <c r="C112" s="207" t="s">
        <v>620</v>
      </c>
      <c r="D112" s="208"/>
      <c r="E112" s="208"/>
      <c r="F112" s="208">
        <f t="shared" si="23"/>
        <v>0</v>
      </c>
      <c r="G112" s="208"/>
      <c r="H112" s="208"/>
      <c r="I112" s="209">
        <f t="shared" si="24"/>
        <v>0</v>
      </c>
    </row>
    <row r="113" spans="1:9" ht="15" customHeight="1" x14ac:dyDescent="0.2">
      <c r="A113" s="192"/>
      <c r="B113" s="197" t="s">
        <v>675</v>
      </c>
      <c r="C113" s="198" t="s">
        <v>676</v>
      </c>
      <c r="D113" s="199">
        <f>SUM(D114:D117)</f>
        <v>0</v>
      </c>
      <c r="E113" s="199">
        <f t="shared" ref="E113:H113" si="34">SUM(E114:E117)</f>
        <v>0</v>
      </c>
      <c r="F113" s="199">
        <f t="shared" si="23"/>
        <v>0</v>
      </c>
      <c r="G113" s="199">
        <f t="shared" si="34"/>
        <v>0</v>
      </c>
      <c r="H113" s="199">
        <f t="shared" si="34"/>
        <v>0</v>
      </c>
      <c r="I113" s="200">
        <f t="shared" si="24"/>
        <v>0</v>
      </c>
    </row>
    <row r="114" spans="1:9" ht="15" customHeight="1" x14ac:dyDescent="0.2">
      <c r="A114" s="205">
        <v>1251</v>
      </c>
      <c r="B114" s="206" t="s">
        <v>677</v>
      </c>
      <c r="C114" s="207" t="s">
        <v>678</v>
      </c>
      <c r="D114" s="208"/>
      <c r="E114" s="208"/>
      <c r="F114" s="208">
        <f t="shared" si="23"/>
        <v>0</v>
      </c>
      <c r="G114" s="208"/>
      <c r="H114" s="208"/>
      <c r="I114" s="209">
        <f t="shared" si="24"/>
        <v>0</v>
      </c>
    </row>
    <row r="115" spans="1:9" ht="15" customHeight="1" x14ac:dyDescent="0.2">
      <c r="A115" s="205">
        <v>1252</v>
      </c>
      <c r="B115" s="206" t="s">
        <v>679</v>
      </c>
      <c r="C115" s="207" t="s">
        <v>680</v>
      </c>
      <c r="D115" s="208"/>
      <c r="E115" s="208"/>
      <c r="F115" s="208">
        <f t="shared" si="23"/>
        <v>0</v>
      </c>
      <c r="G115" s="208"/>
      <c r="H115" s="208"/>
      <c r="I115" s="209">
        <f t="shared" si="24"/>
        <v>0</v>
      </c>
    </row>
    <row r="116" spans="1:9" ht="15" customHeight="1" x14ac:dyDescent="0.2">
      <c r="A116" s="205">
        <v>1253</v>
      </c>
      <c r="B116" s="206" t="s">
        <v>681</v>
      </c>
      <c r="C116" s="207" t="s">
        <v>682</v>
      </c>
      <c r="D116" s="208"/>
      <c r="E116" s="208"/>
      <c r="F116" s="208">
        <f t="shared" si="23"/>
        <v>0</v>
      </c>
      <c r="G116" s="208"/>
      <c r="H116" s="208"/>
      <c r="I116" s="209">
        <f t="shared" si="24"/>
        <v>0</v>
      </c>
    </row>
    <row r="117" spans="1:9" ht="15" customHeight="1" x14ac:dyDescent="0.2">
      <c r="A117" s="205">
        <v>1254</v>
      </c>
      <c r="B117" s="206" t="s">
        <v>683</v>
      </c>
      <c r="C117" s="207" t="s">
        <v>684</v>
      </c>
      <c r="D117" s="208"/>
      <c r="E117" s="208"/>
      <c r="F117" s="208">
        <f t="shared" si="23"/>
        <v>0</v>
      </c>
      <c r="G117" s="208"/>
      <c r="H117" s="208"/>
      <c r="I117" s="209">
        <f t="shared" si="24"/>
        <v>0</v>
      </c>
    </row>
    <row r="118" spans="1:9" ht="15" customHeight="1" x14ac:dyDescent="0.2">
      <c r="A118" s="205"/>
      <c r="B118" s="216"/>
      <c r="C118" s="207"/>
      <c r="D118" s="217"/>
      <c r="E118" s="217"/>
      <c r="F118" s="208">
        <f t="shared" si="23"/>
        <v>0</v>
      </c>
      <c r="G118" s="208"/>
      <c r="H118" s="208"/>
      <c r="I118" s="209">
        <f t="shared" si="24"/>
        <v>0</v>
      </c>
    </row>
    <row r="119" spans="1:9" ht="15" customHeight="1" x14ac:dyDescent="0.2">
      <c r="B119" s="218"/>
      <c r="C119" s="194" t="s">
        <v>685</v>
      </c>
      <c r="D119" s="219">
        <f>+D10+D77</f>
        <v>14344215274.880001</v>
      </c>
      <c r="E119" s="219">
        <f t="shared" ref="E119:H119" si="35">+E10+E77</f>
        <v>553841801.25999999</v>
      </c>
      <c r="F119" s="219">
        <f t="shared" si="23"/>
        <v>14898057076.140001</v>
      </c>
      <c r="G119" s="219">
        <f t="shared" si="35"/>
        <v>2945591315.7400002</v>
      </c>
      <c r="H119" s="219">
        <f t="shared" si="35"/>
        <v>2945591315.7400002</v>
      </c>
      <c r="I119" s="219">
        <f t="shared" si="24"/>
        <v>-11398623959.140001</v>
      </c>
    </row>
    <row r="120" spans="1:9" x14ac:dyDescent="0.2">
      <c r="B120" s="220" t="s">
        <v>686</v>
      </c>
      <c r="C120" s="221"/>
      <c r="D120" s="221"/>
      <c r="E120" s="221"/>
      <c r="F120" s="221"/>
      <c r="G120" s="221"/>
      <c r="H120" s="221"/>
    </row>
    <row r="121" spans="1:9" x14ac:dyDescent="0.2">
      <c r="B121" s="223"/>
      <c r="C121" s="221"/>
      <c r="D121" s="221"/>
      <c r="E121" s="221"/>
      <c r="F121" s="221"/>
      <c r="G121" s="221"/>
      <c r="H121" s="221"/>
    </row>
    <row r="122" spans="1:9" x14ac:dyDescent="0.2">
      <c r="B122" s="220" t="s">
        <v>273</v>
      </c>
      <c r="C122" s="224"/>
      <c r="D122" s="224"/>
      <c r="E122" s="224"/>
      <c r="F122" s="224"/>
      <c r="G122" s="224"/>
      <c r="H122" s="224"/>
    </row>
    <row r="123" spans="1:9" x14ac:dyDescent="0.2">
      <c r="B123" s="224"/>
      <c r="C123" s="225"/>
      <c r="D123" s="225"/>
      <c r="E123" s="225"/>
      <c r="F123" s="225"/>
      <c r="G123" s="225"/>
      <c r="H123" s="225"/>
    </row>
    <row r="124" spans="1:9" x14ac:dyDescent="0.2">
      <c r="D124" s="221"/>
      <c r="E124" s="221"/>
      <c r="F124" s="221"/>
      <c r="G124" s="221"/>
      <c r="H124" s="221"/>
    </row>
    <row r="125" spans="1:9" x14ac:dyDescent="0.2">
      <c r="D125" s="221"/>
      <c r="E125" s="221"/>
      <c r="F125" s="221"/>
      <c r="G125" s="221"/>
      <c r="H125" s="221"/>
    </row>
    <row r="126" spans="1:9" x14ac:dyDescent="0.2">
      <c r="D126" s="221"/>
      <c r="E126" s="221"/>
      <c r="F126" s="221"/>
      <c r="G126" s="221"/>
      <c r="H126" s="221"/>
    </row>
    <row r="127" spans="1:9" x14ac:dyDescent="0.2">
      <c r="D127" s="221"/>
      <c r="E127" s="221"/>
      <c r="F127" s="221"/>
      <c r="G127" s="221"/>
      <c r="H127" s="221"/>
    </row>
    <row r="128" spans="1:9" x14ac:dyDescent="0.2">
      <c r="D128" s="221"/>
      <c r="E128" s="221"/>
      <c r="F128" s="221"/>
      <c r="G128" s="221"/>
      <c r="H128" s="221"/>
    </row>
    <row r="129" spans="4:8" x14ac:dyDescent="0.2">
      <c r="D129" s="221"/>
      <c r="E129" s="221"/>
      <c r="F129" s="221"/>
      <c r="G129" s="221"/>
      <c r="H129" s="221"/>
    </row>
    <row r="130" spans="4:8" x14ac:dyDescent="0.2">
      <c r="D130" s="221"/>
      <c r="E130" s="221"/>
      <c r="F130" s="221"/>
      <c r="G130" s="221"/>
      <c r="H130" s="221"/>
    </row>
    <row r="131" spans="4:8" x14ac:dyDescent="0.2">
      <c r="D131" s="221"/>
      <c r="E131" s="221"/>
      <c r="F131" s="221"/>
      <c r="G131" s="221"/>
      <c r="H131" s="221"/>
    </row>
    <row r="132" spans="4:8" x14ac:dyDescent="0.2">
      <c r="D132" s="221"/>
      <c r="E132" s="221"/>
      <c r="F132" s="221"/>
      <c r="G132" s="221"/>
      <c r="H132" s="221"/>
    </row>
    <row r="133" spans="4:8" x14ac:dyDescent="0.2">
      <c r="D133" s="221"/>
      <c r="E133" s="221"/>
      <c r="F133" s="221"/>
      <c r="G133" s="221"/>
      <c r="H133" s="221"/>
    </row>
    <row r="134" spans="4:8" x14ac:dyDescent="0.2">
      <c r="D134" s="221"/>
      <c r="E134" s="221"/>
      <c r="F134" s="221"/>
      <c r="G134" s="221"/>
      <c r="H134" s="221"/>
    </row>
    <row r="135" spans="4:8" x14ac:dyDescent="0.2">
      <c r="D135" s="221"/>
      <c r="E135" s="221"/>
      <c r="F135" s="221"/>
      <c r="G135" s="221"/>
      <c r="H135" s="221"/>
    </row>
    <row r="136" spans="4:8" x14ac:dyDescent="0.2">
      <c r="D136" s="221"/>
      <c r="E136" s="221"/>
      <c r="F136" s="221"/>
      <c r="G136" s="221"/>
      <c r="H136" s="221"/>
    </row>
    <row r="137" spans="4:8" x14ac:dyDescent="0.2">
      <c r="D137" s="221"/>
      <c r="E137" s="221"/>
      <c r="F137" s="221"/>
      <c r="G137" s="221"/>
      <c r="H137" s="221"/>
    </row>
    <row r="138" spans="4:8" x14ac:dyDescent="0.2">
      <c r="D138" s="221"/>
      <c r="E138" s="221"/>
      <c r="F138" s="221"/>
      <c r="G138" s="221"/>
      <c r="H138" s="221"/>
    </row>
    <row r="139" spans="4:8" x14ac:dyDescent="0.2">
      <c r="D139" s="221"/>
      <c r="E139" s="221"/>
      <c r="F139" s="221"/>
      <c r="G139" s="221"/>
      <c r="H139" s="221"/>
    </row>
    <row r="140" spans="4:8" x14ac:dyDescent="0.2">
      <c r="D140" s="221"/>
      <c r="E140" s="221"/>
      <c r="F140" s="221"/>
      <c r="G140" s="221"/>
      <c r="H140" s="221"/>
    </row>
    <row r="141" spans="4:8" x14ac:dyDescent="0.2">
      <c r="D141" s="221"/>
      <c r="E141" s="221"/>
      <c r="F141" s="221"/>
      <c r="G141" s="221"/>
      <c r="H141" s="221"/>
    </row>
    <row r="142" spans="4:8" x14ac:dyDescent="0.2">
      <c r="D142" s="221"/>
      <c r="E142" s="221"/>
      <c r="F142" s="221"/>
      <c r="G142" s="221"/>
      <c r="H142" s="221"/>
    </row>
    <row r="143" spans="4:8" x14ac:dyDescent="0.2">
      <c r="D143" s="221"/>
      <c r="E143" s="221"/>
      <c r="F143" s="221"/>
      <c r="G143" s="221"/>
      <c r="H143" s="221"/>
    </row>
    <row r="144" spans="4:8" x14ac:dyDescent="0.2">
      <c r="D144" s="221"/>
      <c r="E144" s="221"/>
      <c r="F144" s="221"/>
      <c r="G144" s="221"/>
      <c r="H144" s="221"/>
    </row>
    <row r="145" spans="4:8" x14ac:dyDescent="0.2">
      <c r="D145" s="221"/>
      <c r="E145" s="221"/>
      <c r="F145" s="221"/>
      <c r="G145" s="221"/>
      <c r="H145" s="221"/>
    </row>
    <row r="146" spans="4:8" x14ac:dyDescent="0.2">
      <c r="D146" s="221"/>
      <c r="E146" s="221"/>
      <c r="F146" s="221"/>
      <c r="G146" s="221"/>
      <c r="H146" s="221"/>
    </row>
    <row r="147" spans="4:8" x14ac:dyDescent="0.2">
      <c r="D147" s="221"/>
      <c r="E147" s="221"/>
      <c r="F147" s="221"/>
      <c r="G147" s="221"/>
      <c r="H147" s="221"/>
    </row>
    <row r="148" spans="4:8" x14ac:dyDescent="0.2">
      <c r="D148" s="221"/>
      <c r="E148" s="221"/>
      <c r="F148" s="221"/>
      <c r="G148" s="221"/>
      <c r="H148" s="221"/>
    </row>
    <row r="149" spans="4:8" x14ac:dyDescent="0.2">
      <c r="D149" s="221"/>
      <c r="E149" s="221"/>
      <c r="F149" s="221"/>
      <c r="G149" s="221"/>
      <c r="H149" s="221"/>
    </row>
    <row r="150" spans="4:8" x14ac:dyDescent="0.2">
      <c r="D150" s="221"/>
      <c r="E150" s="221"/>
      <c r="F150" s="221"/>
      <c r="G150" s="221"/>
      <c r="H150" s="221"/>
    </row>
    <row r="151" spans="4:8" x14ac:dyDescent="0.2">
      <c r="D151" s="221"/>
      <c r="E151" s="221"/>
      <c r="F151" s="221"/>
      <c r="G151" s="221"/>
      <c r="H151" s="221"/>
    </row>
    <row r="152" spans="4:8" x14ac:dyDescent="0.2">
      <c r="D152" s="221"/>
      <c r="E152" s="221"/>
      <c r="F152" s="221"/>
      <c r="G152" s="221"/>
      <c r="H152" s="221"/>
    </row>
    <row r="153" spans="4:8" x14ac:dyDescent="0.2">
      <c r="D153" s="221"/>
      <c r="E153" s="221"/>
      <c r="F153" s="221"/>
      <c r="G153" s="221"/>
      <c r="H153" s="221"/>
    </row>
    <row r="154" spans="4:8" x14ac:dyDescent="0.2">
      <c r="D154" s="221"/>
      <c r="E154" s="221"/>
      <c r="F154" s="221"/>
      <c r="G154" s="221"/>
      <c r="H154" s="221"/>
    </row>
    <row r="155" spans="4:8" x14ac:dyDescent="0.2">
      <c r="D155" s="221"/>
      <c r="E155" s="221"/>
      <c r="F155" s="221"/>
      <c r="G155" s="221"/>
      <c r="H155" s="221"/>
    </row>
    <row r="156" spans="4:8" x14ac:dyDescent="0.2">
      <c r="D156" s="221"/>
      <c r="E156" s="221"/>
      <c r="F156" s="221"/>
      <c r="G156" s="221"/>
      <c r="H156" s="221"/>
    </row>
    <row r="157" spans="4:8" x14ac:dyDescent="0.2">
      <c r="D157" s="221"/>
      <c r="E157" s="221"/>
      <c r="F157" s="221"/>
      <c r="G157" s="221"/>
      <c r="H157" s="221"/>
    </row>
    <row r="158" spans="4:8" x14ac:dyDescent="0.2">
      <c r="D158" s="221"/>
      <c r="E158" s="221"/>
      <c r="F158" s="221"/>
      <c r="G158" s="221"/>
      <c r="H158" s="221"/>
    </row>
    <row r="159" spans="4:8" x14ac:dyDescent="0.2">
      <c r="D159" s="221"/>
      <c r="E159" s="221"/>
      <c r="F159" s="221"/>
      <c r="G159" s="221"/>
      <c r="H159" s="221"/>
    </row>
    <row r="160" spans="4:8" x14ac:dyDescent="0.2">
      <c r="D160" s="221"/>
      <c r="E160" s="221"/>
      <c r="F160" s="221"/>
      <c r="G160" s="221"/>
      <c r="H160" s="221"/>
    </row>
    <row r="161" spans="4:8" x14ac:dyDescent="0.2">
      <c r="D161" s="221"/>
      <c r="E161" s="221"/>
      <c r="F161" s="221"/>
      <c r="G161" s="221"/>
      <c r="H161" s="221"/>
    </row>
    <row r="162" spans="4:8" x14ac:dyDescent="0.2">
      <c r="D162" s="221"/>
      <c r="E162" s="221"/>
      <c r="F162" s="221"/>
      <c r="G162" s="221"/>
      <c r="H162" s="221"/>
    </row>
    <row r="163" spans="4:8" x14ac:dyDescent="0.2">
      <c r="D163" s="221"/>
      <c r="E163" s="221"/>
      <c r="F163" s="221"/>
      <c r="G163" s="221"/>
      <c r="H163" s="221"/>
    </row>
    <row r="164" spans="4:8" x14ac:dyDescent="0.2">
      <c r="D164" s="221"/>
      <c r="E164" s="221"/>
      <c r="F164" s="221"/>
      <c r="G164" s="221"/>
      <c r="H164" s="221"/>
    </row>
    <row r="165" spans="4:8" x14ac:dyDescent="0.2">
      <c r="D165" s="221"/>
      <c r="E165" s="221"/>
      <c r="F165" s="221"/>
      <c r="G165" s="221"/>
      <c r="H165" s="221"/>
    </row>
    <row r="166" spans="4:8" x14ac:dyDescent="0.2">
      <c r="D166" s="221"/>
      <c r="E166" s="221"/>
      <c r="F166" s="221"/>
      <c r="G166" s="221"/>
      <c r="H166" s="221"/>
    </row>
    <row r="167" spans="4:8" x14ac:dyDescent="0.2">
      <c r="D167" s="221"/>
      <c r="E167" s="221"/>
      <c r="F167" s="221"/>
      <c r="G167" s="221"/>
      <c r="H167" s="221"/>
    </row>
    <row r="168" spans="4:8" x14ac:dyDescent="0.2">
      <c r="D168" s="221"/>
      <c r="E168" s="221"/>
      <c r="F168" s="221"/>
      <c r="G168" s="221"/>
      <c r="H168" s="221"/>
    </row>
    <row r="169" spans="4:8" x14ac:dyDescent="0.2">
      <c r="D169" s="221"/>
      <c r="E169" s="221"/>
      <c r="F169" s="221"/>
      <c r="G169" s="221"/>
      <c r="H169" s="221"/>
    </row>
    <row r="170" spans="4:8" x14ac:dyDescent="0.2">
      <c r="D170" s="221"/>
      <c r="E170" s="221"/>
      <c r="F170" s="221"/>
      <c r="G170" s="221"/>
      <c r="H170" s="221"/>
    </row>
    <row r="171" spans="4:8" x14ac:dyDescent="0.2">
      <c r="D171" s="221"/>
      <c r="E171" s="221"/>
      <c r="F171" s="221"/>
      <c r="G171" s="221"/>
      <c r="H171" s="221"/>
    </row>
    <row r="172" spans="4:8" x14ac:dyDescent="0.2">
      <c r="D172" s="221"/>
      <c r="E172" s="221"/>
      <c r="F172" s="221"/>
      <c r="G172" s="221"/>
      <c r="H172" s="221"/>
    </row>
    <row r="173" spans="4:8" x14ac:dyDescent="0.2">
      <c r="D173" s="221"/>
      <c r="E173" s="221"/>
      <c r="F173" s="221"/>
      <c r="G173" s="221"/>
      <c r="H173" s="221"/>
    </row>
    <row r="174" spans="4:8" x14ac:dyDescent="0.2">
      <c r="D174" s="221"/>
      <c r="E174" s="221"/>
      <c r="F174" s="221"/>
      <c r="G174" s="221"/>
      <c r="H174" s="221"/>
    </row>
    <row r="175" spans="4:8" x14ac:dyDescent="0.2">
      <c r="D175" s="221"/>
      <c r="E175" s="221"/>
      <c r="F175" s="221"/>
      <c r="G175" s="221"/>
      <c r="H175" s="221"/>
    </row>
    <row r="176" spans="4:8" x14ac:dyDescent="0.2">
      <c r="D176" s="221"/>
      <c r="E176" s="221"/>
      <c r="F176" s="221"/>
      <c r="G176" s="221"/>
      <c r="H176" s="221"/>
    </row>
    <row r="177" spans="4:8" x14ac:dyDescent="0.2">
      <c r="D177" s="221"/>
      <c r="E177" s="221"/>
      <c r="F177" s="221"/>
      <c r="G177" s="221"/>
      <c r="H177" s="221"/>
    </row>
    <row r="178" spans="4:8" x14ac:dyDescent="0.2">
      <c r="D178" s="221"/>
      <c r="E178" s="221"/>
      <c r="F178" s="221"/>
      <c r="G178" s="221"/>
      <c r="H178" s="221"/>
    </row>
    <row r="179" spans="4:8" x14ac:dyDescent="0.2">
      <c r="D179" s="221"/>
      <c r="E179" s="221"/>
      <c r="F179" s="221"/>
      <c r="G179" s="221"/>
      <c r="H179" s="221"/>
    </row>
    <row r="180" spans="4:8" x14ac:dyDescent="0.2">
      <c r="D180" s="221"/>
      <c r="E180" s="221"/>
      <c r="F180" s="221"/>
      <c r="G180" s="221"/>
      <c r="H180" s="221"/>
    </row>
    <row r="181" spans="4:8" x14ac:dyDescent="0.2">
      <c r="D181" s="221"/>
      <c r="E181" s="221"/>
      <c r="F181" s="221"/>
      <c r="G181" s="221"/>
      <c r="H181" s="221"/>
    </row>
    <row r="182" spans="4:8" x14ac:dyDescent="0.2">
      <c r="D182" s="221"/>
      <c r="E182" s="221"/>
      <c r="F182" s="221"/>
      <c r="G182" s="221"/>
      <c r="H182" s="221"/>
    </row>
    <row r="183" spans="4:8" x14ac:dyDescent="0.2">
      <c r="D183" s="221"/>
      <c r="E183" s="221"/>
      <c r="F183" s="221"/>
      <c r="G183" s="221"/>
      <c r="H183" s="221"/>
    </row>
    <row r="184" spans="4:8" x14ac:dyDescent="0.2">
      <c r="D184" s="221"/>
      <c r="E184" s="221"/>
      <c r="F184" s="221"/>
      <c r="G184" s="221"/>
      <c r="H184" s="221"/>
    </row>
    <row r="185" spans="4:8" x14ac:dyDescent="0.2">
      <c r="D185" s="221"/>
      <c r="E185" s="221"/>
      <c r="F185" s="221"/>
      <c r="G185" s="221"/>
      <c r="H185" s="221"/>
    </row>
    <row r="186" spans="4:8" x14ac:dyDescent="0.2">
      <c r="D186" s="221"/>
      <c r="E186" s="221"/>
      <c r="F186" s="221"/>
      <c r="G186" s="221"/>
      <c r="H186" s="221"/>
    </row>
    <row r="187" spans="4:8" x14ac:dyDescent="0.2">
      <c r="D187" s="221"/>
      <c r="E187" s="221"/>
      <c r="F187" s="221"/>
      <c r="G187" s="221"/>
      <c r="H187" s="221"/>
    </row>
    <row r="188" spans="4:8" x14ac:dyDescent="0.2">
      <c r="D188" s="221"/>
      <c r="E188" s="221"/>
      <c r="F188" s="221"/>
      <c r="G188" s="221"/>
      <c r="H188" s="221"/>
    </row>
    <row r="189" spans="4:8" x14ac:dyDescent="0.2">
      <c r="D189" s="221"/>
      <c r="E189" s="221"/>
      <c r="F189" s="221"/>
      <c r="G189" s="221"/>
      <c r="H189" s="221"/>
    </row>
    <row r="190" spans="4:8" x14ac:dyDescent="0.2">
      <c r="D190" s="221"/>
      <c r="E190" s="221"/>
      <c r="F190" s="221"/>
      <c r="G190" s="221"/>
      <c r="H190" s="221"/>
    </row>
    <row r="191" spans="4:8" x14ac:dyDescent="0.2">
      <c r="D191" s="221"/>
      <c r="E191" s="221"/>
      <c r="F191" s="221"/>
      <c r="G191" s="221"/>
      <c r="H191" s="221"/>
    </row>
    <row r="192" spans="4:8" x14ac:dyDescent="0.2">
      <c r="D192" s="221"/>
      <c r="E192" s="221"/>
      <c r="F192" s="221"/>
      <c r="G192" s="221"/>
      <c r="H192" s="221"/>
    </row>
    <row r="193" spans="4:8" x14ac:dyDescent="0.2">
      <c r="D193" s="221"/>
      <c r="E193" s="221"/>
      <c r="F193" s="221"/>
      <c r="G193" s="221"/>
      <c r="H193" s="221"/>
    </row>
    <row r="194" spans="4:8" x14ac:dyDescent="0.2">
      <c r="D194" s="221"/>
      <c r="E194" s="221"/>
      <c r="F194" s="221"/>
      <c r="G194" s="221"/>
      <c r="H194" s="221"/>
    </row>
    <row r="195" spans="4:8" x14ac:dyDescent="0.2">
      <c r="D195" s="221"/>
      <c r="E195" s="221"/>
      <c r="F195" s="221"/>
      <c r="G195" s="221"/>
      <c r="H195" s="221"/>
    </row>
    <row r="196" spans="4:8" x14ac:dyDescent="0.2">
      <c r="D196" s="221"/>
      <c r="E196" s="221"/>
      <c r="F196" s="221"/>
      <c r="G196" s="221"/>
      <c r="H196" s="221"/>
    </row>
    <row r="197" spans="4:8" x14ac:dyDescent="0.2">
      <c r="D197" s="221"/>
      <c r="E197" s="221"/>
      <c r="F197" s="221"/>
      <c r="G197" s="221"/>
      <c r="H197" s="221"/>
    </row>
    <row r="198" spans="4:8" x14ac:dyDescent="0.2">
      <c r="D198" s="221"/>
      <c r="E198" s="221"/>
      <c r="F198" s="221"/>
      <c r="G198" s="221"/>
      <c r="H198" s="221"/>
    </row>
    <row r="199" spans="4:8" x14ac:dyDescent="0.2">
      <c r="D199" s="221"/>
      <c r="E199" s="221"/>
      <c r="F199" s="221"/>
      <c r="G199" s="221"/>
      <c r="H199" s="221"/>
    </row>
    <row r="200" spans="4:8" x14ac:dyDescent="0.2">
      <c r="D200" s="221"/>
      <c r="E200" s="221"/>
      <c r="F200" s="221"/>
      <c r="G200" s="221"/>
      <c r="H200" s="221"/>
    </row>
    <row r="201" spans="4:8" x14ac:dyDescent="0.2">
      <c r="D201" s="221"/>
      <c r="E201" s="221"/>
      <c r="F201" s="221"/>
      <c r="G201" s="221"/>
      <c r="H201" s="221"/>
    </row>
    <row r="202" spans="4:8" x14ac:dyDescent="0.2">
      <c r="D202" s="221"/>
      <c r="E202" s="221"/>
      <c r="F202" s="221"/>
      <c r="G202" s="221"/>
      <c r="H202" s="221"/>
    </row>
    <row r="203" spans="4:8" x14ac:dyDescent="0.2">
      <c r="D203" s="221"/>
      <c r="E203" s="221"/>
      <c r="F203" s="221"/>
      <c r="G203" s="221"/>
      <c r="H203" s="221"/>
    </row>
    <row r="204" spans="4:8" x14ac:dyDescent="0.2">
      <c r="D204" s="221"/>
      <c r="E204" s="221"/>
      <c r="F204" s="221"/>
      <c r="G204" s="221"/>
      <c r="H204" s="221"/>
    </row>
    <row r="205" spans="4:8" x14ac:dyDescent="0.2">
      <c r="D205" s="221"/>
      <c r="E205" s="221"/>
      <c r="F205" s="221"/>
      <c r="G205" s="221"/>
      <c r="H205" s="221"/>
    </row>
    <row r="206" spans="4:8" x14ac:dyDescent="0.2">
      <c r="D206" s="221"/>
      <c r="E206" s="221"/>
      <c r="F206" s="221"/>
      <c r="G206" s="221"/>
      <c r="H206" s="221"/>
    </row>
    <row r="207" spans="4:8" x14ac:dyDescent="0.2">
      <c r="D207" s="221"/>
      <c r="E207" s="221"/>
      <c r="F207" s="221"/>
      <c r="G207" s="221"/>
      <c r="H207" s="221"/>
    </row>
    <row r="208" spans="4:8" x14ac:dyDescent="0.2">
      <c r="D208" s="221"/>
      <c r="E208" s="221"/>
      <c r="F208" s="221"/>
      <c r="G208" s="221"/>
      <c r="H208" s="221"/>
    </row>
    <row r="209" spans="4:8" x14ac:dyDescent="0.2">
      <c r="D209" s="221"/>
      <c r="E209" s="221"/>
      <c r="F209" s="221"/>
      <c r="G209" s="221"/>
      <c r="H209" s="221"/>
    </row>
    <row r="210" spans="4:8" x14ac:dyDescent="0.2">
      <c r="D210" s="221"/>
      <c r="E210" s="221"/>
      <c r="F210" s="221"/>
      <c r="G210" s="221"/>
      <c r="H210" s="221"/>
    </row>
    <row r="211" spans="4:8" x14ac:dyDescent="0.2">
      <c r="D211" s="221"/>
      <c r="E211" s="221"/>
      <c r="F211" s="221"/>
      <c r="G211" s="221"/>
      <c r="H211" s="221"/>
    </row>
    <row r="212" spans="4:8" x14ac:dyDescent="0.2">
      <c r="D212" s="221"/>
      <c r="E212" s="221"/>
      <c r="F212" s="221"/>
      <c r="G212" s="221"/>
      <c r="H212" s="221"/>
    </row>
    <row r="213" spans="4:8" x14ac:dyDescent="0.2">
      <c r="D213" s="221"/>
      <c r="E213" s="221"/>
      <c r="F213" s="221"/>
      <c r="G213" s="221"/>
      <c r="H213" s="221"/>
    </row>
    <row r="214" spans="4:8" x14ac:dyDescent="0.2">
      <c r="D214" s="221"/>
      <c r="E214" s="221"/>
      <c r="F214" s="221"/>
      <c r="G214" s="221"/>
      <c r="H214" s="221"/>
    </row>
    <row r="215" spans="4:8" x14ac:dyDescent="0.2">
      <c r="D215" s="221"/>
      <c r="E215" s="221"/>
      <c r="F215" s="221"/>
      <c r="G215" s="221"/>
      <c r="H215" s="221"/>
    </row>
    <row r="216" spans="4:8" x14ac:dyDescent="0.2">
      <c r="D216" s="221"/>
      <c r="E216" s="221"/>
      <c r="F216" s="221"/>
      <c r="G216" s="221"/>
      <c r="H216" s="221"/>
    </row>
    <row r="217" spans="4:8" x14ac:dyDescent="0.2">
      <c r="D217" s="221"/>
      <c r="E217" s="221"/>
      <c r="F217" s="221"/>
      <c r="G217" s="221"/>
      <c r="H217" s="221"/>
    </row>
    <row r="218" spans="4:8" x14ac:dyDescent="0.2">
      <c r="D218" s="221"/>
      <c r="E218" s="221"/>
      <c r="F218" s="221"/>
      <c r="G218" s="221"/>
      <c r="H218" s="221"/>
    </row>
    <row r="219" spans="4:8" x14ac:dyDescent="0.2">
      <c r="D219" s="221"/>
      <c r="E219" s="221"/>
      <c r="F219" s="221"/>
      <c r="G219" s="221"/>
      <c r="H219" s="221"/>
    </row>
    <row r="220" spans="4:8" x14ac:dyDescent="0.2">
      <c r="D220" s="221"/>
      <c r="E220" s="221"/>
      <c r="F220" s="221"/>
      <c r="G220" s="221"/>
      <c r="H220" s="221"/>
    </row>
    <row r="221" spans="4:8" x14ac:dyDescent="0.2">
      <c r="D221" s="221"/>
      <c r="E221" s="221"/>
      <c r="F221" s="221"/>
      <c r="G221" s="221"/>
      <c r="H221" s="221"/>
    </row>
    <row r="222" spans="4:8" x14ac:dyDescent="0.2">
      <c r="D222" s="221"/>
      <c r="E222" s="221"/>
      <c r="F222" s="221"/>
      <c r="G222" s="221"/>
      <c r="H222" s="221"/>
    </row>
    <row r="223" spans="4:8" x14ac:dyDescent="0.2">
      <c r="D223" s="221"/>
      <c r="E223" s="221"/>
      <c r="F223" s="221"/>
      <c r="G223" s="221"/>
      <c r="H223" s="221"/>
    </row>
    <row r="224" spans="4:8" x14ac:dyDescent="0.2">
      <c r="D224" s="221"/>
      <c r="E224" s="221"/>
      <c r="F224" s="221"/>
      <c r="G224" s="221"/>
      <c r="H224" s="221"/>
    </row>
    <row r="225" spans="4:8" x14ac:dyDescent="0.2">
      <c r="D225" s="221"/>
      <c r="E225" s="221"/>
      <c r="F225" s="221"/>
      <c r="G225" s="221"/>
      <c r="H225" s="221"/>
    </row>
    <row r="226" spans="4:8" x14ac:dyDescent="0.2">
      <c r="D226" s="221"/>
      <c r="E226" s="221"/>
      <c r="F226" s="221"/>
      <c r="G226" s="221"/>
      <c r="H226" s="221"/>
    </row>
    <row r="227" spans="4:8" x14ac:dyDescent="0.2">
      <c r="D227" s="221"/>
      <c r="E227" s="221"/>
      <c r="F227" s="221"/>
      <c r="G227" s="221"/>
      <c r="H227" s="221"/>
    </row>
    <row r="228" spans="4:8" x14ac:dyDescent="0.2">
      <c r="D228" s="221"/>
      <c r="E228" s="221"/>
      <c r="F228" s="221"/>
      <c r="G228" s="221"/>
      <c r="H228" s="221"/>
    </row>
    <row r="229" spans="4:8" x14ac:dyDescent="0.2">
      <c r="D229" s="221"/>
      <c r="E229" s="221"/>
      <c r="F229" s="221"/>
      <c r="G229" s="221"/>
      <c r="H229" s="221"/>
    </row>
    <row r="230" spans="4:8" x14ac:dyDescent="0.2">
      <c r="D230" s="221"/>
      <c r="E230" s="221"/>
      <c r="F230" s="221"/>
      <c r="G230" s="221"/>
      <c r="H230" s="221"/>
    </row>
    <row r="231" spans="4:8" x14ac:dyDescent="0.2">
      <c r="D231" s="221"/>
      <c r="E231" s="221"/>
      <c r="F231" s="221"/>
      <c r="G231" s="221"/>
      <c r="H231" s="221"/>
    </row>
    <row r="232" spans="4:8" x14ac:dyDescent="0.2">
      <c r="D232" s="221"/>
      <c r="E232" s="221"/>
      <c r="F232" s="221"/>
      <c r="G232" s="221"/>
      <c r="H232" s="221"/>
    </row>
  </sheetData>
  <mergeCells count="7">
    <mergeCell ref="B1:I1"/>
    <mergeCell ref="B2:I2"/>
    <mergeCell ref="B3:I3"/>
    <mergeCell ref="B7:B8"/>
    <mergeCell ref="C7:C8"/>
    <mergeCell ref="D7:H7"/>
    <mergeCell ref="I7:I8"/>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pageSetUpPr fitToPage="1"/>
  </sheetPr>
  <dimension ref="A1:I45"/>
  <sheetViews>
    <sheetView showGridLines="0" workbookViewId="0">
      <selection sqref="A1:H1"/>
    </sheetView>
  </sheetViews>
  <sheetFormatPr baseColWidth="10" defaultColWidth="12" defaultRowHeight="11.25" x14ac:dyDescent="0.2"/>
  <cols>
    <col min="1" max="1" width="1.83203125" style="12" customWidth="1"/>
    <col min="2" max="2" width="62.5" style="12" customWidth="1"/>
    <col min="3" max="3" width="17.83203125" style="12" customWidth="1"/>
    <col min="4" max="4" width="19.83203125" style="12" customWidth="1"/>
    <col min="5" max="6" width="17.83203125" style="12" customWidth="1"/>
    <col min="7" max="7" width="18.83203125" style="12" customWidth="1"/>
    <col min="8" max="8" width="17.83203125" style="12" customWidth="1"/>
    <col min="9" max="9" width="2.5" style="12" hidden="1" customWidth="1"/>
    <col min="10" max="16384" width="12" style="12"/>
  </cols>
  <sheetData>
    <row r="1" spans="1:9" s="1" customFormat="1" ht="43.5" customHeight="1" x14ac:dyDescent="0.2">
      <c r="A1" s="250" t="s">
        <v>284</v>
      </c>
      <c r="B1" s="251"/>
      <c r="C1" s="251"/>
      <c r="D1" s="251"/>
      <c r="E1" s="251"/>
      <c r="F1" s="251"/>
      <c r="G1" s="251"/>
      <c r="H1" s="252"/>
    </row>
    <row r="2" spans="1:9" s="1" customFormat="1" x14ac:dyDescent="0.2">
      <c r="A2" s="253" t="s">
        <v>37</v>
      </c>
      <c r="B2" s="254"/>
      <c r="C2" s="250" t="s">
        <v>36</v>
      </c>
      <c r="D2" s="251"/>
      <c r="E2" s="251"/>
      <c r="F2" s="251"/>
      <c r="G2" s="252"/>
      <c r="H2" s="259" t="s">
        <v>38</v>
      </c>
    </row>
    <row r="3" spans="1:9" s="5" customFormat="1" ht="24.95" customHeight="1" x14ac:dyDescent="0.2">
      <c r="A3" s="255"/>
      <c r="B3" s="256"/>
      <c r="C3" s="2" t="s">
        <v>39</v>
      </c>
      <c r="D3" s="3" t="s">
        <v>40</v>
      </c>
      <c r="E3" s="3" t="s">
        <v>41</v>
      </c>
      <c r="F3" s="3" t="s">
        <v>42</v>
      </c>
      <c r="G3" s="4" t="s">
        <v>43</v>
      </c>
      <c r="H3" s="260"/>
    </row>
    <row r="4" spans="1:9" s="5" customFormat="1" x14ac:dyDescent="0.2">
      <c r="A4" s="257"/>
      <c r="B4" s="258"/>
      <c r="C4" s="6" t="s">
        <v>44</v>
      </c>
      <c r="D4" s="7" t="s">
        <v>45</v>
      </c>
      <c r="E4" s="7" t="s">
        <v>46</v>
      </c>
      <c r="F4" s="7" t="s">
        <v>47</v>
      </c>
      <c r="G4" s="7" t="s">
        <v>48</v>
      </c>
      <c r="H4" s="7" t="s">
        <v>49</v>
      </c>
    </row>
    <row r="5" spans="1:9" x14ac:dyDescent="0.2">
      <c r="A5" s="8"/>
      <c r="B5" s="9" t="s">
        <v>3</v>
      </c>
      <c r="C5" s="10">
        <v>0</v>
      </c>
      <c r="D5" s="10">
        <v>0</v>
      </c>
      <c r="E5" s="10">
        <v>0</v>
      </c>
      <c r="F5" s="10">
        <v>0</v>
      </c>
      <c r="G5" s="10">
        <v>0</v>
      </c>
      <c r="H5" s="10">
        <f>+G5-C5</f>
        <v>0</v>
      </c>
      <c r="I5" s="11" t="s">
        <v>50</v>
      </c>
    </row>
    <row r="6" spans="1:9" x14ac:dyDescent="0.2">
      <c r="A6" s="13"/>
      <c r="B6" s="14" t="s">
        <v>4</v>
      </c>
      <c r="C6" s="15">
        <v>0</v>
      </c>
      <c r="D6" s="15">
        <v>0</v>
      </c>
      <c r="E6" s="15">
        <v>0</v>
      </c>
      <c r="F6" s="15">
        <v>0</v>
      </c>
      <c r="G6" s="15">
        <v>0</v>
      </c>
      <c r="H6" s="15">
        <f t="shared" ref="H6:H15" si="0">+G6-C6</f>
        <v>0</v>
      </c>
      <c r="I6" s="11" t="s">
        <v>51</v>
      </c>
    </row>
    <row r="7" spans="1:9" x14ac:dyDescent="0.2">
      <c r="A7" s="8"/>
      <c r="B7" s="9" t="s">
        <v>5</v>
      </c>
      <c r="C7" s="15">
        <v>0</v>
      </c>
      <c r="D7" s="15">
        <v>0</v>
      </c>
      <c r="E7" s="15">
        <v>0</v>
      </c>
      <c r="F7" s="15">
        <v>0</v>
      </c>
      <c r="G7" s="15">
        <v>0</v>
      </c>
      <c r="H7" s="15">
        <f t="shared" si="0"/>
        <v>0</v>
      </c>
      <c r="I7" s="11" t="s">
        <v>52</v>
      </c>
    </row>
    <row r="8" spans="1:9" x14ac:dyDescent="0.2">
      <c r="A8" s="8"/>
      <c r="B8" s="9" t="s">
        <v>6</v>
      </c>
      <c r="C8" s="15">
        <v>0</v>
      </c>
      <c r="D8" s="15">
        <v>0</v>
      </c>
      <c r="E8" s="15">
        <v>0</v>
      </c>
      <c r="F8" s="15">
        <v>0</v>
      </c>
      <c r="G8" s="15">
        <v>0</v>
      </c>
      <c r="H8" s="15">
        <f t="shared" si="0"/>
        <v>0</v>
      </c>
      <c r="I8" s="11" t="s">
        <v>53</v>
      </c>
    </row>
    <row r="9" spans="1:9" x14ac:dyDescent="0.2">
      <c r="A9" s="8"/>
      <c r="B9" s="9" t="s">
        <v>7</v>
      </c>
      <c r="C9" s="15">
        <v>0</v>
      </c>
      <c r="D9" s="15">
        <v>0</v>
      </c>
      <c r="E9" s="15">
        <v>0</v>
      </c>
      <c r="F9" s="15">
        <v>0</v>
      </c>
      <c r="G9" s="15">
        <v>0</v>
      </c>
      <c r="H9" s="15">
        <f t="shared" si="0"/>
        <v>0</v>
      </c>
      <c r="I9" s="11" t="s">
        <v>54</v>
      </c>
    </row>
    <row r="10" spans="1:9" x14ac:dyDescent="0.2">
      <c r="A10" s="13"/>
      <c r="B10" s="14" t="s">
        <v>8</v>
      </c>
      <c r="C10" s="15">
        <v>0</v>
      </c>
      <c r="D10" s="15">
        <v>0</v>
      </c>
      <c r="E10" s="15">
        <v>0</v>
      </c>
      <c r="F10" s="15">
        <v>0</v>
      </c>
      <c r="G10" s="15">
        <v>0</v>
      </c>
      <c r="H10" s="15">
        <f t="shared" si="0"/>
        <v>0</v>
      </c>
      <c r="I10" s="11" t="s">
        <v>55</v>
      </c>
    </row>
    <row r="11" spans="1:9" x14ac:dyDescent="0.2">
      <c r="A11" s="16"/>
      <c r="B11" s="9" t="s">
        <v>56</v>
      </c>
      <c r="C11" s="116">
        <v>21153101</v>
      </c>
      <c r="D11" s="116">
        <v>153687929.81999999</v>
      </c>
      <c r="E11" s="15">
        <v>174841030.81999999</v>
      </c>
      <c r="F11" s="116">
        <v>6905362.1699999999</v>
      </c>
      <c r="G11" s="116">
        <v>6905362.1699999999</v>
      </c>
      <c r="H11" s="15">
        <f>+G11-C11</f>
        <v>-14247738.83</v>
      </c>
      <c r="I11" s="11" t="s">
        <v>57</v>
      </c>
    </row>
    <row r="12" spans="1:9" ht="22.5" x14ac:dyDescent="0.2">
      <c r="A12" s="16"/>
      <c r="B12" s="9" t="s">
        <v>58</v>
      </c>
      <c r="C12" s="116">
        <v>8007312174</v>
      </c>
      <c r="D12" s="116">
        <v>294137942.42000002</v>
      </c>
      <c r="E12" s="15">
        <v>8301450116.4200001</v>
      </c>
      <c r="F12" s="116">
        <v>1086480633.22</v>
      </c>
      <c r="G12" s="116">
        <v>1086480633.22</v>
      </c>
      <c r="H12" s="15">
        <f t="shared" si="0"/>
        <v>-6920831540.7799997</v>
      </c>
      <c r="I12" s="11" t="s">
        <v>59</v>
      </c>
    </row>
    <row r="13" spans="1:9" ht="22.5" x14ac:dyDescent="0.2">
      <c r="A13" s="16"/>
      <c r="B13" s="9" t="s">
        <v>10</v>
      </c>
      <c r="C13" s="116">
        <v>6315749999.8800001</v>
      </c>
      <c r="D13" s="116">
        <v>259535962</v>
      </c>
      <c r="E13" s="15">
        <v>6575285961.8800001</v>
      </c>
      <c r="F13" s="116">
        <v>1852205320.3499999</v>
      </c>
      <c r="G13" s="116">
        <v>1852205320.3499999</v>
      </c>
      <c r="H13" s="15">
        <f>+G13-C13</f>
        <v>-4463544679.5300007</v>
      </c>
      <c r="I13" s="11" t="s">
        <v>60</v>
      </c>
    </row>
    <row r="14" spans="1:9" x14ac:dyDescent="0.2">
      <c r="A14" s="8"/>
      <c r="B14" s="9" t="s">
        <v>61</v>
      </c>
      <c r="C14" s="15">
        <v>0</v>
      </c>
      <c r="D14" s="15">
        <v>0</v>
      </c>
      <c r="E14" s="15"/>
      <c r="F14" s="15">
        <v>0</v>
      </c>
      <c r="G14" s="15">
        <v>0</v>
      </c>
      <c r="H14" s="15">
        <f t="shared" si="0"/>
        <v>0</v>
      </c>
      <c r="I14" s="11" t="s">
        <v>62</v>
      </c>
    </row>
    <row r="15" spans="1:9" x14ac:dyDescent="0.2">
      <c r="A15" s="8"/>
      <c r="C15" s="17"/>
      <c r="D15" s="17"/>
      <c r="E15" s="17"/>
      <c r="F15" s="17">
        <v>0</v>
      </c>
      <c r="G15" s="17">
        <v>0</v>
      </c>
      <c r="H15" s="17">
        <f t="shared" si="0"/>
        <v>0</v>
      </c>
      <c r="I15" s="11" t="s">
        <v>35</v>
      </c>
    </row>
    <row r="16" spans="1:9" x14ac:dyDescent="0.2">
      <c r="A16" s="18"/>
      <c r="B16" s="19" t="s">
        <v>34</v>
      </c>
      <c r="C16" s="99">
        <f t="shared" ref="C16:H16" si="1">SUM(C5:C15)</f>
        <v>14344215274.880001</v>
      </c>
      <c r="D16" s="99">
        <f t="shared" si="1"/>
        <v>707361834.24000001</v>
      </c>
      <c r="E16" s="99">
        <f t="shared" si="1"/>
        <v>15051577109.119999</v>
      </c>
      <c r="F16" s="99">
        <f t="shared" si="1"/>
        <v>2945591315.7399998</v>
      </c>
      <c r="G16" s="99">
        <f t="shared" si="1"/>
        <v>2945591315.7399998</v>
      </c>
      <c r="H16" s="248">
        <f t="shared" si="1"/>
        <v>-11398623959.139999</v>
      </c>
      <c r="I16" s="11" t="s">
        <v>35</v>
      </c>
    </row>
    <row r="17" spans="1:9" x14ac:dyDescent="0.2">
      <c r="A17" s="20"/>
      <c r="B17" s="21"/>
      <c r="C17" s="100"/>
      <c r="D17" s="100"/>
      <c r="E17" s="101"/>
      <c r="F17" s="22" t="s">
        <v>63</v>
      </c>
      <c r="G17" s="23"/>
      <c r="H17" s="249"/>
      <c r="I17" s="11" t="s">
        <v>35</v>
      </c>
    </row>
    <row r="18" spans="1:9" ht="10.15" customHeight="1" x14ac:dyDescent="0.2">
      <c r="A18" s="261" t="s">
        <v>64</v>
      </c>
      <c r="B18" s="262"/>
      <c r="C18" s="267" t="s">
        <v>36</v>
      </c>
      <c r="D18" s="268"/>
      <c r="E18" s="268"/>
      <c r="F18" s="268"/>
      <c r="G18" s="269"/>
      <c r="H18" s="270" t="s">
        <v>38</v>
      </c>
      <c r="I18" s="11" t="s">
        <v>35</v>
      </c>
    </row>
    <row r="19" spans="1:9" ht="22.5" x14ac:dyDescent="0.2">
      <c r="A19" s="263"/>
      <c r="B19" s="264"/>
      <c r="C19" s="24" t="s">
        <v>39</v>
      </c>
      <c r="D19" s="25" t="s">
        <v>40</v>
      </c>
      <c r="E19" s="25" t="s">
        <v>41</v>
      </c>
      <c r="F19" s="25" t="s">
        <v>42</v>
      </c>
      <c r="G19" s="26" t="s">
        <v>43</v>
      </c>
      <c r="H19" s="271"/>
      <c r="I19" s="11" t="s">
        <v>35</v>
      </c>
    </row>
    <row r="20" spans="1:9" x14ac:dyDescent="0.2">
      <c r="A20" s="265"/>
      <c r="B20" s="266"/>
      <c r="C20" s="27" t="s">
        <v>44</v>
      </c>
      <c r="D20" s="28" t="s">
        <v>45</v>
      </c>
      <c r="E20" s="28" t="s">
        <v>46</v>
      </c>
      <c r="F20" s="28" t="s">
        <v>47</v>
      </c>
      <c r="G20" s="28" t="s">
        <v>48</v>
      </c>
      <c r="H20" s="28" t="s">
        <v>49</v>
      </c>
      <c r="I20" s="11" t="s">
        <v>35</v>
      </c>
    </row>
    <row r="21" spans="1:9" x14ac:dyDescent="0.2">
      <c r="A21" s="29" t="s">
        <v>65</v>
      </c>
      <c r="B21" s="30"/>
      <c r="C21" s="31">
        <f>SUM(C22+C23+C24+C25+C26+C27+C28+C29)</f>
        <v>8007312174</v>
      </c>
      <c r="D21" s="31">
        <f>SUM(D22+D23+D24+D25+D26+D27+D28+D29)</f>
        <v>294137942.42000002</v>
      </c>
      <c r="E21" s="31">
        <f>SUM(E22+E23+E24+E25+E26+E27+E28+E29)</f>
        <v>8301450116.4200001</v>
      </c>
      <c r="F21" s="31">
        <f>SUM(F22+F23+F24+F25+F26+F27+F28+F29)</f>
        <v>1086480633.22</v>
      </c>
      <c r="G21" s="31">
        <f>SUM(G22+G23+G24+G25+G26+G27+G28+G29)</f>
        <v>1086480633.22</v>
      </c>
      <c r="H21" s="31">
        <f>SUM(H22:H29)</f>
        <v>-6920831540.7799997</v>
      </c>
      <c r="I21" s="11" t="s">
        <v>35</v>
      </c>
    </row>
    <row r="22" spans="1:9" x14ac:dyDescent="0.2">
      <c r="A22" s="32"/>
      <c r="B22" s="33" t="s">
        <v>3</v>
      </c>
      <c r="C22" s="34">
        <v>0</v>
      </c>
      <c r="D22" s="34">
        <v>0</v>
      </c>
      <c r="E22" s="34">
        <v>0</v>
      </c>
      <c r="F22" s="34">
        <v>0</v>
      </c>
      <c r="G22" s="34">
        <v>0</v>
      </c>
      <c r="H22" s="34">
        <v>0</v>
      </c>
      <c r="I22" s="11" t="s">
        <v>50</v>
      </c>
    </row>
    <row r="23" spans="1:9" x14ac:dyDescent="0.2">
      <c r="A23" s="32"/>
      <c r="B23" s="33" t="s">
        <v>4</v>
      </c>
      <c r="C23" s="34">
        <v>0</v>
      </c>
      <c r="D23" s="34">
        <v>0</v>
      </c>
      <c r="E23" s="34">
        <v>0</v>
      </c>
      <c r="F23" s="34">
        <v>0</v>
      </c>
      <c r="G23" s="34">
        <v>0</v>
      </c>
      <c r="H23" s="34">
        <v>0</v>
      </c>
      <c r="I23" s="11" t="s">
        <v>51</v>
      </c>
    </row>
    <row r="24" spans="1:9" x14ac:dyDescent="0.2">
      <c r="A24" s="32"/>
      <c r="B24" s="33" t="s">
        <v>5</v>
      </c>
      <c r="C24" s="34">
        <v>0</v>
      </c>
      <c r="D24" s="34">
        <v>0</v>
      </c>
      <c r="E24" s="34">
        <v>0</v>
      </c>
      <c r="F24" s="34">
        <v>0</v>
      </c>
      <c r="G24" s="34">
        <v>0</v>
      </c>
      <c r="H24" s="34">
        <v>0</v>
      </c>
      <c r="I24" s="11" t="s">
        <v>52</v>
      </c>
    </row>
    <row r="25" spans="1:9" x14ac:dyDescent="0.2">
      <c r="A25" s="32"/>
      <c r="B25" s="33" t="s">
        <v>6</v>
      </c>
      <c r="C25" s="34">
        <v>0</v>
      </c>
      <c r="D25" s="34">
        <v>0</v>
      </c>
      <c r="E25" s="34">
        <v>0</v>
      </c>
      <c r="F25" s="34">
        <v>0</v>
      </c>
      <c r="G25" s="34">
        <v>0</v>
      </c>
      <c r="H25" s="34">
        <v>0</v>
      </c>
      <c r="I25" s="11" t="s">
        <v>53</v>
      </c>
    </row>
    <row r="26" spans="1:9" x14ac:dyDescent="0.2">
      <c r="A26" s="32"/>
      <c r="B26" s="33" t="s">
        <v>66</v>
      </c>
      <c r="C26" s="34">
        <v>0</v>
      </c>
      <c r="D26" s="34">
        <v>0</v>
      </c>
      <c r="E26" s="34">
        <v>0</v>
      </c>
      <c r="F26" s="34">
        <v>0</v>
      </c>
      <c r="G26" s="34">
        <v>0</v>
      </c>
      <c r="H26" s="34">
        <v>0</v>
      </c>
      <c r="I26" s="11" t="s">
        <v>54</v>
      </c>
    </row>
    <row r="27" spans="1:9" x14ac:dyDescent="0.2">
      <c r="A27" s="32"/>
      <c r="B27" s="33" t="s">
        <v>67</v>
      </c>
      <c r="C27" s="34">
        <v>0</v>
      </c>
      <c r="D27" s="34">
        <v>0</v>
      </c>
      <c r="E27" s="34">
        <v>0</v>
      </c>
      <c r="F27" s="34">
        <v>0</v>
      </c>
      <c r="G27" s="34">
        <v>0</v>
      </c>
      <c r="H27" s="34">
        <v>0</v>
      </c>
      <c r="I27" s="11" t="s">
        <v>55</v>
      </c>
    </row>
    <row r="28" spans="1:9" ht="22.5" x14ac:dyDescent="0.2">
      <c r="A28" s="32"/>
      <c r="B28" s="33" t="s">
        <v>9</v>
      </c>
      <c r="C28" s="115">
        <v>8007312174</v>
      </c>
      <c r="D28" s="115">
        <v>294137942.42000002</v>
      </c>
      <c r="E28" s="34">
        <v>8301450116.4200001</v>
      </c>
      <c r="F28" s="115">
        <v>1086480633.22</v>
      </c>
      <c r="G28" s="115">
        <v>1086480633.22</v>
      </c>
      <c r="H28" s="34">
        <f>G28-C28</f>
        <v>-6920831540.7799997</v>
      </c>
      <c r="I28" s="11" t="s">
        <v>59</v>
      </c>
    </row>
    <row r="29" spans="1:9" ht="22.5" x14ac:dyDescent="0.2">
      <c r="A29" s="32"/>
      <c r="B29" s="33" t="s">
        <v>10</v>
      </c>
      <c r="C29" s="34">
        <v>0</v>
      </c>
      <c r="D29" s="34">
        <v>0</v>
      </c>
      <c r="E29" s="34">
        <v>0</v>
      </c>
      <c r="F29" s="34">
        <v>0</v>
      </c>
      <c r="G29" s="34">
        <v>0</v>
      </c>
      <c r="H29" s="34">
        <v>0</v>
      </c>
      <c r="I29" s="11" t="s">
        <v>60</v>
      </c>
    </row>
    <row r="30" spans="1:9" x14ac:dyDescent="0.2">
      <c r="A30" s="32"/>
      <c r="B30" s="33"/>
      <c r="C30" s="34"/>
      <c r="D30" s="34"/>
      <c r="E30" s="34"/>
      <c r="F30" s="34"/>
      <c r="G30" s="34"/>
      <c r="H30" s="34"/>
      <c r="I30" s="11" t="s">
        <v>35</v>
      </c>
    </row>
    <row r="31" spans="1:9" ht="41.25" customHeight="1" x14ac:dyDescent="0.2">
      <c r="A31" s="245" t="s">
        <v>68</v>
      </c>
      <c r="B31" s="246"/>
      <c r="C31" s="35">
        <f t="shared" ref="C31:H31" si="2">SUM(C32:C35)</f>
        <v>6336903100.8800001</v>
      </c>
      <c r="D31" s="35">
        <f t="shared" si="2"/>
        <v>413223891.81999999</v>
      </c>
      <c r="E31" s="35">
        <f t="shared" si="2"/>
        <v>6750126992.6999998</v>
      </c>
      <c r="F31" s="35">
        <f t="shared" si="2"/>
        <v>1859110682.52</v>
      </c>
      <c r="G31" s="35">
        <f t="shared" si="2"/>
        <v>1859110682.52</v>
      </c>
      <c r="H31" s="35">
        <f t="shared" si="2"/>
        <v>-4477792418.3600006</v>
      </c>
      <c r="I31" s="11" t="s">
        <v>35</v>
      </c>
    </row>
    <row r="32" spans="1:9" x14ac:dyDescent="0.2">
      <c r="A32" s="32"/>
      <c r="B32" s="33" t="s">
        <v>4</v>
      </c>
      <c r="C32" s="34">
        <v>0</v>
      </c>
      <c r="D32" s="34">
        <v>0</v>
      </c>
      <c r="E32" s="34">
        <v>0</v>
      </c>
      <c r="F32" s="34">
        <v>0</v>
      </c>
      <c r="G32" s="34">
        <v>0</v>
      </c>
      <c r="H32" s="34">
        <v>0</v>
      </c>
      <c r="I32" s="11" t="s">
        <v>51</v>
      </c>
    </row>
    <row r="33" spans="1:9" x14ac:dyDescent="0.2">
      <c r="A33" s="32"/>
      <c r="B33" s="33" t="s">
        <v>69</v>
      </c>
      <c r="C33" s="34">
        <v>0</v>
      </c>
      <c r="D33" s="34">
        <v>0</v>
      </c>
      <c r="E33" s="34">
        <v>0</v>
      </c>
      <c r="F33" s="34">
        <v>0</v>
      </c>
      <c r="G33" s="34">
        <v>0</v>
      </c>
      <c r="H33" s="34">
        <v>0</v>
      </c>
      <c r="I33" s="11" t="s">
        <v>54</v>
      </c>
    </row>
    <row r="34" spans="1:9" x14ac:dyDescent="0.2">
      <c r="A34" s="32"/>
      <c r="B34" s="33" t="s">
        <v>70</v>
      </c>
      <c r="C34" s="118">
        <v>21153101</v>
      </c>
      <c r="D34" s="118">
        <v>153687929.81999999</v>
      </c>
      <c r="E34" s="34">
        <v>174841030.81999999</v>
      </c>
      <c r="F34" s="117">
        <v>6905362.1699999999</v>
      </c>
      <c r="G34" s="117">
        <v>6905362.1699999999</v>
      </c>
      <c r="H34" s="34">
        <f>G34-C34</f>
        <v>-14247738.83</v>
      </c>
      <c r="I34" s="11" t="s">
        <v>57</v>
      </c>
    </row>
    <row r="35" spans="1:9" ht="22.5" x14ac:dyDescent="0.2">
      <c r="A35" s="32"/>
      <c r="B35" s="33" t="s">
        <v>10</v>
      </c>
      <c r="C35" s="118">
        <v>6315749999.8800001</v>
      </c>
      <c r="D35" s="118">
        <v>259535962</v>
      </c>
      <c r="E35" s="34">
        <v>6575285961.8800001</v>
      </c>
      <c r="F35" s="117">
        <v>1852205320.3499999</v>
      </c>
      <c r="G35" s="117">
        <v>1852205320.3499999</v>
      </c>
      <c r="H35" s="34">
        <f>G35-C35</f>
        <v>-4463544679.5300007</v>
      </c>
      <c r="I35" s="11" t="s">
        <v>60</v>
      </c>
    </row>
    <row r="36" spans="1:9" x14ac:dyDescent="0.2">
      <c r="A36" s="32"/>
      <c r="B36" s="33"/>
      <c r="C36" s="34"/>
      <c r="D36" s="34"/>
      <c r="E36" s="34"/>
      <c r="F36" s="34"/>
      <c r="G36" s="34"/>
      <c r="H36" s="34"/>
      <c r="I36" s="11" t="s">
        <v>35</v>
      </c>
    </row>
    <row r="37" spans="1:9" x14ac:dyDescent="0.2">
      <c r="A37" s="36" t="s">
        <v>71</v>
      </c>
      <c r="B37" s="37"/>
      <c r="C37" s="35">
        <f>SUM(C38)</f>
        <v>0</v>
      </c>
      <c r="D37" s="35">
        <v>0</v>
      </c>
      <c r="E37" s="35">
        <v>0</v>
      </c>
      <c r="F37" s="35">
        <f>+F38</f>
        <v>0</v>
      </c>
      <c r="G37" s="35">
        <f>+G38</f>
        <v>0</v>
      </c>
      <c r="H37" s="35">
        <f>+H38</f>
        <v>0</v>
      </c>
      <c r="I37" s="11" t="s">
        <v>35</v>
      </c>
    </row>
    <row r="38" spans="1:9" x14ac:dyDescent="0.2">
      <c r="A38" s="38"/>
      <c r="B38" s="33" t="s">
        <v>61</v>
      </c>
      <c r="C38" s="34">
        <v>0</v>
      </c>
      <c r="D38" s="34">
        <v>0</v>
      </c>
      <c r="E38" s="34">
        <f>+C38+D38</f>
        <v>0</v>
      </c>
      <c r="F38" s="34">
        <v>0</v>
      </c>
      <c r="G38" s="34">
        <v>0</v>
      </c>
      <c r="H38" s="34">
        <f>+G38-C38</f>
        <v>0</v>
      </c>
      <c r="I38" s="11" t="s">
        <v>62</v>
      </c>
    </row>
    <row r="39" spans="1:9" x14ac:dyDescent="0.2">
      <c r="A39" s="39"/>
      <c r="B39" s="40" t="s">
        <v>34</v>
      </c>
      <c r="C39" s="99">
        <f>+C21+C31+C37</f>
        <v>14344215274.880001</v>
      </c>
      <c r="D39" s="99">
        <f>+D21+D31+D37</f>
        <v>707361834.24000001</v>
      </c>
      <c r="E39" s="99">
        <f>+E21+E31+E37</f>
        <v>15051577109.119999</v>
      </c>
      <c r="F39" s="99">
        <f>+F21+F31+F37</f>
        <v>2945591315.7399998</v>
      </c>
      <c r="G39" s="99">
        <f>+G21+G31+G37</f>
        <v>2945591315.7399998</v>
      </c>
      <c r="H39" s="31">
        <f>+H37+H31+H21</f>
        <v>-11398623959.139999</v>
      </c>
      <c r="I39" s="11" t="s">
        <v>35</v>
      </c>
    </row>
    <row r="40" spans="1:9" x14ac:dyDescent="0.2">
      <c r="A40" s="41"/>
      <c r="B40" s="21"/>
      <c r="C40" s="102"/>
      <c r="D40" s="102"/>
      <c r="E40" s="102"/>
      <c r="F40" s="42" t="s">
        <v>63</v>
      </c>
      <c r="G40" s="43"/>
      <c r="H40" s="103"/>
      <c r="I40" s="11" t="s">
        <v>35</v>
      </c>
    </row>
    <row r="41" spans="1:9" x14ac:dyDescent="0.2">
      <c r="A41" s="80"/>
      <c r="B41" s="81"/>
      <c r="C41" s="82"/>
      <c r="D41" s="82"/>
      <c r="E41" s="82"/>
      <c r="F41" s="83"/>
      <c r="G41" s="83"/>
      <c r="H41" s="82"/>
      <c r="I41" s="11"/>
    </row>
    <row r="42" spans="1:9" x14ac:dyDescent="0.2">
      <c r="B42" s="109" t="s">
        <v>2</v>
      </c>
    </row>
    <row r="43" spans="1:9" ht="11.25" customHeight="1" x14ac:dyDescent="0.2">
      <c r="B43" s="247" t="s">
        <v>72</v>
      </c>
      <c r="C43" s="247"/>
      <c r="D43" s="247"/>
      <c r="E43" s="247"/>
      <c r="F43" s="247"/>
    </row>
    <row r="44" spans="1:9" x14ac:dyDescent="0.2">
      <c r="B44" s="44" t="s">
        <v>73</v>
      </c>
    </row>
    <row r="45" spans="1:9" ht="30.75" customHeight="1" x14ac:dyDescent="0.2">
      <c r="B45" s="247" t="s">
        <v>74</v>
      </c>
      <c r="C45" s="247"/>
      <c r="D45" s="247"/>
      <c r="E45" s="247"/>
      <c r="F45" s="247"/>
      <c r="G45" s="247"/>
      <c r="H45" s="247"/>
    </row>
  </sheetData>
  <sheetProtection formatCells="0" formatColumns="0" formatRows="0" insertRows="0" autoFilter="0"/>
  <mergeCells count="11">
    <mergeCell ref="A31:B31"/>
    <mergeCell ref="B45:H45"/>
    <mergeCell ref="H16:H17"/>
    <mergeCell ref="A1:H1"/>
    <mergeCell ref="A2:B4"/>
    <mergeCell ref="C2:G2"/>
    <mergeCell ref="H2:H3"/>
    <mergeCell ref="A18:B20"/>
    <mergeCell ref="C18:G18"/>
    <mergeCell ref="H18:H19"/>
    <mergeCell ref="B43:F43"/>
  </mergeCells>
  <printOptions horizontalCentered="1"/>
  <pageMargins left="0.78740157480314965" right="0.59055118110236227" top="0.78740157480314965" bottom="0.78740157480314965" header="0.31496062992125984" footer="0.31496062992125984"/>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pageSetUpPr fitToPage="1"/>
  </sheetPr>
  <dimension ref="A1:G149"/>
  <sheetViews>
    <sheetView showGridLines="0" topLeftCell="A150" workbookViewId="0">
      <selection activeCell="A150" sqref="A150"/>
    </sheetView>
  </sheetViews>
  <sheetFormatPr baseColWidth="10" defaultColWidth="12" defaultRowHeight="14.25" customHeight="1" x14ac:dyDescent="0.2"/>
  <cols>
    <col min="1" max="1" width="71.5" style="51" customWidth="1"/>
    <col min="2" max="2" width="16.1640625" style="51" customWidth="1"/>
    <col min="3" max="3" width="14.33203125" style="51" customWidth="1"/>
    <col min="4" max="4" width="15.6640625" style="51" customWidth="1"/>
    <col min="5" max="6" width="14.33203125" style="51" customWidth="1"/>
    <col min="7" max="7" width="15.6640625" style="51" customWidth="1"/>
    <col min="8" max="16384" width="12" style="51"/>
  </cols>
  <sheetData>
    <row r="1" spans="1:7" ht="49.5" customHeight="1" x14ac:dyDescent="0.2">
      <c r="A1" s="278" t="s">
        <v>402</v>
      </c>
      <c r="B1" s="279"/>
      <c r="C1" s="279"/>
      <c r="D1" s="279"/>
      <c r="E1" s="279"/>
      <c r="F1" s="279"/>
      <c r="G1" s="280"/>
    </row>
    <row r="2" spans="1:7" s="52" customFormat="1" ht="14.25" customHeight="1" x14ac:dyDescent="0.2">
      <c r="A2" s="281" t="s">
        <v>33</v>
      </c>
      <c r="B2" s="283" t="s">
        <v>89</v>
      </c>
      <c r="C2" s="283"/>
      <c r="D2" s="283"/>
      <c r="E2" s="283"/>
      <c r="F2" s="283"/>
      <c r="G2" s="283" t="s">
        <v>76</v>
      </c>
    </row>
    <row r="3" spans="1:7" s="52" customFormat="1" ht="22.5" x14ac:dyDescent="0.2">
      <c r="A3" s="281"/>
      <c r="B3" s="110" t="s">
        <v>77</v>
      </c>
      <c r="C3" s="110" t="s">
        <v>78</v>
      </c>
      <c r="D3" s="110" t="s">
        <v>41</v>
      </c>
      <c r="E3" s="110" t="s">
        <v>42</v>
      </c>
      <c r="F3" s="110" t="s">
        <v>79</v>
      </c>
      <c r="G3" s="284"/>
    </row>
    <row r="4" spans="1:7" s="52" customFormat="1" ht="14.25" customHeight="1" x14ac:dyDescent="0.2">
      <c r="A4" s="282"/>
      <c r="B4" s="110">
        <v>1</v>
      </c>
      <c r="C4" s="110">
        <v>2</v>
      </c>
      <c r="D4" s="110" t="s">
        <v>80</v>
      </c>
      <c r="E4" s="110">
        <v>4</v>
      </c>
      <c r="F4" s="110">
        <v>5</v>
      </c>
      <c r="G4" s="110" t="s">
        <v>81</v>
      </c>
    </row>
    <row r="5" spans="1:7" s="52" customFormat="1" ht="14.25" customHeight="1" x14ac:dyDescent="0.2">
      <c r="A5" s="128" t="s">
        <v>287</v>
      </c>
      <c r="B5" s="46">
        <v>13492303</v>
      </c>
      <c r="C5" s="46">
        <v>-455656.67</v>
      </c>
      <c r="D5" s="46">
        <f t="shared" ref="D5:D36" si="0">B5+C5</f>
        <v>13036646.33</v>
      </c>
      <c r="E5" s="46">
        <v>3298448.85</v>
      </c>
      <c r="F5" s="46">
        <v>3298448.85</v>
      </c>
      <c r="G5" s="46">
        <f t="shared" ref="G5:G36" si="1">D5-E5</f>
        <v>9738197.4800000004</v>
      </c>
    </row>
    <row r="6" spans="1:7" s="52" customFormat="1" ht="14.25" customHeight="1" x14ac:dyDescent="0.2">
      <c r="A6" s="128" t="s">
        <v>288</v>
      </c>
      <c r="B6" s="46">
        <v>9138843</v>
      </c>
      <c r="C6" s="46">
        <v>4815560</v>
      </c>
      <c r="D6" s="46">
        <f t="shared" si="0"/>
        <v>13954403</v>
      </c>
      <c r="E6" s="46">
        <v>2124098.5699999998</v>
      </c>
      <c r="F6" s="46">
        <v>2124098.5699999998</v>
      </c>
      <c r="G6" s="46">
        <f t="shared" si="1"/>
        <v>11830304.43</v>
      </c>
    </row>
    <row r="7" spans="1:7" s="52" customFormat="1" ht="14.25" customHeight="1" x14ac:dyDescent="0.2">
      <c r="A7" s="128" t="s">
        <v>289</v>
      </c>
      <c r="B7" s="46">
        <v>23702860</v>
      </c>
      <c r="C7" s="46">
        <v>80900.36</v>
      </c>
      <c r="D7" s="46">
        <f t="shared" si="0"/>
        <v>23783760.359999999</v>
      </c>
      <c r="E7" s="46">
        <v>4653296.54</v>
      </c>
      <c r="F7" s="46">
        <v>4653296.54</v>
      </c>
      <c r="G7" s="46">
        <f t="shared" si="1"/>
        <v>19130463.82</v>
      </c>
    </row>
    <row r="8" spans="1:7" s="52" customFormat="1" ht="14.25" customHeight="1" x14ac:dyDescent="0.2">
      <c r="A8" s="128" t="s">
        <v>290</v>
      </c>
      <c r="B8" s="46">
        <v>17777743</v>
      </c>
      <c r="C8" s="46">
        <v>16003.64</v>
      </c>
      <c r="D8" s="46">
        <f t="shared" si="0"/>
        <v>17793746.640000001</v>
      </c>
      <c r="E8" s="46">
        <v>3460175.88</v>
      </c>
      <c r="F8" s="46">
        <v>3460175.88</v>
      </c>
      <c r="G8" s="46">
        <f t="shared" si="1"/>
        <v>14333570.760000002</v>
      </c>
    </row>
    <row r="9" spans="1:7" s="52" customFormat="1" ht="14.25" customHeight="1" x14ac:dyDescent="0.2">
      <c r="A9" s="128" t="s">
        <v>291</v>
      </c>
      <c r="B9" s="46">
        <v>5381559</v>
      </c>
      <c r="C9" s="46">
        <v>278</v>
      </c>
      <c r="D9" s="46">
        <f t="shared" si="0"/>
        <v>5381837</v>
      </c>
      <c r="E9" s="46">
        <v>1148863.8999999999</v>
      </c>
      <c r="F9" s="46">
        <v>1148863.8999999999</v>
      </c>
      <c r="G9" s="46">
        <f t="shared" si="1"/>
        <v>4232973.0999999996</v>
      </c>
    </row>
    <row r="10" spans="1:7" s="52" customFormat="1" ht="14.25" customHeight="1" x14ac:dyDescent="0.2">
      <c r="A10" s="128" t="s">
        <v>292</v>
      </c>
      <c r="B10" s="46">
        <v>10819303</v>
      </c>
      <c r="C10" s="46">
        <v>494820.28</v>
      </c>
      <c r="D10" s="46">
        <f t="shared" si="0"/>
        <v>11314123.279999999</v>
      </c>
      <c r="E10" s="46">
        <v>2671191.0099999998</v>
      </c>
      <c r="F10" s="46">
        <v>2671191.0099999998</v>
      </c>
      <c r="G10" s="46">
        <f t="shared" si="1"/>
        <v>8642932.2699999996</v>
      </c>
    </row>
    <row r="11" spans="1:7" s="52" customFormat="1" ht="14.25" customHeight="1" x14ac:dyDescent="0.2">
      <c r="A11" s="128" t="s">
        <v>293</v>
      </c>
      <c r="B11" s="46">
        <v>3187198621.8800001</v>
      </c>
      <c r="C11" s="46">
        <v>151625511.5</v>
      </c>
      <c r="D11" s="46">
        <f t="shared" si="0"/>
        <v>3338824133.3800001</v>
      </c>
      <c r="E11" s="46">
        <v>247091367.91999999</v>
      </c>
      <c r="F11" s="46">
        <v>247091367.91999999</v>
      </c>
      <c r="G11" s="46">
        <f t="shared" si="1"/>
        <v>3091732765.46</v>
      </c>
    </row>
    <row r="12" spans="1:7" s="52" customFormat="1" ht="14.25" customHeight="1" x14ac:dyDescent="0.2">
      <c r="A12" s="128" t="s">
        <v>294</v>
      </c>
      <c r="B12" s="46">
        <v>354317981</v>
      </c>
      <c r="C12" s="46">
        <v>45167.08</v>
      </c>
      <c r="D12" s="46">
        <f t="shared" si="0"/>
        <v>354363148.07999998</v>
      </c>
      <c r="E12" s="46">
        <v>11808369.189999998</v>
      </c>
      <c r="F12" s="46">
        <v>11766669.189999999</v>
      </c>
      <c r="G12" s="46">
        <f t="shared" si="1"/>
        <v>342554778.88999999</v>
      </c>
    </row>
    <row r="13" spans="1:7" s="52" customFormat="1" ht="14.25" customHeight="1" x14ac:dyDescent="0.2">
      <c r="A13" s="128" t="s">
        <v>295</v>
      </c>
      <c r="B13" s="46">
        <v>31524352</v>
      </c>
      <c r="C13" s="46">
        <v>280815.24</v>
      </c>
      <c r="D13" s="46">
        <f t="shared" si="0"/>
        <v>31805167.239999998</v>
      </c>
      <c r="E13" s="46">
        <v>6000248.0599999996</v>
      </c>
      <c r="F13" s="46">
        <v>6000248.0599999996</v>
      </c>
      <c r="G13" s="46">
        <f t="shared" si="1"/>
        <v>25804919.18</v>
      </c>
    </row>
    <row r="14" spans="1:7" s="52" customFormat="1" ht="14.25" customHeight="1" x14ac:dyDescent="0.2">
      <c r="A14" s="128" t="s">
        <v>296</v>
      </c>
      <c r="B14" s="46">
        <v>68461595</v>
      </c>
      <c r="C14" s="46">
        <v>2268044.83</v>
      </c>
      <c r="D14" s="46">
        <f t="shared" si="0"/>
        <v>70729639.829999998</v>
      </c>
      <c r="E14" s="46">
        <v>12747537.109999999</v>
      </c>
      <c r="F14" s="46">
        <v>12747537.109999999</v>
      </c>
      <c r="G14" s="46">
        <f t="shared" si="1"/>
        <v>57982102.719999999</v>
      </c>
    </row>
    <row r="15" spans="1:7" s="52" customFormat="1" ht="14.25" customHeight="1" x14ac:dyDescent="0.2">
      <c r="A15" s="128" t="s">
        <v>297</v>
      </c>
      <c r="B15" s="46">
        <v>1528718765.8199999</v>
      </c>
      <c r="C15" s="46">
        <v>67897147.980000004</v>
      </c>
      <c r="D15" s="46">
        <f t="shared" si="0"/>
        <v>1596615913.8</v>
      </c>
      <c r="E15" s="46">
        <v>183710255.03999999</v>
      </c>
      <c r="F15" s="46">
        <v>183710255.03999999</v>
      </c>
      <c r="G15" s="46">
        <f t="shared" si="1"/>
        <v>1412905658.76</v>
      </c>
    </row>
    <row r="16" spans="1:7" s="52" customFormat="1" ht="14.25" customHeight="1" x14ac:dyDescent="0.2">
      <c r="A16" s="128" t="s">
        <v>298</v>
      </c>
      <c r="B16" s="46">
        <v>214461365.18000001</v>
      </c>
      <c r="C16" s="46">
        <v>2267119.52</v>
      </c>
      <c r="D16" s="46">
        <f t="shared" si="0"/>
        <v>216728484.70000002</v>
      </c>
      <c r="E16" s="46">
        <v>26304991.539999999</v>
      </c>
      <c r="F16" s="46">
        <v>26304991.539999999</v>
      </c>
      <c r="G16" s="46">
        <f t="shared" si="1"/>
        <v>190423493.16000003</v>
      </c>
    </row>
    <row r="17" spans="1:7" s="52" customFormat="1" ht="14.25" customHeight="1" x14ac:dyDescent="0.2">
      <c r="A17" s="128" t="s">
        <v>299</v>
      </c>
      <c r="B17" s="46">
        <v>36933006</v>
      </c>
      <c r="C17" s="46">
        <v>618896.06000000006</v>
      </c>
      <c r="D17" s="46">
        <f t="shared" si="0"/>
        <v>37551902.060000002</v>
      </c>
      <c r="E17" s="46">
        <v>7188883.8700000001</v>
      </c>
      <c r="F17" s="46">
        <v>7188883.8700000001</v>
      </c>
      <c r="G17" s="46">
        <f t="shared" si="1"/>
        <v>30363018.190000001</v>
      </c>
    </row>
    <row r="18" spans="1:7" s="52" customFormat="1" ht="14.25" customHeight="1" x14ac:dyDescent="0.2">
      <c r="A18" s="128" t="s">
        <v>300</v>
      </c>
      <c r="B18" s="46">
        <v>29226349</v>
      </c>
      <c r="C18" s="46">
        <v>666126.38</v>
      </c>
      <c r="D18" s="46">
        <f t="shared" si="0"/>
        <v>29892475.379999999</v>
      </c>
      <c r="E18" s="46">
        <v>5953742.8099999996</v>
      </c>
      <c r="F18" s="46">
        <v>5953742.8099999996</v>
      </c>
      <c r="G18" s="46">
        <f t="shared" si="1"/>
        <v>23938732.57</v>
      </c>
    </row>
    <row r="19" spans="1:7" s="52" customFormat="1" ht="14.25" customHeight="1" x14ac:dyDescent="0.2">
      <c r="A19" s="128" t="s">
        <v>301</v>
      </c>
      <c r="B19" s="46">
        <v>35950867</v>
      </c>
      <c r="C19" s="46">
        <v>811829.22</v>
      </c>
      <c r="D19" s="46">
        <f t="shared" si="0"/>
        <v>36762696.219999999</v>
      </c>
      <c r="E19" s="46">
        <v>6864167.1900000004</v>
      </c>
      <c r="F19" s="46">
        <v>6864167.1900000004</v>
      </c>
      <c r="G19" s="46">
        <f t="shared" si="1"/>
        <v>29898529.029999997</v>
      </c>
    </row>
    <row r="20" spans="1:7" s="52" customFormat="1" ht="14.25" customHeight="1" x14ac:dyDescent="0.2">
      <c r="A20" s="128" t="s">
        <v>302</v>
      </c>
      <c r="B20" s="46">
        <v>26320458</v>
      </c>
      <c r="C20" s="46">
        <v>460739.46</v>
      </c>
      <c r="D20" s="46">
        <f t="shared" si="0"/>
        <v>26781197.460000001</v>
      </c>
      <c r="E20" s="46">
        <v>5309480.24</v>
      </c>
      <c r="F20" s="46">
        <v>5309480.24</v>
      </c>
      <c r="G20" s="46">
        <f t="shared" si="1"/>
        <v>21471717.219999999</v>
      </c>
    </row>
    <row r="21" spans="1:7" s="52" customFormat="1" ht="14.25" customHeight="1" x14ac:dyDescent="0.2">
      <c r="A21" s="128" t="s">
        <v>303</v>
      </c>
      <c r="B21" s="46">
        <v>40953111</v>
      </c>
      <c r="C21" s="46">
        <v>602740.68999999994</v>
      </c>
      <c r="D21" s="46">
        <f t="shared" si="0"/>
        <v>41555851.689999998</v>
      </c>
      <c r="E21" s="46">
        <v>7677666.2300000004</v>
      </c>
      <c r="F21" s="46">
        <v>7677666.2300000004</v>
      </c>
      <c r="G21" s="46">
        <f t="shared" si="1"/>
        <v>33878185.459999993</v>
      </c>
    </row>
    <row r="22" spans="1:7" s="52" customFormat="1" ht="14.25" customHeight="1" x14ac:dyDescent="0.2">
      <c r="A22" s="128" t="s">
        <v>304</v>
      </c>
      <c r="B22" s="46">
        <v>33720783</v>
      </c>
      <c r="C22" s="46">
        <v>515539.64</v>
      </c>
      <c r="D22" s="46">
        <f t="shared" si="0"/>
        <v>34236322.640000001</v>
      </c>
      <c r="E22" s="46">
        <v>6555580.6900000004</v>
      </c>
      <c r="F22" s="46">
        <v>6555580.6900000004</v>
      </c>
      <c r="G22" s="46">
        <f t="shared" si="1"/>
        <v>27680741.949999999</v>
      </c>
    </row>
    <row r="23" spans="1:7" s="52" customFormat="1" ht="14.25" customHeight="1" x14ac:dyDescent="0.2">
      <c r="A23" s="128" t="s">
        <v>305</v>
      </c>
      <c r="B23" s="46">
        <v>44452353</v>
      </c>
      <c r="C23" s="46">
        <v>1761674.52</v>
      </c>
      <c r="D23" s="46">
        <f t="shared" si="0"/>
        <v>46214027.520000003</v>
      </c>
      <c r="E23" s="46">
        <v>7850993.6299999999</v>
      </c>
      <c r="F23" s="46">
        <v>7850993.6299999999</v>
      </c>
      <c r="G23" s="46">
        <f t="shared" si="1"/>
        <v>38363033.890000001</v>
      </c>
    </row>
    <row r="24" spans="1:7" s="52" customFormat="1" ht="14.25" customHeight="1" x14ac:dyDescent="0.2">
      <c r="A24" s="128" t="s">
        <v>306</v>
      </c>
      <c r="B24" s="46">
        <v>28412758</v>
      </c>
      <c r="C24" s="46">
        <v>360717.56</v>
      </c>
      <c r="D24" s="46">
        <f t="shared" si="0"/>
        <v>28773475.559999999</v>
      </c>
      <c r="E24" s="46">
        <v>5665564.7400000002</v>
      </c>
      <c r="F24" s="46">
        <v>5665564.7400000002</v>
      </c>
      <c r="G24" s="46">
        <f t="shared" si="1"/>
        <v>23107910.82</v>
      </c>
    </row>
    <row r="25" spans="1:7" s="52" customFormat="1" ht="14.25" customHeight="1" x14ac:dyDescent="0.2">
      <c r="A25" s="128" t="s">
        <v>307</v>
      </c>
      <c r="B25" s="46">
        <v>88905505</v>
      </c>
      <c r="C25" s="46">
        <v>3126467.97</v>
      </c>
      <c r="D25" s="46">
        <f t="shared" si="0"/>
        <v>92031972.969999999</v>
      </c>
      <c r="E25" s="46">
        <v>13371366.189999999</v>
      </c>
      <c r="F25" s="46">
        <v>13371366.189999999</v>
      </c>
      <c r="G25" s="46">
        <f t="shared" si="1"/>
        <v>78660606.780000001</v>
      </c>
    </row>
    <row r="26" spans="1:7" s="52" customFormat="1" ht="14.25" customHeight="1" x14ac:dyDescent="0.2">
      <c r="A26" s="128" t="s">
        <v>308</v>
      </c>
      <c r="B26" s="46">
        <v>57429749</v>
      </c>
      <c r="C26" s="46">
        <v>1946658.45</v>
      </c>
      <c r="D26" s="46">
        <f t="shared" si="0"/>
        <v>59376407.450000003</v>
      </c>
      <c r="E26" s="46">
        <v>8582007.2799999993</v>
      </c>
      <c r="F26" s="46">
        <v>8582007.2799999993</v>
      </c>
      <c r="G26" s="46">
        <f t="shared" si="1"/>
        <v>50794400.170000002</v>
      </c>
    </row>
    <row r="27" spans="1:7" s="52" customFormat="1" ht="14.25" customHeight="1" x14ac:dyDescent="0.2">
      <c r="A27" s="128" t="s">
        <v>309</v>
      </c>
      <c r="B27" s="46">
        <v>28300619</v>
      </c>
      <c r="C27" s="46">
        <v>895939.24</v>
      </c>
      <c r="D27" s="46">
        <f t="shared" si="0"/>
        <v>29196558.239999998</v>
      </c>
      <c r="E27" s="46">
        <v>4402870.22</v>
      </c>
      <c r="F27" s="46">
        <v>4402870.22</v>
      </c>
      <c r="G27" s="46">
        <f t="shared" si="1"/>
        <v>24793688.02</v>
      </c>
    </row>
    <row r="28" spans="1:7" s="52" customFormat="1" ht="14.25" customHeight="1" x14ac:dyDescent="0.2">
      <c r="A28" s="128" t="s">
        <v>310</v>
      </c>
      <c r="B28" s="46">
        <v>53888348</v>
      </c>
      <c r="C28" s="46">
        <v>1408159.67</v>
      </c>
      <c r="D28" s="46">
        <f t="shared" si="0"/>
        <v>55296507.670000002</v>
      </c>
      <c r="E28" s="46">
        <v>8938683.75</v>
      </c>
      <c r="F28" s="46">
        <v>8938683.75</v>
      </c>
      <c r="G28" s="46">
        <f t="shared" si="1"/>
        <v>46357823.920000002</v>
      </c>
    </row>
    <row r="29" spans="1:7" s="52" customFormat="1" ht="14.25" customHeight="1" x14ac:dyDescent="0.2">
      <c r="A29" s="128" t="s">
        <v>311</v>
      </c>
      <c r="B29" s="46">
        <v>27294143</v>
      </c>
      <c r="C29" s="46">
        <v>754143.88</v>
      </c>
      <c r="D29" s="46">
        <f t="shared" si="0"/>
        <v>28048286.879999999</v>
      </c>
      <c r="E29" s="46">
        <v>4274772.8899999997</v>
      </c>
      <c r="F29" s="46">
        <v>4274772.8899999997</v>
      </c>
      <c r="G29" s="46">
        <f t="shared" si="1"/>
        <v>23773513.989999998</v>
      </c>
    </row>
    <row r="30" spans="1:7" s="52" customFormat="1" ht="14.25" customHeight="1" x14ac:dyDescent="0.2">
      <c r="A30" s="128" t="s">
        <v>312</v>
      </c>
      <c r="B30" s="46">
        <v>65063550</v>
      </c>
      <c r="C30" s="46">
        <v>1794020.74</v>
      </c>
      <c r="D30" s="46">
        <f t="shared" si="0"/>
        <v>66857570.740000002</v>
      </c>
      <c r="E30" s="46">
        <v>10236246.359999999</v>
      </c>
      <c r="F30" s="46">
        <v>10236246.359999999</v>
      </c>
      <c r="G30" s="46">
        <f t="shared" si="1"/>
        <v>56621324.380000003</v>
      </c>
    </row>
    <row r="31" spans="1:7" s="52" customFormat="1" ht="14.25" customHeight="1" x14ac:dyDescent="0.2">
      <c r="A31" s="128" t="s">
        <v>313</v>
      </c>
      <c r="B31" s="46">
        <v>24757934</v>
      </c>
      <c r="C31" s="46">
        <v>1002172.73</v>
      </c>
      <c r="D31" s="46">
        <f t="shared" si="0"/>
        <v>25760106.73</v>
      </c>
      <c r="E31" s="46">
        <v>3296198.28</v>
      </c>
      <c r="F31" s="46">
        <v>3296198.28</v>
      </c>
      <c r="G31" s="46">
        <f t="shared" si="1"/>
        <v>22463908.449999999</v>
      </c>
    </row>
    <row r="32" spans="1:7" s="52" customFormat="1" ht="14.25" customHeight="1" x14ac:dyDescent="0.2">
      <c r="A32" s="128" t="s">
        <v>314</v>
      </c>
      <c r="B32" s="46">
        <v>39270061</v>
      </c>
      <c r="C32" s="46">
        <v>4485831.75</v>
      </c>
      <c r="D32" s="46">
        <f t="shared" si="0"/>
        <v>43755892.75</v>
      </c>
      <c r="E32" s="46">
        <v>6712426.5</v>
      </c>
      <c r="F32" s="46">
        <v>6712426.5</v>
      </c>
      <c r="G32" s="46">
        <f t="shared" si="1"/>
        <v>37043466.25</v>
      </c>
    </row>
    <row r="33" spans="1:7" s="52" customFormat="1" ht="14.25" customHeight="1" x14ac:dyDescent="0.2">
      <c r="A33" s="128" t="s">
        <v>315</v>
      </c>
      <c r="B33" s="46">
        <v>60900972</v>
      </c>
      <c r="C33" s="46">
        <v>1906224.14</v>
      </c>
      <c r="D33" s="46">
        <f t="shared" si="0"/>
        <v>62807196.140000001</v>
      </c>
      <c r="E33" s="46">
        <v>9249279.8900000006</v>
      </c>
      <c r="F33" s="46">
        <v>9249279.8900000006</v>
      </c>
      <c r="G33" s="46">
        <f t="shared" si="1"/>
        <v>53557916.25</v>
      </c>
    </row>
    <row r="34" spans="1:7" s="52" customFormat="1" ht="14.25" customHeight="1" x14ac:dyDescent="0.2">
      <c r="A34" s="128" t="s">
        <v>316</v>
      </c>
      <c r="B34" s="46">
        <v>34688889</v>
      </c>
      <c r="C34" s="46">
        <v>3724893.51</v>
      </c>
      <c r="D34" s="46">
        <f t="shared" si="0"/>
        <v>38413782.509999998</v>
      </c>
      <c r="E34" s="46">
        <v>5604701.54</v>
      </c>
      <c r="F34" s="46">
        <v>5604701.54</v>
      </c>
      <c r="G34" s="46">
        <f t="shared" si="1"/>
        <v>32809080.969999999</v>
      </c>
    </row>
    <row r="35" spans="1:7" s="52" customFormat="1" ht="14.25" customHeight="1" x14ac:dyDescent="0.2">
      <c r="A35" s="128" t="s">
        <v>317</v>
      </c>
      <c r="B35" s="46">
        <v>20511713</v>
      </c>
      <c r="C35" s="46">
        <v>865592.14</v>
      </c>
      <c r="D35" s="46">
        <f t="shared" si="0"/>
        <v>21377305.140000001</v>
      </c>
      <c r="E35" s="46">
        <v>2973476.92</v>
      </c>
      <c r="F35" s="46">
        <v>2973476.92</v>
      </c>
      <c r="G35" s="46">
        <f t="shared" si="1"/>
        <v>18403828.219999999</v>
      </c>
    </row>
    <row r="36" spans="1:7" s="52" customFormat="1" ht="14.25" customHeight="1" x14ac:dyDescent="0.2">
      <c r="A36" s="128" t="s">
        <v>318</v>
      </c>
      <c r="B36" s="46">
        <v>29772735</v>
      </c>
      <c r="C36" s="46">
        <v>1189777.74</v>
      </c>
      <c r="D36" s="46">
        <f t="shared" si="0"/>
        <v>30962512.739999998</v>
      </c>
      <c r="E36" s="46">
        <v>3669371</v>
      </c>
      <c r="F36" s="46">
        <v>3669371</v>
      </c>
      <c r="G36" s="46">
        <f t="shared" si="1"/>
        <v>27293141.739999998</v>
      </c>
    </row>
    <row r="37" spans="1:7" s="52" customFormat="1" ht="14.25" customHeight="1" x14ac:dyDescent="0.2">
      <c r="A37" s="128" t="s">
        <v>319</v>
      </c>
      <c r="B37" s="46">
        <v>15440983</v>
      </c>
      <c r="C37" s="46">
        <v>556187.01</v>
      </c>
      <c r="D37" s="46">
        <f t="shared" ref="D37:D68" si="2">B37+C37</f>
        <v>15997170.01</v>
      </c>
      <c r="E37" s="46">
        <v>2601433.9900000002</v>
      </c>
      <c r="F37" s="46">
        <v>2601433.9900000002</v>
      </c>
      <c r="G37" s="46">
        <f t="shared" ref="G37:G68" si="3">D37-E37</f>
        <v>13395736.02</v>
      </c>
    </row>
    <row r="38" spans="1:7" s="52" customFormat="1" ht="14.25" customHeight="1" x14ac:dyDescent="0.2">
      <c r="A38" s="128" t="s">
        <v>320</v>
      </c>
      <c r="B38" s="46">
        <v>27698110</v>
      </c>
      <c r="C38" s="46">
        <v>553757.84</v>
      </c>
      <c r="D38" s="46">
        <f t="shared" si="2"/>
        <v>28251867.84</v>
      </c>
      <c r="E38" s="46">
        <v>5246004.2300000004</v>
      </c>
      <c r="F38" s="46">
        <v>5246004.2300000004</v>
      </c>
      <c r="G38" s="46">
        <f t="shared" si="3"/>
        <v>23005863.609999999</v>
      </c>
    </row>
    <row r="39" spans="1:7" s="52" customFormat="1" ht="14.25" customHeight="1" x14ac:dyDescent="0.2">
      <c r="A39" s="128" t="s">
        <v>321</v>
      </c>
      <c r="B39" s="46">
        <v>133797720</v>
      </c>
      <c r="C39" s="46">
        <v>5081309.25</v>
      </c>
      <c r="D39" s="46">
        <f t="shared" si="2"/>
        <v>138879029.25</v>
      </c>
      <c r="E39" s="46">
        <v>18176805.25</v>
      </c>
      <c r="F39" s="46">
        <v>18176805.25</v>
      </c>
      <c r="G39" s="46">
        <f t="shared" si="3"/>
        <v>120702224</v>
      </c>
    </row>
    <row r="40" spans="1:7" s="52" customFormat="1" ht="14.25" customHeight="1" x14ac:dyDescent="0.2">
      <c r="A40" s="128" t="s">
        <v>322</v>
      </c>
      <c r="B40" s="46">
        <v>32475219</v>
      </c>
      <c r="C40" s="46">
        <v>1624856.66</v>
      </c>
      <c r="D40" s="46">
        <f t="shared" si="2"/>
        <v>34100075.659999996</v>
      </c>
      <c r="E40" s="46">
        <v>4864180.87</v>
      </c>
      <c r="F40" s="46">
        <v>4864180.87</v>
      </c>
      <c r="G40" s="46">
        <f t="shared" si="3"/>
        <v>29235894.789999995</v>
      </c>
    </row>
    <row r="41" spans="1:7" s="52" customFormat="1" ht="14.25" customHeight="1" x14ac:dyDescent="0.2">
      <c r="A41" s="128" t="s">
        <v>323</v>
      </c>
      <c r="B41" s="46">
        <v>35114069</v>
      </c>
      <c r="C41" s="46">
        <v>1515518.29</v>
      </c>
      <c r="D41" s="46">
        <f t="shared" si="2"/>
        <v>36629587.289999999</v>
      </c>
      <c r="E41" s="46">
        <v>5196184.41</v>
      </c>
      <c r="F41" s="46">
        <v>5196184.41</v>
      </c>
      <c r="G41" s="46">
        <f t="shared" si="3"/>
        <v>31433402.879999999</v>
      </c>
    </row>
    <row r="42" spans="1:7" s="52" customFormat="1" ht="14.25" customHeight="1" x14ac:dyDescent="0.2">
      <c r="A42" s="128" t="s">
        <v>324</v>
      </c>
      <c r="B42" s="46">
        <v>33891481</v>
      </c>
      <c r="C42" s="46">
        <v>912286.1</v>
      </c>
      <c r="D42" s="46">
        <f t="shared" si="2"/>
        <v>34803767.100000001</v>
      </c>
      <c r="E42" s="46">
        <v>5180395.9000000004</v>
      </c>
      <c r="F42" s="46">
        <v>5180395.9000000004</v>
      </c>
      <c r="G42" s="46">
        <f t="shared" si="3"/>
        <v>29623371.200000003</v>
      </c>
    </row>
    <row r="43" spans="1:7" s="52" customFormat="1" ht="14.25" customHeight="1" x14ac:dyDescent="0.2">
      <c r="A43" s="128" t="s">
        <v>325</v>
      </c>
      <c r="B43" s="46">
        <v>39462221</v>
      </c>
      <c r="C43" s="46">
        <v>1443593.02</v>
      </c>
      <c r="D43" s="46">
        <f t="shared" si="2"/>
        <v>40905814.020000003</v>
      </c>
      <c r="E43" s="46">
        <v>4953788.2300000004</v>
      </c>
      <c r="F43" s="46">
        <v>4953788.2300000004</v>
      </c>
      <c r="G43" s="46">
        <f t="shared" si="3"/>
        <v>35952025.790000007</v>
      </c>
    </row>
    <row r="44" spans="1:7" s="52" customFormat="1" ht="14.25" customHeight="1" x14ac:dyDescent="0.2">
      <c r="A44" s="128" t="s">
        <v>326</v>
      </c>
      <c r="B44" s="46">
        <v>7299342</v>
      </c>
      <c r="C44" s="46">
        <v>795426.09</v>
      </c>
      <c r="D44" s="46">
        <f t="shared" si="2"/>
        <v>8094768.0899999999</v>
      </c>
      <c r="E44" s="46">
        <v>926220.71</v>
      </c>
      <c r="F44" s="46">
        <v>926220.71</v>
      </c>
      <c r="G44" s="46">
        <f t="shared" si="3"/>
        <v>7168547.3799999999</v>
      </c>
    </row>
    <row r="45" spans="1:7" s="52" customFormat="1" ht="14.25" customHeight="1" x14ac:dyDescent="0.2">
      <c r="A45" s="128" t="s">
        <v>327</v>
      </c>
      <c r="B45" s="46">
        <v>32711732</v>
      </c>
      <c r="C45" s="46">
        <v>1194141.99</v>
      </c>
      <c r="D45" s="46">
        <f t="shared" si="2"/>
        <v>33905873.990000002</v>
      </c>
      <c r="E45" s="46">
        <v>4761849.9800000004</v>
      </c>
      <c r="F45" s="46">
        <v>4761849.9800000004</v>
      </c>
      <c r="G45" s="46">
        <f t="shared" si="3"/>
        <v>29144024.010000002</v>
      </c>
    </row>
    <row r="46" spans="1:7" s="52" customFormat="1" ht="14.25" customHeight="1" x14ac:dyDescent="0.2">
      <c r="A46" s="128" t="s">
        <v>328</v>
      </c>
      <c r="B46" s="46">
        <v>42666838</v>
      </c>
      <c r="C46" s="46">
        <v>1283406.42</v>
      </c>
      <c r="D46" s="46">
        <f t="shared" si="2"/>
        <v>43950244.420000002</v>
      </c>
      <c r="E46" s="46">
        <v>6764951.7599999998</v>
      </c>
      <c r="F46" s="46">
        <v>6764951.7599999998</v>
      </c>
      <c r="G46" s="46">
        <f t="shared" si="3"/>
        <v>37185292.660000004</v>
      </c>
    </row>
    <row r="47" spans="1:7" s="52" customFormat="1" ht="14.25" customHeight="1" x14ac:dyDescent="0.2">
      <c r="A47" s="128" t="s">
        <v>329</v>
      </c>
      <c r="B47" s="46">
        <v>66160060</v>
      </c>
      <c r="C47" s="46">
        <v>2547828.92</v>
      </c>
      <c r="D47" s="46">
        <f t="shared" si="2"/>
        <v>68707888.920000002</v>
      </c>
      <c r="E47" s="46">
        <v>9232807.1899999995</v>
      </c>
      <c r="F47" s="46">
        <v>9232807.1899999995</v>
      </c>
      <c r="G47" s="46">
        <f t="shared" si="3"/>
        <v>59475081.730000004</v>
      </c>
    </row>
    <row r="48" spans="1:7" s="52" customFormat="1" ht="14.25" customHeight="1" x14ac:dyDescent="0.2">
      <c r="A48" s="128" t="s">
        <v>330</v>
      </c>
      <c r="B48" s="46">
        <v>60834561</v>
      </c>
      <c r="C48" s="46">
        <v>1985341.13</v>
      </c>
      <c r="D48" s="46">
        <f t="shared" si="2"/>
        <v>62819902.130000003</v>
      </c>
      <c r="E48" s="46">
        <v>8967781.5299999993</v>
      </c>
      <c r="F48" s="46">
        <v>8967781.5299999993</v>
      </c>
      <c r="G48" s="46">
        <f t="shared" si="3"/>
        <v>53852120.600000001</v>
      </c>
    </row>
    <row r="49" spans="1:7" s="52" customFormat="1" ht="14.25" customHeight="1" x14ac:dyDescent="0.2">
      <c r="A49" s="128" t="s">
        <v>331</v>
      </c>
      <c r="B49" s="46">
        <v>24823744</v>
      </c>
      <c r="C49" s="46">
        <v>981824.77</v>
      </c>
      <c r="D49" s="46">
        <f t="shared" si="2"/>
        <v>25805568.77</v>
      </c>
      <c r="E49" s="46">
        <v>3720532.45</v>
      </c>
      <c r="F49" s="46">
        <v>3720532.45</v>
      </c>
      <c r="G49" s="46">
        <f t="shared" si="3"/>
        <v>22085036.32</v>
      </c>
    </row>
    <row r="50" spans="1:7" s="52" customFormat="1" ht="14.25" customHeight="1" x14ac:dyDescent="0.2">
      <c r="A50" s="128" t="s">
        <v>332</v>
      </c>
      <c r="B50" s="46">
        <v>22424008</v>
      </c>
      <c r="C50" s="46">
        <v>504478.8</v>
      </c>
      <c r="D50" s="46">
        <f t="shared" si="2"/>
        <v>22928486.800000001</v>
      </c>
      <c r="E50" s="46">
        <v>3822565.84</v>
      </c>
      <c r="F50" s="46">
        <v>3822565.84</v>
      </c>
      <c r="G50" s="46">
        <f t="shared" si="3"/>
        <v>19105920.960000001</v>
      </c>
    </row>
    <row r="51" spans="1:7" s="52" customFormat="1" ht="14.25" customHeight="1" x14ac:dyDescent="0.2">
      <c r="A51" s="128" t="s">
        <v>333</v>
      </c>
      <c r="B51" s="46">
        <v>26511200</v>
      </c>
      <c r="C51" s="46">
        <v>1201856.94</v>
      </c>
      <c r="D51" s="46">
        <f t="shared" si="2"/>
        <v>27713056.940000001</v>
      </c>
      <c r="E51" s="46">
        <v>3480000.35</v>
      </c>
      <c r="F51" s="46">
        <v>3480000.35</v>
      </c>
      <c r="G51" s="46">
        <f t="shared" si="3"/>
        <v>24233056.59</v>
      </c>
    </row>
    <row r="52" spans="1:7" s="52" customFormat="1" ht="14.25" customHeight="1" x14ac:dyDescent="0.2">
      <c r="A52" s="128" t="s">
        <v>334</v>
      </c>
      <c r="B52" s="46">
        <v>40740233</v>
      </c>
      <c r="C52" s="46">
        <v>1847295.81</v>
      </c>
      <c r="D52" s="46">
        <f t="shared" si="2"/>
        <v>42587528.810000002</v>
      </c>
      <c r="E52" s="46">
        <v>5830180.6699999999</v>
      </c>
      <c r="F52" s="46">
        <v>5830180.6699999999</v>
      </c>
      <c r="G52" s="46">
        <f t="shared" si="3"/>
        <v>36757348.140000001</v>
      </c>
    </row>
    <row r="53" spans="1:7" s="52" customFormat="1" ht="14.25" customHeight="1" x14ac:dyDescent="0.2">
      <c r="A53" s="128" t="s">
        <v>335</v>
      </c>
      <c r="B53" s="46">
        <v>109939860</v>
      </c>
      <c r="C53" s="46">
        <v>19507671.949999999</v>
      </c>
      <c r="D53" s="46">
        <f t="shared" si="2"/>
        <v>129447531.95</v>
      </c>
      <c r="E53" s="46">
        <v>12216339.27</v>
      </c>
      <c r="F53" s="46">
        <v>12216339.27</v>
      </c>
      <c r="G53" s="46">
        <f t="shared" si="3"/>
        <v>117231192.68000001</v>
      </c>
    </row>
    <row r="54" spans="1:7" s="52" customFormat="1" ht="14.25" customHeight="1" x14ac:dyDescent="0.2">
      <c r="A54" s="128" t="s">
        <v>336</v>
      </c>
      <c r="B54" s="46">
        <v>66891246</v>
      </c>
      <c r="C54" s="46">
        <v>2866418.89</v>
      </c>
      <c r="D54" s="46">
        <f t="shared" si="2"/>
        <v>69757664.890000001</v>
      </c>
      <c r="E54" s="46">
        <v>9627580.4100000001</v>
      </c>
      <c r="F54" s="46">
        <v>9627580.4100000001</v>
      </c>
      <c r="G54" s="46">
        <f t="shared" si="3"/>
        <v>60130084.480000004</v>
      </c>
    </row>
    <row r="55" spans="1:7" s="52" customFormat="1" ht="14.25" customHeight="1" x14ac:dyDescent="0.2">
      <c r="A55" s="128" t="s">
        <v>337</v>
      </c>
      <c r="B55" s="46">
        <v>29264044</v>
      </c>
      <c r="C55" s="46">
        <v>2011472.62</v>
      </c>
      <c r="D55" s="46">
        <f t="shared" si="2"/>
        <v>31275516.620000001</v>
      </c>
      <c r="E55" s="46">
        <v>3432349.78</v>
      </c>
      <c r="F55" s="46">
        <v>3432349.78</v>
      </c>
      <c r="G55" s="46">
        <f t="shared" si="3"/>
        <v>27843166.84</v>
      </c>
    </row>
    <row r="56" spans="1:7" s="52" customFormat="1" ht="14.25" customHeight="1" x14ac:dyDescent="0.2">
      <c r="A56" s="128" t="s">
        <v>338</v>
      </c>
      <c r="B56" s="46">
        <v>49424300</v>
      </c>
      <c r="C56" s="46">
        <v>1676804.62</v>
      </c>
      <c r="D56" s="46">
        <f t="shared" si="2"/>
        <v>51101104.619999997</v>
      </c>
      <c r="E56" s="46">
        <v>6013518.3099999996</v>
      </c>
      <c r="F56" s="46">
        <v>6013518.3099999996</v>
      </c>
      <c r="G56" s="46">
        <f t="shared" si="3"/>
        <v>45087586.309999995</v>
      </c>
    </row>
    <row r="57" spans="1:7" s="52" customFormat="1" ht="14.25" customHeight="1" x14ac:dyDescent="0.2">
      <c r="A57" s="128" t="s">
        <v>339</v>
      </c>
      <c r="B57" s="46">
        <v>32709961</v>
      </c>
      <c r="C57" s="46">
        <v>1582219.92</v>
      </c>
      <c r="D57" s="46">
        <f t="shared" si="2"/>
        <v>34292180.920000002</v>
      </c>
      <c r="E57" s="46">
        <v>3481794.18</v>
      </c>
      <c r="F57" s="46">
        <v>3481794.18</v>
      </c>
      <c r="G57" s="46">
        <f t="shared" si="3"/>
        <v>30810386.740000002</v>
      </c>
    </row>
    <row r="58" spans="1:7" s="52" customFormat="1" ht="14.25" customHeight="1" x14ac:dyDescent="0.2">
      <c r="A58" s="128" t="s">
        <v>340</v>
      </c>
      <c r="B58" s="46">
        <v>29856843</v>
      </c>
      <c r="C58" s="46">
        <v>1336141.02</v>
      </c>
      <c r="D58" s="46">
        <f t="shared" si="2"/>
        <v>31192984.02</v>
      </c>
      <c r="E58" s="46">
        <v>3857719.84</v>
      </c>
      <c r="F58" s="46">
        <v>3857719.84</v>
      </c>
      <c r="G58" s="46">
        <f t="shared" si="3"/>
        <v>27335264.18</v>
      </c>
    </row>
    <row r="59" spans="1:7" s="52" customFormat="1" ht="14.25" customHeight="1" x14ac:dyDescent="0.2">
      <c r="A59" s="128" t="s">
        <v>341</v>
      </c>
      <c r="B59" s="46">
        <v>217222723</v>
      </c>
      <c r="C59" s="46">
        <v>8678730.8399999999</v>
      </c>
      <c r="D59" s="46">
        <f t="shared" si="2"/>
        <v>225901453.84</v>
      </c>
      <c r="E59" s="46">
        <v>31113389.629999999</v>
      </c>
      <c r="F59" s="46">
        <v>31113389.629999999</v>
      </c>
      <c r="G59" s="46">
        <f t="shared" si="3"/>
        <v>194788064.21000001</v>
      </c>
    </row>
    <row r="60" spans="1:7" s="52" customFormat="1" ht="14.25" customHeight="1" x14ac:dyDescent="0.2">
      <c r="A60" s="128" t="s">
        <v>342</v>
      </c>
      <c r="B60" s="46">
        <v>41260470</v>
      </c>
      <c r="C60" s="46">
        <v>1762709.28</v>
      </c>
      <c r="D60" s="46">
        <f t="shared" si="2"/>
        <v>43023179.280000001</v>
      </c>
      <c r="E60" s="46">
        <v>5423902.04</v>
      </c>
      <c r="F60" s="46">
        <v>5423902.04</v>
      </c>
      <c r="G60" s="46">
        <f t="shared" si="3"/>
        <v>37599277.240000002</v>
      </c>
    </row>
    <row r="61" spans="1:7" s="52" customFormat="1" ht="14.25" customHeight="1" x14ac:dyDescent="0.2">
      <c r="A61" s="128" t="s">
        <v>343</v>
      </c>
      <c r="B61" s="46">
        <v>31929550</v>
      </c>
      <c r="C61" s="46">
        <v>976512.7</v>
      </c>
      <c r="D61" s="46">
        <f t="shared" si="2"/>
        <v>32906062.699999999</v>
      </c>
      <c r="E61" s="46">
        <v>4404228.91</v>
      </c>
      <c r="F61" s="46">
        <v>4404228.91</v>
      </c>
      <c r="G61" s="46">
        <f t="shared" si="3"/>
        <v>28501833.789999999</v>
      </c>
    </row>
    <row r="62" spans="1:7" s="52" customFormat="1" ht="14.25" customHeight="1" x14ac:dyDescent="0.2">
      <c r="A62" s="128" t="s">
        <v>344</v>
      </c>
      <c r="B62" s="46">
        <v>3340384</v>
      </c>
      <c r="C62" s="46">
        <v>210607.6</v>
      </c>
      <c r="D62" s="46">
        <f t="shared" si="2"/>
        <v>3550991.6</v>
      </c>
      <c r="E62" s="46">
        <v>183941.91</v>
      </c>
      <c r="F62" s="46">
        <v>183941.91</v>
      </c>
      <c r="G62" s="46">
        <f t="shared" si="3"/>
        <v>3367049.69</v>
      </c>
    </row>
    <row r="63" spans="1:7" s="52" customFormat="1" ht="14.25" customHeight="1" x14ac:dyDescent="0.2">
      <c r="A63" s="128" t="s">
        <v>345</v>
      </c>
      <c r="B63" s="46">
        <v>17838335</v>
      </c>
      <c r="C63" s="46">
        <v>551712.16</v>
      </c>
      <c r="D63" s="46">
        <f t="shared" si="2"/>
        <v>18390047.16</v>
      </c>
      <c r="E63" s="46">
        <v>2719231.02</v>
      </c>
      <c r="F63" s="46">
        <v>2719231.02</v>
      </c>
      <c r="G63" s="46">
        <f t="shared" si="3"/>
        <v>15670816.140000001</v>
      </c>
    </row>
    <row r="64" spans="1:7" s="52" customFormat="1" ht="14.25" customHeight="1" x14ac:dyDescent="0.2">
      <c r="A64" s="128" t="s">
        <v>346</v>
      </c>
      <c r="B64" s="46">
        <v>103774067</v>
      </c>
      <c r="C64" s="46">
        <v>3672374.51</v>
      </c>
      <c r="D64" s="46">
        <f t="shared" si="2"/>
        <v>107446441.51000001</v>
      </c>
      <c r="E64" s="46">
        <v>13616409.16</v>
      </c>
      <c r="F64" s="46">
        <v>13616409.16</v>
      </c>
      <c r="G64" s="46">
        <f t="shared" si="3"/>
        <v>93830032.350000009</v>
      </c>
    </row>
    <row r="65" spans="1:7" s="52" customFormat="1" ht="14.25" customHeight="1" x14ac:dyDescent="0.2">
      <c r="A65" s="128" t="s">
        <v>347</v>
      </c>
      <c r="B65" s="46">
        <v>435947408</v>
      </c>
      <c r="C65" s="46">
        <v>29659311.210000001</v>
      </c>
      <c r="D65" s="46">
        <f t="shared" si="2"/>
        <v>465606719.20999998</v>
      </c>
      <c r="E65" s="46">
        <v>64214990.229999997</v>
      </c>
      <c r="F65" s="46">
        <v>64214990.229999997</v>
      </c>
      <c r="G65" s="46">
        <f t="shared" si="3"/>
        <v>401391728.97999996</v>
      </c>
    </row>
    <row r="66" spans="1:7" s="52" customFormat="1" ht="14.25" customHeight="1" x14ac:dyDescent="0.2">
      <c r="A66" s="128" t="s">
        <v>348</v>
      </c>
      <c r="B66" s="46">
        <v>62358081</v>
      </c>
      <c r="C66" s="46">
        <v>2267552.94</v>
      </c>
      <c r="D66" s="46">
        <f t="shared" si="2"/>
        <v>64625633.939999998</v>
      </c>
      <c r="E66" s="46">
        <v>8315656.9699999997</v>
      </c>
      <c r="F66" s="46">
        <v>8315656.9699999997</v>
      </c>
      <c r="G66" s="46">
        <f t="shared" si="3"/>
        <v>56309976.969999999</v>
      </c>
    </row>
    <row r="67" spans="1:7" s="52" customFormat="1" ht="14.25" customHeight="1" x14ac:dyDescent="0.2">
      <c r="A67" s="128" t="s">
        <v>349</v>
      </c>
      <c r="B67" s="46">
        <v>39070447</v>
      </c>
      <c r="C67" s="46">
        <v>1473659.12</v>
      </c>
      <c r="D67" s="46">
        <f t="shared" si="2"/>
        <v>40544106.119999997</v>
      </c>
      <c r="E67" s="46">
        <v>5763830.96</v>
      </c>
      <c r="F67" s="46">
        <v>5763830.96</v>
      </c>
      <c r="G67" s="46">
        <f t="shared" si="3"/>
        <v>34780275.159999996</v>
      </c>
    </row>
    <row r="68" spans="1:7" s="52" customFormat="1" ht="14.25" customHeight="1" x14ac:dyDescent="0.2">
      <c r="A68" s="128" t="s">
        <v>350</v>
      </c>
      <c r="B68" s="46">
        <v>90941547</v>
      </c>
      <c r="C68" s="46">
        <v>1922356.94</v>
      </c>
      <c r="D68" s="46">
        <f t="shared" si="2"/>
        <v>92863903.939999998</v>
      </c>
      <c r="E68" s="46">
        <v>12746227.18</v>
      </c>
      <c r="F68" s="46">
        <v>12746227.18</v>
      </c>
      <c r="G68" s="46">
        <f t="shared" si="3"/>
        <v>80117676.75999999</v>
      </c>
    </row>
    <row r="69" spans="1:7" s="52" customFormat="1" ht="14.25" customHeight="1" x14ac:dyDescent="0.2">
      <c r="A69" s="128" t="s">
        <v>351</v>
      </c>
      <c r="B69" s="46">
        <v>38770002</v>
      </c>
      <c r="C69" s="46">
        <v>721871.75</v>
      </c>
      <c r="D69" s="46">
        <f t="shared" ref="D69:D82" si="4">B69+C69</f>
        <v>39491873.75</v>
      </c>
      <c r="E69" s="46">
        <v>3872480.03</v>
      </c>
      <c r="F69" s="46">
        <v>3872480.03</v>
      </c>
      <c r="G69" s="46">
        <f t="shared" ref="G69:G82" si="5">D69-E69</f>
        <v>35619393.719999999</v>
      </c>
    </row>
    <row r="70" spans="1:7" s="52" customFormat="1" ht="14.25" customHeight="1" x14ac:dyDescent="0.2">
      <c r="A70" s="128" t="s">
        <v>352</v>
      </c>
      <c r="B70" s="46">
        <v>27842023</v>
      </c>
      <c r="C70" s="46">
        <v>462194.74</v>
      </c>
      <c r="D70" s="46">
        <f t="shared" si="4"/>
        <v>28304217.739999998</v>
      </c>
      <c r="E70" s="46">
        <v>4168671.87</v>
      </c>
      <c r="F70" s="46">
        <v>4168671.87</v>
      </c>
      <c r="G70" s="46">
        <f t="shared" si="5"/>
        <v>24135545.869999997</v>
      </c>
    </row>
    <row r="71" spans="1:7" s="52" customFormat="1" ht="14.25" customHeight="1" x14ac:dyDescent="0.2">
      <c r="A71" s="128" t="s">
        <v>353</v>
      </c>
      <c r="B71" s="46">
        <v>172671742</v>
      </c>
      <c r="C71" s="46">
        <v>2710659.53</v>
      </c>
      <c r="D71" s="46">
        <f t="shared" si="4"/>
        <v>175382401.53</v>
      </c>
      <c r="E71" s="46">
        <v>24310823.27</v>
      </c>
      <c r="F71" s="46">
        <v>24310823.27</v>
      </c>
      <c r="G71" s="46">
        <f t="shared" si="5"/>
        <v>151071578.25999999</v>
      </c>
    </row>
    <row r="72" spans="1:7" s="52" customFormat="1" ht="14.25" customHeight="1" x14ac:dyDescent="0.2">
      <c r="A72" s="128" t="s">
        <v>354</v>
      </c>
      <c r="B72" s="46">
        <v>157400415</v>
      </c>
      <c r="C72" s="46">
        <v>1932109.38</v>
      </c>
      <c r="D72" s="46">
        <f t="shared" si="4"/>
        <v>159332524.38</v>
      </c>
      <c r="E72" s="46">
        <v>23262452.52</v>
      </c>
      <c r="F72" s="46">
        <v>23262452.52</v>
      </c>
      <c r="G72" s="46">
        <f t="shared" si="5"/>
        <v>136070071.85999998</v>
      </c>
    </row>
    <row r="73" spans="1:7" s="52" customFormat="1" ht="14.25" customHeight="1" x14ac:dyDescent="0.2">
      <c r="A73" s="128" t="s">
        <v>355</v>
      </c>
      <c r="B73" s="46">
        <v>315025366</v>
      </c>
      <c r="C73" s="46">
        <v>4570934.76</v>
      </c>
      <c r="D73" s="46">
        <f t="shared" si="4"/>
        <v>319596300.75999999</v>
      </c>
      <c r="E73" s="46">
        <v>46346790.729999997</v>
      </c>
      <c r="F73" s="46">
        <v>46346790.729999997</v>
      </c>
      <c r="G73" s="46">
        <f t="shared" si="5"/>
        <v>273249510.02999997</v>
      </c>
    </row>
    <row r="74" spans="1:7" s="52" customFormat="1" ht="14.25" customHeight="1" x14ac:dyDescent="0.2">
      <c r="A74" s="128" t="s">
        <v>356</v>
      </c>
      <c r="B74" s="46">
        <v>151126964</v>
      </c>
      <c r="C74" s="46">
        <v>1339578.2</v>
      </c>
      <c r="D74" s="46">
        <f t="shared" si="4"/>
        <v>152466542.19999999</v>
      </c>
      <c r="E74" s="46">
        <v>22603220.48</v>
      </c>
      <c r="F74" s="46">
        <v>22603220.48</v>
      </c>
      <c r="G74" s="46">
        <f t="shared" si="5"/>
        <v>129863321.71999998</v>
      </c>
    </row>
    <row r="75" spans="1:7" s="52" customFormat="1" ht="14.25" customHeight="1" x14ac:dyDescent="0.2">
      <c r="A75" s="128" t="s">
        <v>357</v>
      </c>
      <c r="B75" s="46">
        <v>190826412</v>
      </c>
      <c r="C75" s="46">
        <v>2587471.66</v>
      </c>
      <c r="D75" s="46">
        <f t="shared" si="4"/>
        <v>193413883.66</v>
      </c>
      <c r="E75" s="46">
        <v>30778931.079999998</v>
      </c>
      <c r="F75" s="46">
        <v>30778931.079999998</v>
      </c>
      <c r="G75" s="46">
        <f t="shared" si="5"/>
        <v>162634952.57999998</v>
      </c>
    </row>
    <row r="76" spans="1:7" s="52" customFormat="1" ht="14.25" customHeight="1" x14ac:dyDescent="0.2">
      <c r="A76" s="128" t="s">
        <v>358</v>
      </c>
      <c r="B76" s="46">
        <v>298725192</v>
      </c>
      <c r="C76" s="46">
        <v>119806505.68000001</v>
      </c>
      <c r="D76" s="46">
        <f t="shared" si="4"/>
        <v>418531697.68000001</v>
      </c>
      <c r="E76" s="46">
        <v>52133827.780000001</v>
      </c>
      <c r="F76" s="46">
        <v>52133827.780000001</v>
      </c>
      <c r="G76" s="46">
        <f t="shared" si="5"/>
        <v>366397869.89999998</v>
      </c>
    </row>
    <row r="77" spans="1:7" s="52" customFormat="1" ht="14.25" customHeight="1" x14ac:dyDescent="0.2">
      <c r="A77" s="128" t="s">
        <v>359</v>
      </c>
      <c r="B77" s="46">
        <v>827371530</v>
      </c>
      <c r="C77" s="46">
        <v>34502893.090000004</v>
      </c>
      <c r="D77" s="46">
        <f t="shared" si="4"/>
        <v>861874423.09000003</v>
      </c>
      <c r="E77" s="46">
        <v>180694664.84999999</v>
      </c>
      <c r="F77" s="46">
        <v>180694664.84999999</v>
      </c>
      <c r="G77" s="46">
        <f t="shared" si="5"/>
        <v>681179758.24000001</v>
      </c>
    </row>
    <row r="78" spans="1:7" s="52" customFormat="1" ht="14.25" customHeight="1" x14ac:dyDescent="0.2">
      <c r="A78" s="128" t="s">
        <v>360</v>
      </c>
      <c r="B78" s="46">
        <v>144620300</v>
      </c>
      <c r="C78" s="46">
        <v>1505888.38</v>
      </c>
      <c r="D78" s="46">
        <f t="shared" si="4"/>
        <v>146126188.38</v>
      </c>
      <c r="E78" s="46">
        <v>20236475.16</v>
      </c>
      <c r="F78" s="46">
        <v>20236475.16</v>
      </c>
      <c r="G78" s="46">
        <f t="shared" si="5"/>
        <v>125889713.22</v>
      </c>
    </row>
    <row r="79" spans="1:7" s="52" customFormat="1" ht="14.25" customHeight="1" x14ac:dyDescent="0.2">
      <c r="A79" s="128" t="s">
        <v>361</v>
      </c>
      <c r="B79" s="46">
        <v>147910594</v>
      </c>
      <c r="C79" s="46">
        <v>1598323.9</v>
      </c>
      <c r="D79" s="46">
        <f t="shared" si="4"/>
        <v>149508917.90000001</v>
      </c>
      <c r="E79" s="46">
        <v>22172297.420000002</v>
      </c>
      <c r="F79" s="46">
        <v>22172297.420000002</v>
      </c>
      <c r="G79" s="46">
        <f t="shared" si="5"/>
        <v>127336620.48</v>
      </c>
    </row>
    <row r="80" spans="1:7" s="52" customFormat="1" ht="14.25" customHeight="1" x14ac:dyDescent="0.2">
      <c r="A80" s="128" t="s">
        <v>362</v>
      </c>
      <c r="B80" s="46">
        <v>144512873</v>
      </c>
      <c r="C80" s="46">
        <v>69262113</v>
      </c>
      <c r="D80" s="46">
        <f t="shared" si="4"/>
        <v>213774986</v>
      </c>
      <c r="E80" s="46">
        <v>23088505.57</v>
      </c>
      <c r="F80" s="46">
        <v>23088505.57</v>
      </c>
      <c r="G80" s="46">
        <f t="shared" si="5"/>
        <v>190686480.43000001</v>
      </c>
    </row>
    <row r="81" spans="1:7" s="52" customFormat="1" ht="14.25" customHeight="1" x14ac:dyDescent="0.2">
      <c r="A81" s="128" t="s">
        <v>363</v>
      </c>
      <c r="B81" s="46">
        <v>251460763</v>
      </c>
      <c r="C81" s="46">
        <v>23601008.210000001</v>
      </c>
      <c r="D81" s="46">
        <f t="shared" si="4"/>
        <v>275061771.20999998</v>
      </c>
      <c r="E81" s="46">
        <v>41037653.810000002</v>
      </c>
      <c r="F81" s="46">
        <v>41037653.810000002</v>
      </c>
      <c r="G81" s="46">
        <f t="shared" si="5"/>
        <v>234024117.39999998</v>
      </c>
    </row>
    <row r="82" spans="1:7" s="52" customFormat="1" ht="14.25" customHeight="1" x14ac:dyDescent="0.2">
      <c r="A82" s="128" t="s">
        <v>364</v>
      </c>
      <c r="B82" s="46">
        <v>146842160</v>
      </c>
      <c r="C82" s="46">
        <v>3462903.78</v>
      </c>
      <c r="D82" s="46">
        <f t="shared" si="4"/>
        <v>150305063.78</v>
      </c>
      <c r="E82" s="46">
        <v>31603248.120000001</v>
      </c>
      <c r="F82" s="46">
        <v>31603248.120000001</v>
      </c>
      <c r="G82" s="46">
        <f t="shared" si="5"/>
        <v>118701815.66</v>
      </c>
    </row>
    <row r="83" spans="1:7" s="52" customFormat="1" ht="14.25" customHeight="1" x14ac:dyDescent="0.2">
      <c r="A83" s="128" t="s">
        <v>365</v>
      </c>
      <c r="B83" s="46">
        <v>143871381</v>
      </c>
      <c r="C83" s="46">
        <v>1416131.65</v>
      </c>
      <c r="D83" s="46">
        <f t="shared" ref="D83:D119" si="6">B83+C83</f>
        <v>145287512.65000001</v>
      </c>
      <c r="E83" s="46">
        <v>20925868.949999999</v>
      </c>
      <c r="F83" s="46">
        <v>20925868.949999999</v>
      </c>
      <c r="G83" s="46">
        <f t="shared" ref="G83:G119" si="7">D83-E83</f>
        <v>124361643.7</v>
      </c>
    </row>
    <row r="84" spans="1:7" s="52" customFormat="1" ht="14.25" customHeight="1" x14ac:dyDescent="0.2">
      <c r="A84" s="128" t="s">
        <v>366</v>
      </c>
      <c r="B84" s="46">
        <v>95668752</v>
      </c>
      <c r="C84" s="46">
        <v>619484.43999999994</v>
      </c>
      <c r="D84" s="46">
        <f t="shared" si="6"/>
        <v>96288236.439999998</v>
      </c>
      <c r="E84" s="46">
        <v>13944868.77</v>
      </c>
      <c r="F84" s="46">
        <v>13944868.77</v>
      </c>
      <c r="G84" s="46">
        <f t="shared" si="7"/>
        <v>82343367.670000002</v>
      </c>
    </row>
    <row r="85" spans="1:7" s="52" customFormat="1" ht="14.25" customHeight="1" x14ac:dyDescent="0.2">
      <c r="A85" s="128" t="s">
        <v>367</v>
      </c>
      <c r="B85" s="46">
        <v>2476467</v>
      </c>
      <c r="C85" s="46">
        <v>4170</v>
      </c>
      <c r="D85" s="46">
        <f t="shared" si="6"/>
        <v>2480637</v>
      </c>
      <c r="E85" s="46">
        <v>76948.899999999994</v>
      </c>
      <c r="F85" s="46">
        <v>76948.899999999994</v>
      </c>
      <c r="G85" s="46">
        <f t="shared" si="7"/>
        <v>2403688.1</v>
      </c>
    </row>
    <row r="86" spans="1:7" s="52" customFormat="1" ht="14.25" customHeight="1" x14ac:dyDescent="0.2">
      <c r="A86" s="128" t="s">
        <v>368</v>
      </c>
      <c r="B86" s="46">
        <v>47902100</v>
      </c>
      <c r="C86" s="46">
        <v>506584.82</v>
      </c>
      <c r="D86" s="46">
        <f t="shared" si="6"/>
        <v>48408684.82</v>
      </c>
      <c r="E86" s="46">
        <v>7378745.0599999996</v>
      </c>
      <c r="F86" s="46">
        <v>7378745.0599999996</v>
      </c>
      <c r="G86" s="46">
        <f t="shared" si="7"/>
        <v>41029939.759999998</v>
      </c>
    </row>
    <row r="87" spans="1:7" s="52" customFormat="1" ht="14.25" customHeight="1" x14ac:dyDescent="0.2">
      <c r="A87" s="128" t="s">
        <v>369</v>
      </c>
      <c r="B87" s="46">
        <v>45565091</v>
      </c>
      <c r="C87" s="46">
        <v>733829.38</v>
      </c>
      <c r="D87" s="46">
        <f t="shared" si="6"/>
        <v>46298920.380000003</v>
      </c>
      <c r="E87" s="46">
        <v>3694827.38</v>
      </c>
      <c r="F87" s="46">
        <v>3694827.38</v>
      </c>
      <c r="G87" s="46">
        <f t="shared" si="7"/>
        <v>42604093</v>
      </c>
    </row>
    <row r="88" spans="1:7" s="52" customFormat="1" ht="14.25" customHeight="1" x14ac:dyDescent="0.2">
      <c r="A88" s="128" t="s">
        <v>370</v>
      </c>
      <c r="B88" s="46">
        <v>37685186</v>
      </c>
      <c r="C88" s="46">
        <v>9421118.0800000001</v>
      </c>
      <c r="D88" s="46">
        <f t="shared" si="6"/>
        <v>47106304.079999998</v>
      </c>
      <c r="E88" s="46">
        <v>4878394.9000000004</v>
      </c>
      <c r="F88" s="46">
        <v>4878394.9000000004</v>
      </c>
      <c r="G88" s="46">
        <f t="shared" si="7"/>
        <v>42227909.18</v>
      </c>
    </row>
    <row r="89" spans="1:7" s="52" customFormat="1" ht="14.25" customHeight="1" x14ac:dyDescent="0.2">
      <c r="A89" s="128" t="s">
        <v>371</v>
      </c>
      <c r="B89" s="46">
        <v>51296635</v>
      </c>
      <c r="C89" s="46">
        <v>772623.74</v>
      </c>
      <c r="D89" s="46">
        <f t="shared" si="6"/>
        <v>52069258.740000002</v>
      </c>
      <c r="E89" s="46">
        <v>5777446.6699999999</v>
      </c>
      <c r="F89" s="46">
        <v>5777446.6699999999</v>
      </c>
      <c r="G89" s="46">
        <f t="shared" si="7"/>
        <v>46291812.07</v>
      </c>
    </row>
    <row r="90" spans="1:7" s="52" customFormat="1" ht="14.25" customHeight="1" x14ac:dyDescent="0.2">
      <c r="A90" s="128" t="s">
        <v>372</v>
      </c>
      <c r="B90" s="46">
        <v>46752263</v>
      </c>
      <c r="C90" s="46">
        <v>601539.53</v>
      </c>
      <c r="D90" s="46">
        <f t="shared" si="6"/>
        <v>47353802.530000001</v>
      </c>
      <c r="E90" s="46">
        <v>9705098.0399999991</v>
      </c>
      <c r="F90" s="46">
        <v>9705098.0399999991</v>
      </c>
      <c r="G90" s="46">
        <f t="shared" si="7"/>
        <v>37648704.490000002</v>
      </c>
    </row>
    <row r="91" spans="1:7" s="52" customFormat="1" ht="14.25" customHeight="1" x14ac:dyDescent="0.2">
      <c r="A91" s="128" t="s">
        <v>373</v>
      </c>
      <c r="B91" s="46">
        <v>42496597</v>
      </c>
      <c r="C91" s="46">
        <v>586901.99</v>
      </c>
      <c r="D91" s="46">
        <f t="shared" si="6"/>
        <v>43083498.990000002</v>
      </c>
      <c r="E91" s="46">
        <v>6294147.2800000003</v>
      </c>
      <c r="F91" s="46">
        <v>6294147.2800000003</v>
      </c>
      <c r="G91" s="46">
        <f t="shared" si="7"/>
        <v>36789351.710000001</v>
      </c>
    </row>
    <row r="92" spans="1:7" s="52" customFormat="1" ht="14.25" customHeight="1" x14ac:dyDescent="0.2">
      <c r="A92" s="128" t="s">
        <v>374</v>
      </c>
      <c r="B92" s="46">
        <v>115573414</v>
      </c>
      <c r="C92" s="46">
        <v>1537253.47</v>
      </c>
      <c r="D92" s="46">
        <f t="shared" si="6"/>
        <v>117110667.47</v>
      </c>
      <c r="E92" s="46">
        <v>15509001.220000001</v>
      </c>
      <c r="F92" s="46">
        <v>15509001.220000001</v>
      </c>
      <c r="G92" s="46">
        <f t="shared" si="7"/>
        <v>101601666.25</v>
      </c>
    </row>
    <row r="93" spans="1:7" s="52" customFormat="1" ht="14.25" customHeight="1" x14ac:dyDescent="0.2">
      <c r="A93" s="128" t="s">
        <v>375</v>
      </c>
      <c r="B93" s="46">
        <v>181491631</v>
      </c>
      <c r="C93" s="46">
        <v>1946378.23</v>
      </c>
      <c r="D93" s="46">
        <f t="shared" si="6"/>
        <v>183438009.22999999</v>
      </c>
      <c r="E93" s="46">
        <v>28904691.890000001</v>
      </c>
      <c r="F93" s="46">
        <v>28904691.890000001</v>
      </c>
      <c r="G93" s="46">
        <f t="shared" si="7"/>
        <v>154533317.33999997</v>
      </c>
    </row>
    <row r="94" spans="1:7" s="52" customFormat="1" ht="14.25" customHeight="1" x14ac:dyDescent="0.2">
      <c r="A94" s="128" t="s">
        <v>376</v>
      </c>
      <c r="B94" s="46">
        <v>125781117</v>
      </c>
      <c r="C94" s="46">
        <v>1060094.0900000001</v>
      </c>
      <c r="D94" s="46">
        <f t="shared" si="6"/>
        <v>126841211.09</v>
      </c>
      <c r="E94" s="46">
        <v>16101542.84</v>
      </c>
      <c r="F94" s="46">
        <v>16101542.84</v>
      </c>
      <c r="G94" s="46">
        <f t="shared" si="7"/>
        <v>110739668.25</v>
      </c>
    </row>
    <row r="95" spans="1:7" s="52" customFormat="1" ht="14.25" customHeight="1" x14ac:dyDescent="0.2">
      <c r="A95" s="128" t="s">
        <v>377</v>
      </c>
      <c r="B95" s="46">
        <v>49267975</v>
      </c>
      <c r="C95" s="46">
        <v>510138.4</v>
      </c>
      <c r="D95" s="46">
        <f t="shared" si="6"/>
        <v>49778113.399999999</v>
      </c>
      <c r="E95" s="46">
        <v>4324846.0199999996</v>
      </c>
      <c r="F95" s="46">
        <v>4324846.0199999996</v>
      </c>
      <c r="G95" s="46">
        <f t="shared" si="7"/>
        <v>45453267.379999995</v>
      </c>
    </row>
    <row r="96" spans="1:7" s="52" customFormat="1" ht="14.25" customHeight="1" x14ac:dyDescent="0.2">
      <c r="A96" s="128" t="s">
        <v>378</v>
      </c>
      <c r="B96" s="46">
        <v>48573921</v>
      </c>
      <c r="C96" s="46">
        <v>481025.07</v>
      </c>
      <c r="D96" s="46">
        <f t="shared" si="6"/>
        <v>49054946.07</v>
      </c>
      <c r="E96" s="46">
        <v>6232418.0700000003</v>
      </c>
      <c r="F96" s="46">
        <v>6232418.0700000003</v>
      </c>
      <c r="G96" s="46">
        <f t="shared" si="7"/>
        <v>42822528</v>
      </c>
    </row>
    <row r="97" spans="1:7" s="52" customFormat="1" ht="14.25" customHeight="1" x14ac:dyDescent="0.2">
      <c r="A97" s="128" t="s">
        <v>379</v>
      </c>
      <c r="B97" s="46">
        <v>38696767</v>
      </c>
      <c r="C97" s="46">
        <v>305654.09999999998</v>
      </c>
      <c r="D97" s="46">
        <f t="shared" si="6"/>
        <v>39002421.100000001</v>
      </c>
      <c r="E97" s="46">
        <v>4473672.8099999996</v>
      </c>
      <c r="F97" s="46">
        <v>4473672.8099999996</v>
      </c>
      <c r="G97" s="46">
        <f t="shared" si="7"/>
        <v>34528748.289999999</v>
      </c>
    </row>
    <row r="98" spans="1:7" s="52" customFormat="1" ht="14.25" customHeight="1" x14ac:dyDescent="0.2">
      <c r="A98" s="128" t="s">
        <v>380</v>
      </c>
      <c r="B98" s="46">
        <v>46261373</v>
      </c>
      <c r="C98" s="46">
        <v>681443.94</v>
      </c>
      <c r="D98" s="46">
        <f t="shared" si="6"/>
        <v>46942816.939999998</v>
      </c>
      <c r="E98" s="46">
        <v>5576435.3499999996</v>
      </c>
      <c r="F98" s="46">
        <v>5576435.3499999996</v>
      </c>
      <c r="G98" s="46">
        <f t="shared" si="7"/>
        <v>41366381.589999996</v>
      </c>
    </row>
    <row r="99" spans="1:7" s="52" customFormat="1" ht="14.25" customHeight="1" x14ac:dyDescent="0.2">
      <c r="A99" s="128" t="s">
        <v>381</v>
      </c>
      <c r="B99" s="46">
        <v>42897290</v>
      </c>
      <c r="C99" s="46">
        <v>24296107.629999999</v>
      </c>
      <c r="D99" s="46">
        <f t="shared" si="6"/>
        <v>67193397.629999995</v>
      </c>
      <c r="E99" s="46">
        <v>4198040.38</v>
      </c>
      <c r="F99" s="46">
        <v>4198040.38</v>
      </c>
      <c r="G99" s="46">
        <f t="shared" si="7"/>
        <v>62995357.249999993</v>
      </c>
    </row>
    <row r="100" spans="1:7" s="52" customFormat="1" ht="14.25" customHeight="1" x14ac:dyDescent="0.2">
      <c r="A100" s="128" t="s">
        <v>382</v>
      </c>
      <c r="B100" s="46">
        <v>30309190</v>
      </c>
      <c r="C100" s="46">
        <v>381346.3</v>
      </c>
      <c r="D100" s="46">
        <f t="shared" si="6"/>
        <v>30690536.300000001</v>
      </c>
      <c r="E100" s="46">
        <v>3851112.91</v>
      </c>
      <c r="F100" s="46">
        <v>3851112.91</v>
      </c>
      <c r="G100" s="46">
        <f t="shared" si="7"/>
        <v>26839423.390000001</v>
      </c>
    </row>
    <row r="101" spans="1:7" s="52" customFormat="1" ht="14.25" customHeight="1" x14ac:dyDescent="0.2">
      <c r="A101" s="128" t="s">
        <v>383</v>
      </c>
      <c r="B101" s="46">
        <v>62108219</v>
      </c>
      <c r="C101" s="46">
        <v>560043.61</v>
      </c>
      <c r="D101" s="46">
        <f t="shared" si="6"/>
        <v>62668262.609999999</v>
      </c>
      <c r="E101" s="46">
        <v>7903860.9299999997</v>
      </c>
      <c r="F101" s="46">
        <v>7903860.9299999997</v>
      </c>
      <c r="G101" s="46">
        <f t="shared" si="7"/>
        <v>54764401.68</v>
      </c>
    </row>
    <row r="102" spans="1:7" s="52" customFormat="1" ht="14.25" customHeight="1" x14ac:dyDescent="0.2">
      <c r="A102" s="128" t="s">
        <v>384</v>
      </c>
      <c r="B102" s="46">
        <v>31971440</v>
      </c>
      <c r="C102" s="46">
        <v>777240.48</v>
      </c>
      <c r="D102" s="46">
        <f t="shared" si="6"/>
        <v>32748680.48</v>
      </c>
      <c r="E102" s="46">
        <v>4133230.6</v>
      </c>
      <c r="F102" s="46">
        <v>4133230.6</v>
      </c>
      <c r="G102" s="46">
        <f t="shared" si="7"/>
        <v>28615449.879999999</v>
      </c>
    </row>
    <row r="103" spans="1:7" s="52" customFormat="1" ht="14.25" customHeight="1" x14ac:dyDescent="0.2">
      <c r="A103" s="128" t="s">
        <v>385</v>
      </c>
      <c r="B103" s="46">
        <v>47238603</v>
      </c>
      <c r="C103" s="46">
        <v>552996.67000000004</v>
      </c>
      <c r="D103" s="46">
        <f t="shared" si="6"/>
        <v>47791599.670000002</v>
      </c>
      <c r="E103" s="46">
        <v>4894926.93</v>
      </c>
      <c r="F103" s="46">
        <v>4894926.93</v>
      </c>
      <c r="G103" s="46">
        <f t="shared" si="7"/>
        <v>42896672.740000002</v>
      </c>
    </row>
    <row r="104" spans="1:7" s="52" customFormat="1" ht="14.25" customHeight="1" x14ac:dyDescent="0.2">
      <c r="A104" s="128" t="s">
        <v>386</v>
      </c>
      <c r="B104" s="46">
        <v>43672002</v>
      </c>
      <c r="C104" s="46">
        <v>428549.11</v>
      </c>
      <c r="D104" s="46">
        <f t="shared" si="6"/>
        <v>44100551.109999999</v>
      </c>
      <c r="E104" s="46">
        <v>7353168.0800000001</v>
      </c>
      <c r="F104" s="46">
        <v>7353168.0800000001</v>
      </c>
      <c r="G104" s="46">
        <f t="shared" si="7"/>
        <v>36747383.030000001</v>
      </c>
    </row>
    <row r="105" spans="1:7" s="52" customFormat="1" ht="14.25" customHeight="1" x14ac:dyDescent="0.2">
      <c r="A105" s="128" t="s">
        <v>387</v>
      </c>
      <c r="B105" s="46">
        <v>38453074</v>
      </c>
      <c r="C105" s="46">
        <v>339061.09</v>
      </c>
      <c r="D105" s="46">
        <f t="shared" si="6"/>
        <v>38792135.090000004</v>
      </c>
      <c r="E105" s="46">
        <v>4535006.1399999997</v>
      </c>
      <c r="F105" s="46">
        <v>4535006.1399999997</v>
      </c>
      <c r="G105" s="46">
        <f t="shared" si="7"/>
        <v>34257128.950000003</v>
      </c>
    </row>
    <row r="106" spans="1:7" s="52" customFormat="1" ht="14.25" customHeight="1" x14ac:dyDescent="0.2">
      <c r="A106" s="128" t="s">
        <v>388</v>
      </c>
      <c r="B106" s="46">
        <v>27135904</v>
      </c>
      <c r="C106" s="46">
        <v>308982.40000000002</v>
      </c>
      <c r="D106" s="46">
        <f t="shared" si="6"/>
        <v>27444886.399999999</v>
      </c>
      <c r="E106" s="46">
        <v>3417820.02</v>
      </c>
      <c r="F106" s="46">
        <v>3417820.02</v>
      </c>
      <c r="G106" s="46">
        <f t="shared" si="7"/>
        <v>24027066.379999999</v>
      </c>
    </row>
    <row r="107" spans="1:7" s="52" customFormat="1" ht="14.25" customHeight="1" x14ac:dyDescent="0.2">
      <c r="A107" s="128" t="s">
        <v>389</v>
      </c>
      <c r="B107" s="46">
        <v>94699699</v>
      </c>
      <c r="C107" s="46">
        <v>664337.14</v>
      </c>
      <c r="D107" s="46">
        <f t="shared" si="6"/>
        <v>95364036.140000001</v>
      </c>
      <c r="E107" s="46">
        <v>14607963.220000001</v>
      </c>
      <c r="F107" s="46">
        <v>14607963.220000001</v>
      </c>
      <c r="G107" s="46">
        <f t="shared" si="7"/>
        <v>80756072.920000002</v>
      </c>
    </row>
    <row r="108" spans="1:7" s="52" customFormat="1" ht="14.25" customHeight="1" x14ac:dyDescent="0.2">
      <c r="A108" s="128" t="s">
        <v>390</v>
      </c>
      <c r="B108" s="46">
        <v>162994137</v>
      </c>
      <c r="C108" s="46">
        <v>1230879.1599999999</v>
      </c>
      <c r="D108" s="46">
        <f t="shared" si="6"/>
        <v>164225016.16</v>
      </c>
      <c r="E108" s="46">
        <v>23594168.48</v>
      </c>
      <c r="F108" s="46">
        <v>23594168.48</v>
      </c>
      <c r="G108" s="46">
        <f t="shared" si="7"/>
        <v>140630847.68000001</v>
      </c>
    </row>
    <row r="109" spans="1:7" s="52" customFormat="1" ht="14.25" customHeight="1" x14ac:dyDescent="0.2">
      <c r="A109" s="128" t="s">
        <v>391</v>
      </c>
      <c r="B109" s="46">
        <v>195367372</v>
      </c>
      <c r="C109" s="46">
        <v>665760.03</v>
      </c>
      <c r="D109" s="46">
        <f t="shared" si="6"/>
        <v>196033132.03</v>
      </c>
      <c r="E109" s="46">
        <v>26970344.920000002</v>
      </c>
      <c r="F109" s="46">
        <v>26970344.920000002</v>
      </c>
      <c r="G109" s="46">
        <f t="shared" si="7"/>
        <v>169062787.11000001</v>
      </c>
    </row>
    <row r="110" spans="1:7" s="52" customFormat="1" ht="14.25" customHeight="1" x14ac:dyDescent="0.2">
      <c r="A110" s="128" t="s">
        <v>392</v>
      </c>
      <c r="B110" s="46">
        <v>170665813</v>
      </c>
      <c r="C110" s="46">
        <v>1426701.01</v>
      </c>
      <c r="D110" s="46">
        <f t="shared" si="6"/>
        <v>172092514.00999999</v>
      </c>
      <c r="E110" s="46">
        <v>22978139.859999999</v>
      </c>
      <c r="F110" s="46">
        <v>22978139.859999999</v>
      </c>
      <c r="G110" s="46">
        <f t="shared" si="7"/>
        <v>149114374.14999998</v>
      </c>
    </row>
    <row r="111" spans="1:7" s="52" customFormat="1" ht="14.25" customHeight="1" x14ac:dyDescent="0.2">
      <c r="A111" s="128" t="s">
        <v>393</v>
      </c>
      <c r="B111" s="46">
        <v>80015374</v>
      </c>
      <c r="C111" s="46">
        <v>495982.37</v>
      </c>
      <c r="D111" s="46">
        <f t="shared" si="6"/>
        <v>80511356.370000005</v>
      </c>
      <c r="E111" s="46">
        <v>10759889.470000001</v>
      </c>
      <c r="F111" s="46">
        <v>10759889.470000001</v>
      </c>
      <c r="G111" s="46">
        <f t="shared" si="7"/>
        <v>69751466.900000006</v>
      </c>
    </row>
    <row r="112" spans="1:7" s="52" customFormat="1" ht="14.25" customHeight="1" x14ac:dyDescent="0.2">
      <c r="A112" s="128" t="s">
        <v>394</v>
      </c>
      <c r="B112" s="46">
        <v>46898336</v>
      </c>
      <c r="C112" s="46">
        <v>296984.95</v>
      </c>
      <c r="D112" s="46">
        <f t="shared" si="6"/>
        <v>47195320.950000003</v>
      </c>
      <c r="E112" s="46">
        <v>6711490.2800000003</v>
      </c>
      <c r="F112" s="46">
        <v>6711490.2800000003</v>
      </c>
      <c r="G112" s="46">
        <f t="shared" si="7"/>
        <v>40483830.670000002</v>
      </c>
    </row>
    <row r="113" spans="1:7" s="52" customFormat="1" ht="14.25" customHeight="1" x14ac:dyDescent="0.2">
      <c r="A113" s="128" t="s">
        <v>395</v>
      </c>
      <c r="B113" s="46">
        <v>12120573</v>
      </c>
      <c r="C113" s="46">
        <v>250578.21</v>
      </c>
      <c r="D113" s="46">
        <f t="shared" si="6"/>
        <v>12371151.210000001</v>
      </c>
      <c r="E113" s="46">
        <v>1079872.72</v>
      </c>
      <c r="F113" s="46">
        <v>1079872.72</v>
      </c>
      <c r="G113" s="46">
        <f t="shared" si="7"/>
        <v>11291278.49</v>
      </c>
    </row>
    <row r="114" spans="1:7" s="52" customFormat="1" ht="14.25" customHeight="1" x14ac:dyDescent="0.2">
      <c r="A114" s="128" t="s">
        <v>396</v>
      </c>
      <c r="B114" s="46">
        <v>453950611</v>
      </c>
      <c r="C114" s="46">
        <v>1984187.46</v>
      </c>
      <c r="D114" s="46">
        <f t="shared" si="6"/>
        <v>455934798.45999998</v>
      </c>
      <c r="E114" s="46">
        <v>62735361.149999999</v>
      </c>
      <c r="F114" s="46">
        <v>62735361.149999999</v>
      </c>
      <c r="G114" s="46">
        <f t="shared" si="7"/>
        <v>393199437.31</v>
      </c>
    </row>
    <row r="115" spans="1:7" s="52" customFormat="1" ht="14.25" customHeight="1" x14ac:dyDescent="0.2">
      <c r="A115" s="128" t="s">
        <v>397</v>
      </c>
      <c r="B115" s="46">
        <v>134778421</v>
      </c>
      <c r="C115" s="46">
        <v>209574.8</v>
      </c>
      <c r="D115" s="46">
        <f t="shared" si="6"/>
        <v>134987995.80000001</v>
      </c>
      <c r="E115" s="46">
        <v>23398610.780000001</v>
      </c>
      <c r="F115" s="46">
        <v>23398610.780000001</v>
      </c>
      <c r="G115" s="46">
        <f t="shared" si="7"/>
        <v>111589385.02000001</v>
      </c>
    </row>
    <row r="116" spans="1:7" s="52" customFormat="1" ht="14.25" customHeight="1" x14ac:dyDescent="0.2">
      <c r="A116" s="128" t="s">
        <v>398</v>
      </c>
      <c r="B116" s="46">
        <v>165950518</v>
      </c>
      <c r="C116" s="46">
        <v>20662084.07</v>
      </c>
      <c r="D116" s="46">
        <f t="shared" si="6"/>
        <v>186612602.06999999</v>
      </c>
      <c r="E116" s="46">
        <v>51837695.189999998</v>
      </c>
      <c r="F116" s="46">
        <v>51837695.189999998</v>
      </c>
      <c r="G116" s="46">
        <f t="shared" si="7"/>
        <v>134774906.88</v>
      </c>
    </row>
    <row r="117" spans="1:7" s="52" customFormat="1" ht="14.25" customHeight="1" x14ac:dyDescent="0.2">
      <c r="A117" s="128" t="s">
        <v>399</v>
      </c>
      <c r="B117" s="46">
        <v>22044881</v>
      </c>
      <c r="C117" s="46">
        <v>13751.5</v>
      </c>
      <c r="D117" s="46">
        <f t="shared" si="6"/>
        <v>22058632.5</v>
      </c>
      <c r="E117" s="46">
        <v>3238204.66</v>
      </c>
      <c r="F117" s="46">
        <v>3238204.66</v>
      </c>
      <c r="G117" s="46">
        <f t="shared" si="7"/>
        <v>18820427.84</v>
      </c>
    </row>
    <row r="118" spans="1:7" s="52" customFormat="1" ht="14.25" customHeight="1" x14ac:dyDescent="0.2">
      <c r="A118" s="128" t="s">
        <v>400</v>
      </c>
      <c r="B118" s="46">
        <v>50682717</v>
      </c>
      <c r="C118" s="46">
        <v>127089.65</v>
      </c>
      <c r="D118" s="46">
        <f t="shared" si="6"/>
        <v>50809806.649999999</v>
      </c>
      <c r="E118" s="46">
        <v>7398729.0599999996</v>
      </c>
      <c r="F118" s="46">
        <v>7398729.0599999996</v>
      </c>
      <c r="G118" s="46">
        <f t="shared" si="7"/>
        <v>43411077.589999996</v>
      </c>
    </row>
    <row r="119" spans="1:7" s="52" customFormat="1" ht="14.25" customHeight="1" x14ac:dyDescent="0.2">
      <c r="A119" s="128" t="s">
        <v>401</v>
      </c>
      <c r="B119" s="46">
        <v>20224113</v>
      </c>
      <c r="C119" s="46">
        <v>21547</v>
      </c>
      <c r="D119" s="46">
        <f t="shared" si="6"/>
        <v>20245660</v>
      </c>
      <c r="E119" s="46">
        <v>2899545.35</v>
      </c>
      <c r="F119" s="46">
        <v>2899545.35</v>
      </c>
      <c r="G119" s="46">
        <f t="shared" si="7"/>
        <v>17346114.649999999</v>
      </c>
    </row>
    <row r="120" spans="1:7" s="52" customFormat="1" ht="14.25" customHeight="1" x14ac:dyDescent="0.2">
      <c r="A120" s="97"/>
      <c r="B120" s="98"/>
      <c r="C120" s="98"/>
      <c r="D120" s="98"/>
      <c r="E120" s="98"/>
      <c r="F120" s="98"/>
      <c r="G120" s="98"/>
    </row>
    <row r="121" spans="1:7" s="52" customFormat="1" ht="14.25" customHeight="1" x14ac:dyDescent="0.2">
      <c r="A121" s="84" t="s">
        <v>90</v>
      </c>
      <c r="B121" s="85">
        <f t="shared" ref="B121:G121" si="8">SUM(B5:B120)</f>
        <v>14344215274.880001</v>
      </c>
      <c r="C121" s="85">
        <f t="shared" si="8"/>
        <v>707361834.24000025</v>
      </c>
      <c r="D121" s="85">
        <f t="shared" si="8"/>
        <v>15051577109.119999</v>
      </c>
      <c r="E121" s="85">
        <f t="shared" si="8"/>
        <v>1898859294.96</v>
      </c>
      <c r="F121" s="85">
        <f t="shared" si="8"/>
        <v>1898817594.96</v>
      </c>
      <c r="G121" s="85">
        <f t="shared" si="8"/>
        <v>13152717814.159998</v>
      </c>
    </row>
    <row r="122" spans="1:7" s="52" customFormat="1" ht="14.25" customHeight="1" x14ac:dyDescent="0.2">
      <c r="A122" s="86" t="s">
        <v>2</v>
      </c>
    </row>
    <row r="123" spans="1:7" s="52" customFormat="1" ht="14.25" customHeight="1" x14ac:dyDescent="0.2">
      <c r="A123" s="86"/>
    </row>
    <row r="125" spans="1:7" ht="48" customHeight="1" x14ac:dyDescent="0.2">
      <c r="A125" s="272" t="s">
        <v>402</v>
      </c>
      <c r="B125" s="273"/>
      <c r="C125" s="273"/>
      <c r="D125" s="273"/>
      <c r="E125" s="273"/>
      <c r="F125" s="273"/>
      <c r="G125" s="274"/>
    </row>
    <row r="126" spans="1:7" ht="14.25" customHeight="1" x14ac:dyDescent="0.2">
      <c r="A126" s="275" t="s">
        <v>33</v>
      </c>
      <c r="B126" s="276" t="s">
        <v>75</v>
      </c>
      <c r="C126" s="276"/>
      <c r="D126" s="276"/>
      <c r="E126" s="276"/>
      <c r="F126" s="276"/>
      <c r="G126" s="276" t="s">
        <v>76</v>
      </c>
    </row>
    <row r="127" spans="1:7" ht="21.75" customHeight="1" x14ac:dyDescent="0.2">
      <c r="A127" s="275"/>
      <c r="B127" s="184" t="s">
        <v>77</v>
      </c>
      <c r="C127" s="184" t="s">
        <v>78</v>
      </c>
      <c r="D127" s="184" t="s">
        <v>41</v>
      </c>
      <c r="E127" s="184" t="s">
        <v>42</v>
      </c>
      <c r="F127" s="184" t="s">
        <v>79</v>
      </c>
      <c r="G127" s="276"/>
    </row>
    <row r="128" spans="1:7" ht="14.25" customHeight="1" x14ac:dyDescent="0.2">
      <c r="A128" s="275"/>
      <c r="B128" s="184">
        <v>1</v>
      </c>
      <c r="C128" s="184">
        <v>2</v>
      </c>
      <c r="D128" s="184" t="s">
        <v>80</v>
      </c>
      <c r="E128" s="184">
        <v>4</v>
      </c>
      <c r="F128" s="184">
        <v>5</v>
      </c>
      <c r="G128" s="184" t="s">
        <v>81</v>
      </c>
    </row>
    <row r="129" spans="1:7" ht="14.25" customHeight="1" x14ac:dyDescent="0.2">
      <c r="A129" s="74" t="s">
        <v>82</v>
      </c>
      <c r="B129" s="46">
        <v>14344215274.880001</v>
      </c>
      <c r="C129" s="46">
        <v>707361834.24000025</v>
      </c>
      <c r="D129" s="46">
        <f>B129+C129</f>
        <v>15051577109.120001</v>
      </c>
      <c r="E129" s="46">
        <v>1898859294.96</v>
      </c>
      <c r="F129" s="46">
        <v>1898817594.96</v>
      </c>
      <c r="G129" s="46">
        <f>D129-E129</f>
        <v>13152717814.16</v>
      </c>
    </row>
    <row r="130" spans="1:7" ht="14.25" customHeight="1" x14ac:dyDescent="0.2">
      <c r="A130" s="75" t="s">
        <v>83</v>
      </c>
      <c r="B130" s="46">
        <v>0</v>
      </c>
      <c r="C130" s="46">
        <v>0</v>
      </c>
      <c r="D130" s="46">
        <f>B130+C130</f>
        <v>0</v>
      </c>
      <c r="E130" s="46">
        <v>0</v>
      </c>
      <c r="F130" s="46">
        <v>0</v>
      </c>
      <c r="G130" s="46">
        <f>D130-E130</f>
        <v>0</v>
      </c>
    </row>
    <row r="131" spans="1:7" ht="14.25" customHeight="1" x14ac:dyDescent="0.2">
      <c r="A131" s="75" t="s">
        <v>84</v>
      </c>
      <c r="B131" s="46">
        <v>0</v>
      </c>
      <c r="C131" s="46">
        <v>0</v>
      </c>
      <c r="D131" s="46">
        <f>B131+C131</f>
        <v>0</v>
      </c>
      <c r="E131" s="46">
        <v>0</v>
      </c>
      <c r="F131" s="46">
        <v>0</v>
      </c>
      <c r="G131" s="46">
        <f>D131-E131</f>
        <v>0</v>
      </c>
    </row>
    <row r="132" spans="1:7" ht="14.25" customHeight="1" x14ac:dyDescent="0.2">
      <c r="A132" s="75" t="s">
        <v>85</v>
      </c>
      <c r="B132" s="46">
        <v>0</v>
      </c>
      <c r="C132" s="46">
        <v>0</v>
      </c>
      <c r="D132" s="46">
        <f>B132+C132</f>
        <v>0</v>
      </c>
      <c r="E132" s="46">
        <v>0</v>
      </c>
      <c r="F132" s="46">
        <v>0</v>
      </c>
      <c r="G132" s="46">
        <f>D132-E132</f>
        <v>0</v>
      </c>
    </row>
    <row r="133" spans="1:7" ht="14.25" customHeight="1" x14ac:dyDescent="0.2">
      <c r="A133" s="76" t="s">
        <v>90</v>
      </c>
      <c r="B133" s="77">
        <f>+B129+B130+B131+B132</f>
        <v>14344215274.880001</v>
      </c>
      <c r="C133" s="77">
        <f>+C129+C130+C131+C132</f>
        <v>707361834.24000025</v>
      </c>
      <c r="D133" s="77">
        <f>SUM(D129:D132)</f>
        <v>15051577109.120001</v>
      </c>
      <c r="E133" s="77">
        <f>+E129+E130+E131+E132</f>
        <v>1898859294.96</v>
      </c>
      <c r="F133" s="77">
        <f>+F129+F130+F131+F132</f>
        <v>1898817594.96</v>
      </c>
      <c r="G133" s="77">
        <f>SUM(G129:G132)</f>
        <v>13152717814.16</v>
      </c>
    </row>
    <row r="134" spans="1:7" ht="14.25" customHeight="1" x14ac:dyDescent="0.2">
      <c r="A134" s="277" t="s">
        <v>2</v>
      </c>
      <c r="B134" s="277"/>
      <c r="C134" s="277"/>
      <c r="D134" s="277"/>
      <c r="E134" s="277"/>
      <c r="F134" s="277"/>
      <c r="G134" s="277"/>
    </row>
    <row r="137" spans="1:7" ht="51" customHeight="1" x14ac:dyDescent="0.2">
      <c r="A137" s="272" t="s">
        <v>402</v>
      </c>
      <c r="B137" s="273"/>
      <c r="C137" s="273"/>
      <c r="D137" s="273"/>
      <c r="E137" s="273"/>
      <c r="F137" s="273"/>
      <c r="G137" s="274"/>
    </row>
    <row r="138" spans="1:7" ht="14.25" customHeight="1" x14ac:dyDescent="0.2">
      <c r="A138" s="275" t="s">
        <v>33</v>
      </c>
      <c r="B138" s="276" t="s">
        <v>75</v>
      </c>
      <c r="C138" s="276"/>
      <c r="D138" s="276"/>
      <c r="E138" s="276"/>
      <c r="F138" s="276"/>
      <c r="G138" s="276" t="s">
        <v>76</v>
      </c>
    </row>
    <row r="139" spans="1:7" ht="25.5" customHeight="1" x14ac:dyDescent="0.2">
      <c r="A139" s="275"/>
      <c r="B139" s="184" t="s">
        <v>77</v>
      </c>
      <c r="C139" s="184" t="s">
        <v>78</v>
      </c>
      <c r="D139" s="184" t="s">
        <v>41</v>
      </c>
      <c r="E139" s="184" t="s">
        <v>42</v>
      </c>
      <c r="F139" s="184" t="s">
        <v>79</v>
      </c>
      <c r="G139" s="276"/>
    </row>
    <row r="140" spans="1:7" ht="14.25" customHeight="1" x14ac:dyDescent="0.2">
      <c r="A140" s="275"/>
      <c r="B140" s="184">
        <v>1</v>
      </c>
      <c r="C140" s="184">
        <v>2</v>
      </c>
      <c r="D140" s="184" t="s">
        <v>80</v>
      </c>
      <c r="E140" s="184">
        <v>4</v>
      </c>
      <c r="F140" s="184">
        <v>5</v>
      </c>
      <c r="G140" s="184" t="s">
        <v>81</v>
      </c>
    </row>
    <row r="141" spans="1:7" ht="14.25" customHeight="1" x14ac:dyDescent="0.2">
      <c r="A141" s="88" t="s">
        <v>91</v>
      </c>
      <c r="B141" s="46">
        <v>14344215274.879999</v>
      </c>
      <c r="C141" s="46">
        <v>707361834.24000001</v>
      </c>
      <c r="D141" s="46">
        <f t="shared" ref="D141:D147" si="9">B141+C141</f>
        <v>15051577109.119999</v>
      </c>
      <c r="E141" s="46">
        <v>1898859294.96</v>
      </c>
      <c r="F141" s="46">
        <v>1898817594.96</v>
      </c>
      <c r="G141" s="46">
        <f t="shared" ref="G141:G147" si="10">D141-E141</f>
        <v>13152717814.16</v>
      </c>
    </row>
    <row r="142" spans="1:7" ht="14.25" customHeight="1" x14ac:dyDescent="0.2">
      <c r="A142" s="88" t="s">
        <v>92</v>
      </c>
      <c r="B142" s="46">
        <v>0</v>
      </c>
      <c r="C142" s="46">
        <v>0</v>
      </c>
      <c r="D142" s="46">
        <f t="shared" si="9"/>
        <v>0</v>
      </c>
      <c r="E142" s="46">
        <v>0</v>
      </c>
      <c r="F142" s="46">
        <v>0</v>
      </c>
      <c r="G142" s="46">
        <f t="shared" si="10"/>
        <v>0</v>
      </c>
    </row>
    <row r="143" spans="1:7" ht="26.25" customHeight="1" x14ac:dyDescent="0.2">
      <c r="A143" s="89" t="s">
        <v>93</v>
      </c>
      <c r="B143" s="46">
        <v>0</v>
      </c>
      <c r="C143" s="46">
        <v>0</v>
      </c>
      <c r="D143" s="46">
        <f t="shared" si="9"/>
        <v>0</v>
      </c>
      <c r="E143" s="46">
        <v>0</v>
      </c>
      <c r="F143" s="46">
        <v>0</v>
      </c>
      <c r="G143" s="46">
        <f t="shared" si="10"/>
        <v>0</v>
      </c>
    </row>
    <row r="144" spans="1:7" ht="14.25" customHeight="1" x14ac:dyDescent="0.2">
      <c r="A144" s="89" t="s">
        <v>94</v>
      </c>
      <c r="B144" s="46">
        <v>0</v>
      </c>
      <c r="C144" s="46">
        <v>0</v>
      </c>
      <c r="D144" s="46">
        <f t="shared" si="9"/>
        <v>0</v>
      </c>
      <c r="E144" s="46">
        <v>0</v>
      </c>
      <c r="F144" s="46">
        <v>0</v>
      </c>
      <c r="G144" s="46">
        <f t="shared" si="10"/>
        <v>0</v>
      </c>
    </row>
    <row r="145" spans="1:7" ht="20.25" customHeight="1" x14ac:dyDescent="0.2">
      <c r="A145" s="89" t="s">
        <v>86</v>
      </c>
      <c r="B145" s="46">
        <v>0</v>
      </c>
      <c r="C145" s="46">
        <v>0</v>
      </c>
      <c r="D145" s="46">
        <f t="shared" si="9"/>
        <v>0</v>
      </c>
      <c r="E145" s="46">
        <v>0</v>
      </c>
      <c r="F145" s="46">
        <v>0</v>
      </c>
      <c r="G145" s="46">
        <f t="shared" si="10"/>
        <v>0</v>
      </c>
    </row>
    <row r="146" spans="1:7" ht="14.25" customHeight="1" x14ac:dyDescent="0.2">
      <c r="A146" s="89" t="s">
        <v>87</v>
      </c>
      <c r="B146" s="46">
        <v>0</v>
      </c>
      <c r="C146" s="46">
        <v>0</v>
      </c>
      <c r="D146" s="46">
        <f t="shared" si="9"/>
        <v>0</v>
      </c>
      <c r="E146" s="46">
        <v>0</v>
      </c>
      <c r="F146" s="46">
        <v>0</v>
      </c>
      <c r="G146" s="46">
        <f t="shared" si="10"/>
        <v>0</v>
      </c>
    </row>
    <row r="147" spans="1:7" ht="14.25" customHeight="1" x14ac:dyDescent="0.2">
      <c r="A147" s="89" t="s">
        <v>88</v>
      </c>
      <c r="B147" s="46">
        <v>0</v>
      </c>
      <c r="C147" s="46">
        <v>0</v>
      </c>
      <c r="D147" s="46">
        <f t="shared" si="9"/>
        <v>0</v>
      </c>
      <c r="E147" s="46">
        <v>0</v>
      </c>
      <c r="F147" s="46">
        <v>0</v>
      </c>
      <c r="G147" s="46">
        <f t="shared" si="10"/>
        <v>0</v>
      </c>
    </row>
    <row r="148" spans="1:7" ht="14.25" customHeight="1" x14ac:dyDescent="0.2">
      <c r="A148" s="87" t="s">
        <v>90</v>
      </c>
      <c r="B148" s="90">
        <f>SUM(B141:B147)</f>
        <v>14344215274.879999</v>
      </c>
      <c r="C148" s="90">
        <f t="shared" ref="C148:G148" si="11">SUM(C141:C147)</f>
        <v>707361834.24000001</v>
      </c>
      <c r="D148" s="90">
        <f t="shared" si="11"/>
        <v>15051577109.119999</v>
      </c>
      <c r="E148" s="90">
        <f t="shared" si="11"/>
        <v>1898859294.96</v>
      </c>
      <c r="F148" s="90">
        <f t="shared" si="11"/>
        <v>1898817594.96</v>
      </c>
      <c r="G148" s="90">
        <f t="shared" si="11"/>
        <v>13152717814.16</v>
      </c>
    </row>
    <row r="149" spans="1:7" ht="14.25" customHeight="1" x14ac:dyDescent="0.2">
      <c r="A149" s="54" t="s">
        <v>2</v>
      </c>
      <c r="B149" s="53"/>
      <c r="C149" s="53"/>
      <c r="D149" s="53"/>
      <c r="E149" s="53"/>
      <c r="F149" s="53"/>
      <c r="G149" s="53"/>
    </row>
  </sheetData>
  <mergeCells count="13">
    <mergeCell ref="A1:G1"/>
    <mergeCell ref="A2:A4"/>
    <mergeCell ref="B2:F2"/>
    <mergeCell ref="G2:G3"/>
    <mergeCell ref="A137:G137"/>
    <mergeCell ref="A138:A140"/>
    <mergeCell ref="B138:F138"/>
    <mergeCell ref="G138:G139"/>
    <mergeCell ref="A125:G125"/>
    <mergeCell ref="A126:A128"/>
    <mergeCell ref="B126:F126"/>
    <mergeCell ref="G126:G127"/>
    <mergeCell ref="A134:G134"/>
  </mergeCells>
  <printOptions horizontalCentered="1"/>
  <pageMargins left="0.78740157480314965" right="0.59055118110236227" top="0.78740157480314965" bottom="0.78740157480314965" header="0.31496062992125984" footer="0.31496062992125984"/>
  <pageSetup scale="2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249977111117893"/>
  </sheetPr>
  <dimension ref="A1:J17"/>
  <sheetViews>
    <sheetView showGridLines="0" workbookViewId="0">
      <selection sqref="A1:G1"/>
    </sheetView>
  </sheetViews>
  <sheetFormatPr baseColWidth="10" defaultColWidth="12" defaultRowHeight="11.25" x14ac:dyDescent="0.2"/>
  <cols>
    <col min="1" max="1" width="47.6640625" style="91" customWidth="1"/>
    <col min="2" max="2" width="16" style="91" bestFit="1" customWidth="1"/>
    <col min="3" max="3" width="17.83203125" style="91" customWidth="1"/>
    <col min="4" max="4" width="16" style="91" bestFit="1" customWidth="1"/>
    <col min="5" max="7" width="17.6640625" style="91" bestFit="1" customWidth="1"/>
    <col min="8" max="16384" width="12" style="91"/>
  </cols>
  <sheetData>
    <row r="1" spans="1:10" ht="57.75" customHeight="1" x14ac:dyDescent="0.2">
      <c r="A1" s="285" t="s">
        <v>286</v>
      </c>
      <c r="B1" s="286"/>
      <c r="C1" s="286"/>
      <c r="D1" s="286"/>
      <c r="E1" s="286"/>
      <c r="F1" s="286"/>
      <c r="G1" s="287"/>
    </row>
    <row r="2" spans="1:10" x14ac:dyDescent="0.2">
      <c r="A2" s="288"/>
      <c r="B2" s="285" t="s">
        <v>75</v>
      </c>
      <c r="C2" s="286"/>
      <c r="D2" s="286"/>
      <c r="E2" s="286"/>
      <c r="F2" s="287"/>
      <c r="G2" s="291" t="s">
        <v>76</v>
      </c>
    </row>
    <row r="3" spans="1:10" ht="24.95" customHeight="1" x14ac:dyDescent="0.2">
      <c r="A3" s="289"/>
      <c r="B3" s="56" t="s">
        <v>77</v>
      </c>
      <c r="C3" s="56" t="s">
        <v>78</v>
      </c>
      <c r="D3" s="56" t="s">
        <v>41</v>
      </c>
      <c r="E3" s="56" t="s">
        <v>42</v>
      </c>
      <c r="F3" s="56" t="s">
        <v>79</v>
      </c>
      <c r="G3" s="292"/>
    </row>
    <row r="4" spans="1:10" x14ac:dyDescent="0.2">
      <c r="A4" s="290"/>
      <c r="B4" s="55">
        <v>1</v>
      </c>
      <c r="C4" s="55">
        <v>2</v>
      </c>
      <c r="D4" s="55" t="s">
        <v>80</v>
      </c>
      <c r="E4" s="55">
        <v>4</v>
      </c>
      <c r="F4" s="55">
        <v>5</v>
      </c>
      <c r="G4" s="55" t="s">
        <v>81</v>
      </c>
    </row>
    <row r="5" spans="1:10" ht="12.75" customHeight="1" x14ac:dyDescent="0.2">
      <c r="A5" s="45" t="s">
        <v>144</v>
      </c>
      <c r="B5" s="127">
        <v>14342428249.879999</v>
      </c>
      <c r="C5" s="127">
        <v>384921779.14999998</v>
      </c>
      <c r="D5" s="127">
        <f>B5+C5</f>
        <v>14727350029.029999</v>
      </c>
      <c r="E5" s="127">
        <v>1887412824.0900025</v>
      </c>
      <c r="F5" s="127">
        <v>1887371124.0899999</v>
      </c>
      <c r="G5" s="127">
        <f>D5-E5</f>
        <v>12839937204.939997</v>
      </c>
    </row>
    <row r="6" spans="1:10" ht="12.75" customHeight="1" x14ac:dyDescent="0.2">
      <c r="A6" s="45" t="s">
        <v>145</v>
      </c>
      <c r="B6" s="127">
        <v>1787025</v>
      </c>
      <c r="C6" s="127">
        <v>322440055.08999997</v>
      </c>
      <c r="D6" s="127">
        <f>B6+C6</f>
        <v>324227080.08999997</v>
      </c>
      <c r="E6" s="127">
        <v>11446470.869999999</v>
      </c>
      <c r="F6" s="127">
        <v>11446470.869999999</v>
      </c>
      <c r="G6" s="127">
        <f>D6-E6</f>
        <v>312780609.21999997</v>
      </c>
    </row>
    <row r="7" spans="1:10" ht="12.75" customHeight="1" x14ac:dyDescent="0.2">
      <c r="A7" s="45" t="s">
        <v>146</v>
      </c>
      <c r="B7" s="46">
        <v>0</v>
      </c>
      <c r="C7" s="46">
        <v>0</v>
      </c>
      <c r="D7" s="46">
        <v>0</v>
      </c>
      <c r="E7" s="46">
        <v>0</v>
      </c>
      <c r="F7" s="46">
        <v>0</v>
      </c>
      <c r="G7" s="46">
        <f>+D7-E7</f>
        <v>0</v>
      </c>
    </row>
    <row r="8" spans="1:10" ht="12.75" customHeight="1" x14ac:dyDescent="0.2">
      <c r="A8" s="45" t="s">
        <v>19</v>
      </c>
      <c r="B8" s="46">
        <v>0</v>
      </c>
      <c r="C8" s="46">
        <v>0</v>
      </c>
      <c r="D8" s="46">
        <v>0</v>
      </c>
      <c r="E8" s="46">
        <v>0</v>
      </c>
      <c r="F8" s="46">
        <v>0</v>
      </c>
      <c r="G8" s="46">
        <f>+D8-E8</f>
        <v>0</v>
      </c>
      <c r="H8" s="293"/>
      <c r="I8" s="294"/>
      <c r="J8" s="294"/>
    </row>
    <row r="9" spans="1:10" ht="12.75" customHeight="1" x14ac:dyDescent="0.2">
      <c r="A9" s="45" t="s">
        <v>24</v>
      </c>
      <c r="B9" s="46">
        <v>0</v>
      </c>
      <c r="C9" s="46">
        <v>0</v>
      </c>
      <c r="D9" s="46">
        <v>0</v>
      </c>
      <c r="E9" s="46">
        <v>0</v>
      </c>
      <c r="F9" s="46">
        <v>0</v>
      </c>
      <c r="G9" s="46">
        <f>+D9-E9</f>
        <v>0</v>
      </c>
      <c r="H9" s="293"/>
      <c r="I9" s="294"/>
      <c r="J9" s="294"/>
    </row>
    <row r="10" spans="1:10" ht="12.75" customHeight="1" x14ac:dyDescent="0.2">
      <c r="A10" s="47" t="s">
        <v>90</v>
      </c>
      <c r="B10" s="48">
        <f>SUM(B5:B9)</f>
        <v>14344215274.879999</v>
      </c>
      <c r="C10" s="48">
        <f>SUM(C5:C9)</f>
        <v>707361834.24000001</v>
      </c>
      <c r="D10" s="48">
        <f>SUM(D5+D6+D7+D8+D9)</f>
        <v>15051577109.119999</v>
      </c>
      <c r="E10" s="48">
        <f>SUM(E5+E6+E7+E8+E9)</f>
        <v>1898859294.9600024</v>
      </c>
      <c r="F10" s="48">
        <f>SUM(F5+F6+F7+F8+F9)</f>
        <v>1898817594.9599998</v>
      </c>
      <c r="G10" s="48">
        <f>SUM(G5+G6+G7+G8+G9)</f>
        <v>13152717814.159996</v>
      </c>
    </row>
    <row r="11" spans="1:10" ht="12.75" customHeight="1" x14ac:dyDescent="0.2">
      <c r="A11" s="93" t="s">
        <v>2</v>
      </c>
    </row>
    <row r="13" spans="1:10" ht="12.75" x14ac:dyDescent="0.2">
      <c r="B13" s="94"/>
      <c r="C13" s="94"/>
      <c r="D13" s="94"/>
      <c r="E13" s="94"/>
      <c r="F13" s="94"/>
      <c r="G13" s="94"/>
    </row>
    <row r="14" spans="1:10" x14ac:dyDescent="0.2">
      <c r="B14" s="95"/>
    </row>
    <row r="15" spans="1:10" x14ac:dyDescent="0.2">
      <c r="B15" s="95"/>
    </row>
    <row r="16" spans="1:10" x14ac:dyDescent="0.2">
      <c r="B16" s="95"/>
    </row>
    <row r="17" spans="2:2" x14ac:dyDescent="0.2">
      <c r="B17" s="95"/>
    </row>
  </sheetData>
  <sheetProtection formatCells="0" formatColumns="0" formatRows="0" autoFilter="0"/>
  <mergeCells count="5">
    <mergeCell ref="A1:G1"/>
    <mergeCell ref="A2:A4"/>
    <mergeCell ref="B2:F2"/>
    <mergeCell ref="G2:G3"/>
    <mergeCell ref="H8:J9"/>
  </mergeCells>
  <printOptions horizontalCentered="1"/>
  <pageMargins left="0.78740157480314965" right="0.59055118110236227" top="0.78740157480314965" bottom="0.78740157480314965"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pageSetUpPr fitToPage="1"/>
  </sheetPr>
  <dimension ref="A1:H78"/>
  <sheetViews>
    <sheetView showGridLines="0" zoomScaleNormal="100" workbookViewId="0">
      <selection sqref="A1:H1"/>
    </sheetView>
  </sheetViews>
  <sheetFormatPr baseColWidth="10" defaultColWidth="25.5" defaultRowHeight="12" x14ac:dyDescent="0.2"/>
  <cols>
    <col min="1" max="1" width="6" style="57" bestFit="1" customWidth="1"/>
    <col min="2" max="2" width="71.1640625" style="57" bestFit="1" customWidth="1"/>
    <col min="3" max="8" width="23.33203125" style="57" customWidth="1"/>
    <col min="9" max="16384" width="25.5" style="57"/>
  </cols>
  <sheetData>
    <row r="1" spans="1:8" ht="60" customHeight="1" x14ac:dyDescent="0.2">
      <c r="A1" s="297" t="s">
        <v>285</v>
      </c>
      <c r="B1" s="298"/>
      <c r="C1" s="298"/>
      <c r="D1" s="298"/>
      <c r="E1" s="298"/>
      <c r="F1" s="298"/>
      <c r="G1" s="298"/>
      <c r="H1" s="299"/>
    </row>
    <row r="2" spans="1:8" ht="12" customHeight="1" x14ac:dyDescent="0.2">
      <c r="A2" s="300" t="s">
        <v>33</v>
      </c>
      <c r="B2" s="301"/>
      <c r="C2" s="297" t="s">
        <v>75</v>
      </c>
      <c r="D2" s="298"/>
      <c r="E2" s="298"/>
      <c r="F2" s="298"/>
      <c r="G2" s="299"/>
      <c r="H2" s="306" t="s">
        <v>76</v>
      </c>
    </row>
    <row r="3" spans="1:8" ht="33" customHeight="1" x14ac:dyDescent="0.2">
      <c r="A3" s="302"/>
      <c r="B3" s="303"/>
      <c r="C3" s="73" t="s">
        <v>77</v>
      </c>
      <c r="D3" s="73" t="s">
        <v>78</v>
      </c>
      <c r="E3" s="73" t="s">
        <v>41</v>
      </c>
      <c r="F3" s="73" t="s">
        <v>42</v>
      </c>
      <c r="G3" s="73" t="s">
        <v>79</v>
      </c>
      <c r="H3" s="307"/>
    </row>
    <row r="4" spans="1:8" x14ac:dyDescent="0.2">
      <c r="A4" s="304"/>
      <c r="B4" s="305"/>
      <c r="C4" s="72">
        <v>1</v>
      </c>
      <c r="D4" s="72">
        <v>2</v>
      </c>
      <c r="E4" s="72" t="s">
        <v>80</v>
      </c>
      <c r="F4" s="72">
        <v>4</v>
      </c>
      <c r="G4" s="72">
        <v>5</v>
      </c>
      <c r="H4" s="72" t="s">
        <v>81</v>
      </c>
    </row>
    <row r="5" spans="1:8" ht="12.95" customHeight="1" x14ac:dyDescent="0.2">
      <c r="A5" s="295" t="s">
        <v>11</v>
      </c>
      <c r="B5" s="296"/>
      <c r="C5" s="119">
        <f t="shared" ref="C5:H5" si="0">SUM(C6:C12)</f>
        <v>8515232713.3800001</v>
      </c>
      <c r="D5" s="119">
        <f t="shared" si="0"/>
        <v>133903468.25</v>
      </c>
      <c r="E5" s="119">
        <f t="shared" si="0"/>
        <v>8649136181.6300011</v>
      </c>
      <c r="F5" s="119">
        <f t="shared" si="0"/>
        <v>1331394346.49</v>
      </c>
      <c r="G5" s="119">
        <f t="shared" si="0"/>
        <v>1331394346.49</v>
      </c>
      <c r="H5" s="119">
        <f t="shared" si="0"/>
        <v>7317741835.1400013</v>
      </c>
    </row>
    <row r="6" spans="1:8" ht="12.95" customHeight="1" x14ac:dyDescent="0.2">
      <c r="A6" s="120">
        <v>1100</v>
      </c>
      <c r="B6" s="121" t="s">
        <v>95</v>
      </c>
      <c r="C6" s="46">
        <v>2107786775</v>
      </c>
      <c r="D6" s="46">
        <v>12557715.5</v>
      </c>
      <c r="E6" s="122">
        <f>D6+C6</f>
        <v>2120344490.5</v>
      </c>
      <c r="F6" s="104">
        <v>345497270.14999998</v>
      </c>
      <c r="G6" s="104">
        <v>345497270.14999998</v>
      </c>
      <c r="H6" s="122">
        <f t="shared" ref="H6:H12" si="1">E6-F6</f>
        <v>1774847220.3499999</v>
      </c>
    </row>
    <row r="7" spans="1:8" ht="12.95" customHeight="1" x14ac:dyDescent="0.2">
      <c r="A7" s="120">
        <v>1200</v>
      </c>
      <c r="B7" s="121" t="s">
        <v>96</v>
      </c>
      <c r="C7" s="46">
        <v>1838692745.3800001</v>
      </c>
      <c r="D7" s="46">
        <v>22372817.68</v>
      </c>
      <c r="E7" s="122">
        <f t="shared" ref="E7:E70" si="2">D7+C7</f>
        <v>1861065563.0600002</v>
      </c>
      <c r="F7" s="104">
        <v>361166927.16000003</v>
      </c>
      <c r="G7" s="104">
        <v>361166927.16000003</v>
      </c>
      <c r="H7" s="122">
        <f t="shared" si="1"/>
        <v>1499898635.9000001</v>
      </c>
    </row>
    <row r="8" spans="1:8" ht="12.95" customHeight="1" x14ac:dyDescent="0.2">
      <c r="A8" s="120">
        <v>1300</v>
      </c>
      <c r="B8" s="121" t="s">
        <v>97</v>
      </c>
      <c r="C8" s="46">
        <v>1739263361</v>
      </c>
      <c r="D8" s="46">
        <v>74922568.459999993</v>
      </c>
      <c r="E8" s="122">
        <f t="shared" si="2"/>
        <v>1814185929.46</v>
      </c>
      <c r="F8" s="104">
        <v>375746550.87</v>
      </c>
      <c r="G8" s="104">
        <v>375746550.87</v>
      </c>
      <c r="H8" s="122">
        <f t="shared" si="1"/>
        <v>1438439378.5900002</v>
      </c>
    </row>
    <row r="9" spans="1:8" ht="12.95" customHeight="1" x14ac:dyDescent="0.2">
      <c r="A9" s="120">
        <v>1400</v>
      </c>
      <c r="B9" s="121" t="s">
        <v>98</v>
      </c>
      <c r="C9" s="46">
        <v>573971244</v>
      </c>
      <c r="D9" s="46">
        <v>5186032.93</v>
      </c>
      <c r="E9" s="122">
        <f t="shared" si="2"/>
        <v>579157276.92999995</v>
      </c>
      <c r="F9" s="104">
        <v>98666239.909999996</v>
      </c>
      <c r="G9" s="104">
        <v>98666239.909999996</v>
      </c>
      <c r="H9" s="122">
        <f t="shared" si="1"/>
        <v>480491037.01999998</v>
      </c>
    </row>
    <row r="10" spans="1:8" ht="12.95" customHeight="1" x14ac:dyDescent="0.2">
      <c r="A10" s="120">
        <v>1500</v>
      </c>
      <c r="B10" s="121" t="s">
        <v>99</v>
      </c>
      <c r="C10" s="46">
        <v>1797623788</v>
      </c>
      <c r="D10" s="46">
        <v>18864333.68</v>
      </c>
      <c r="E10" s="122">
        <f t="shared" si="2"/>
        <v>1816488121.6800001</v>
      </c>
      <c r="F10" s="104">
        <v>131345782.23999999</v>
      </c>
      <c r="G10" s="104">
        <v>131345782.23999999</v>
      </c>
      <c r="H10" s="122">
        <f t="shared" si="1"/>
        <v>1685142339.4400001</v>
      </c>
    </row>
    <row r="11" spans="1:8" ht="12.95" customHeight="1" x14ac:dyDescent="0.2">
      <c r="A11" s="120">
        <v>1600</v>
      </c>
      <c r="B11" s="121" t="s">
        <v>100</v>
      </c>
      <c r="C11" s="46">
        <v>264017397</v>
      </c>
      <c r="D11" s="46">
        <v>0</v>
      </c>
      <c r="E11" s="122">
        <f t="shared" si="2"/>
        <v>264017397</v>
      </c>
      <c r="F11" s="104">
        <v>0</v>
      </c>
      <c r="G11" s="104">
        <v>0</v>
      </c>
      <c r="H11" s="122">
        <f t="shared" si="1"/>
        <v>264017397</v>
      </c>
    </row>
    <row r="12" spans="1:8" ht="12.95" customHeight="1" x14ac:dyDescent="0.2">
      <c r="A12" s="120">
        <v>1700</v>
      </c>
      <c r="B12" s="121" t="s">
        <v>101</v>
      </c>
      <c r="C12" s="46">
        <v>193877403</v>
      </c>
      <c r="D12" s="46">
        <v>0</v>
      </c>
      <c r="E12" s="122">
        <f t="shared" si="2"/>
        <v>193877403</v>
      </c>
      <c r="F12" s="104">
        <v>18971576.16</v>
      </c>
      <c r="G12" s="104">
        <v>18971576.16</v>
      </c>
      <c r="H12" s="122">
        <f t="shared" si="1"/>
        <v>174905826.84</v>
      </c>
    </row>
    <row r="13" spans="1:8" ht="12.95" customHeight="1" x14ac:dyDescent="0.2">
      <c r="A13" s="295" t="s">
        <v>12</v>
      </c>
      <c r="B13" s="296"/>
      <c r="C13" s="119">
        <f t="shared" ref="C13:H13" si="3">SUM(C14:C22)</f>
        <v>2663631550.5599999</v>
      </c>
      <c r="D13" s="119">
        <f t="shared" si="3"/>
        <v>30866141.480000008</v>
      </c>
      <c r="E13" s="119">
        <f t="shared" si="2"/>
        <v>2694497692.04</v>
      </c>
      <c r="F13" s="119">
        <f t="shared" si="3"/>
        <v>244703369.25</v>
      </c>
      <c r="G13" s="119">
        <f t="shared" si="3"/>
        <v>244703369.25</v>
      </c>
      <c r="H13" s="119">
        <f t="shared" si="3"/>
        <v>2449794322.7900004</v>
      </c>
    </row>
    <row r="14" spans="1:8" ht="23.45" customHeight="1" x14ac:dyDescent="0.2">
      <c r="A14" s="120">
        <v>2100</v>
      </c>
      <c r="B14" s="121" t="s">
        <v>102</v>
      </c>
      <c r="C14" s="46">
        <v>113275846</v>
      </c>
      <c r="D14" s="46">
        <v>6809218.6500000004</v>
      </c>
      <c r="E14" s="122">
        <f t="shared" si="2"/>
        <v>120085064.65000001</v>
      </c>
      <c r="F14" s="104">
        <v>13913845.08</v>
      </c>
      <c r="G14" s="104">
        <v>13913845.08</v>
      </c>
      <c r="H14" s="122">
        <f t="shared" ref="H14:H22" si="4">E14-F14</f>
        <v>106171219.57000001</v>
      </c>
    </row>
    <row r="15" spans="1:8" ht="12.95" customHeight="1" x14ac:dyDescent="0.2">
      <c r="A15" s="120">
        <v>2200</v>
      </c>
      <c r="B15" s="121" t="s">
        <v>103</v>
      </c>
      <c r="C15" s="46">
        <v>91667562</v>
      </c>
      <c r="D15" s="46">
        <v>5495856.2800000003</v>
      </c>
      <c r="E15" s="122">
        <f t="shared" si="2"/>
        <v>97163418.280000001</v>
      </c>
      <c r="F15" s="104">
        <v>18480544.98</v>
      </c>
      <c r="G15" s="104">
        <v>18480544.98</v>
      </c>
      <c r="H15" s="122">
        <f t="shared" si="4"/>
        <v>78682873.299999997</v>
      </c>
    </row>
    <row r="16" spans="1:8" ht="12.95" customHeight="1" x14ac:dyDescent="0.2">
      <c r="A16" s="120">
        <v>2300</v>
      </c>
      <c r="B16" s="121" t="s">
        <v>104</v>
      </c>
      <c r="C16" s="46">
        <v>16777</v>
      </c>
      <c r="D16" s="46">
        <v>0</v>
      </c>
      <c r="E16" s="122">
        <f t="shared" si="2"/>
        <v>16777</v>
      </c>
      <c r="F16" s="104">
        <v>0</v>
      </c>
      <c r="G16" s="104">
        <v>0</v>
      </c>
      <c r="H16" s="122">
        <f t="shared" si="4"/>
        <v>16777</v>
      </c>
    </row>
    <row r="17" spans="1:8" ht="12.95" customHeight="1" x14ac:dyDescent="0.2">
      <c r="A17" s="120">
        <v>2400</v>
      </c>
      <c r="B17" s="121" t="s">
        <v>105</v>
      </c>
      <c r="C17" s="46">
        <v>5560589</v>
      </c>
      <c r="D17" s="46">
        <v>328564.77</v>
      </c>
      <c r="E17" s="122">
        <f t="shared" si="2"/>
        <v>5889153.7699999996</v>
      </c>
      <c r="F17" s="104">
        <v>127602.87</v>
      </c>
      <c r="G17" s="104">
        <v>127602.87</v>
      </c>
      <c r="H17" s="122">
        <f t="shared" si="4"/>
        <v>5761550.8999999994</v>
      </c>
    </row>
    <row r="18" spans="1:8" ht="12.95" customHeight="1" x14ac:dyDescent="0.2">
      <c r="A18" s="120">
        <v>2500</v>
      </c>
      <c r="B18" s="121" t="s">
        <v>106</v>
      </c>
      <c r="C18" s="46">
        <v>2255017046.8800001</v>
      </c>
      <c r="D18" s="46">
        <v>23676491.050000001</v>
      </c>
      <c r="E18" s="122">
        <f t="shared" si="2"/>
        <v>2278693537.9300003</v>
      </c>
      <c r="F18" s="104">
        <v>165233533.03999999</v>
      </c>
      <c r="G18" s="104">
        <v>165233533.03999999</v>
      </c>
      <c r="H18" s="122">
        <f t="shared" si="4"/>
        <v>2113460004.8900003</v>
      </c>
    </row>
    <row r="19" spans="1:8" ht="12.95" customHeight="1" x14ac:dyDescent="0.2">
      <c r="A19" s="120">
        <v>2600</v>
      </c>
      <c r="B19" s="121" t="s">
        <v>107</v>
      </c>
      <c r="C19" s="46">
        <v>66097359.68</v>
      </c>
      <c r="D19" s="46">
        <v>5073454.9800000004</v>
      </c>
      <c r="E19" s="122">
        <f t="shared" si="2"/>
        <v>71170814.659999996</v>
      </c>
      <c r="F19" s="104">
        <v>13827761.289999999</v>
      </c>
      <c r="G19" s="104">
        <v>13827761.289999999</v>
      </c>
      <c r="H19" s="122">
        <f t="shared" si="4"/>
        <v>57343053.369999997</v>
      </c>
    </row>
    <row r="20" spans="1:8" ht="12.95" customHeight="1" x14ac:dyDescent="0.2">
      <c r="A20" s="120">
        <v>2700</v>
      </c>
      <c r="B20" s="121" t="s">
        <v>108</v>
      </c>
      <c r="C20" s="46">
        <v>91309685</v>
      </c>
      <c r="D20" s="46">
        <v>-10668932.869999999</v>
      </c>
      <c r="E20" s="122">
        <f t="shared" si="2"/>
        <v>80640752.129999995</v>
      </c>
      <c r="F20" s="104">
        <v>31712599.379999999</v>
      </c>
      <c r="G20" s="104">
        <v>31712599.379999999</v>
      </c>
      <c r="H20" s="122">
        <f t="shared" si="4"/>
        <v>48928152.75</v>
      </c>
    </row>
    <row r="21" spans="1:8" ht="12.95" customHeight="1" x14ac:dyDescent="0.2">
      <c r="A21" s="120">
        <v>2800</v>
      </c>
      <c r="B21" s="121" t="s">
        <v>109</v>
      </c>
      <c r="C21" s="46">
        <v>0</v>
      </c>
      <c r="D21" s="46">
        <v>0</v>
      </c>
      <c r="E21" s="122">
        <f t="shared" si="2"/>
        <v>0</v>
      </c>
      <c r="F21" s="104">
        <v>0</v>
      </c>
      <c r="G21" s="104">
        <v>0</v>
      </c>
      <c r="H21" s="122">
        <f t="shared" si="4"/>
        <v>0</v>
      </c>
    </row>
    <row r="22" spans="1:8" ht="12.95" customHeight="1" x14ac:dyDescent="0.2">
      <c r="A22" s="120">
        <v>2900</v>
      </c>
      <c r="B22" s="121" t="s">
        <v>110</v>
      </c>
      <c r="C22" s="46">
        <v>40686685</v>
      </c>
      <c r="D22" s="46">
        <v>151488.62</v>
      </c>
      <c r="E22" s="122">
        <f t="shared" si="2"/>
        <v>40838173.619999997</v>
      </c>
      <c r="F22" s="104">
        <v>1407482.61</v>
      </c>
      <c r="G22" s="104">
        <v>1407482.61</v>
      </c>
      <c r="H22" s="122">
        <f t="shared" si="4"/>
        <v>39430691.009999998</v>
      </c>
    </row>
    <row r="23" spans="1:8" ht="12.95" customHeight="1" x14ac:dyDescent="0.2">
      <c r="A23" s="295" t="s">
        <v>13</v>
      </c>
      <c r="B23" s="296"/>
      <c r="C23" s="119">
        <f t="shared" ref="C23:H23" si="5">SUM(C24:C32)</f>
        <v>3083458369.9400001</v>
      </c>
      <c r="D23" s="119">
        <f t="shared" si="5"/>
        <v>220333169.42000002</v>
      </c>
      <c r="E23" s="119">
        <f t="shared" si="2"/>
        <v>3303791539.3600001</v>
      </c>
      <c r="F23" s="119">
        <f t="shared" si="5"/>
        <v>311315108.35000002</v>
      </c>
      <c r="G23" s="119">
        <f t="shared" si="5"/>
        <v>311273408.35000002</v>
      </c>
      <c r="H23" s="119">
        <f t="shared" si="5"/>
        <v>2992476431.0100002</v>
      </c>
    </row>
    <row r="24" spans="1:8" ht="12.95" customHeight="1" x14ac:dyDescent="0.2">
      <c r="A24" s="120">
        <v>3100</v>
      </c>
      <c r="B24" s="121" t="s">
        <v>111</v>
      </c>
      <c r="C24" s="46">
        <v>145663929</v>
      </c>
      <c r="D24" s="46">
        <v>10591378.73</v>
      </c>
      <c r="E24" s="122">
        <f t="shared" si="2"/>
        <v>156255307.72999999</v>
      </c>
      <c r="F24" s="104">
        <v>29899496.5</v>
      </c>
      <c r="G24" s="104">
        <v>29899496.5</v>
      </c>
      <c r="H24" s="122">
        <f t="shared" ref="H24:H32" si="6">E24-F24</f>
        <v>126355811.22999999</v>
      </c>
    </row>
    <row r="25" spans="1:8" ht="12.95" customHeight="1" x14ac:dyDescent="0.2">
      <c r="A25" s="120">
        <v>3200</v>
      </c>
      <c r="B25" s="121" t="s">
        <v>112</v>
      </c>
      <c r="C25" s="46">
        <v>20720361</v>
      </c>
      <c r="D25" s="46">
        <v>621061.56000000006</v>
      </c>
      <c r="E25" s="122">
        <f t="shared" si="2"/>
        <v>21341422.559999999</v>
      </c>
      <c r="F25" s="104">
        <v>647251.63</v>
      </c>
      <c r="G25" s="104">
        <v>647251.63</v>
      </c>
      <c r="H25" s="122">
        <f t="shared" si="6"/>
        <v>20694170.93</v>
      </c>
    </row>
    <row r="26" spans="1:8" ht="12.95" customHeight="1" x14ac:dyDescent="0.2">
      <c r="A26" s="120">
        <v>3300</v>
      </c>
      <c r="B26" s="121" t="s">
        <v>113</v>
      </c>
      <c r="C26" s="46">
        <v>1069163629</v>
      </c>
      <c r="D26" s="46">
        <v>83760475.170000002</v>
      </c>
      <c r="E26" s="122">
        <f t="shared" si="2"/>
        <v>1152924104.1700001</v>
      </c>
      <c r="F26" s="104">
        <v>133148984.7</v>
      </c>
      <c r="G26" s="104">
        <v>133148984.7</v>
      </c>
      <c r="H26" s="122">
        <f t="shared" si="6"/>
        <v>1019775119.47</v>
      </c>
    </row>
    <row r="27" spans="1:8" ht="12.95" customHeight="1" x14ac:dyDescent="0.2">
      <c r="A27" s="120">
        <v>3400</v>
      </c>
      <c r="B27" s="121" t="s">
        <v>114</v>
      </c>
      <c r="C27" s="46">
        <v>458257843</v>
      </c>
      <c r="D27" s="46">
        <v>55462947.890000001</v>
      </c>
      <c r="E27" s="122">
        <f t="shared" si="2"/>
        <v>513720790.88999999</v>
      </c>
      <c r="F27" s="104">
        <v>16208263.199999999</v>
      </c>
      <c r="G27" s="104">
        <v>16208263.199999999</v>
      </c>
      <c r="H27" s="122">
        <f t="shared" si="6"/>
        <v>497512527.69</v>
      </c>
    </row>
    <row r="28" spans="1:8" ht="12.95" customHeight="1" x14ac:dyDescent="0.2">
      <c r="A28" s="120">
        <v>3500</v>
      </c>
      <c r="B28" s="121" t="s">
        <v>115</v>
      </c>
      <c r="C28" s="46">
        <v>1111240684</v>
      </c>
      <c r="D28" s="46">
        <v>58708260.770000003</v>
      </c>
      <c r="E28" s="122">
        <f t="shared" si="2"/>
        <v>1169948944.77</v>
      </c>
      <c r="F28" s="104">
        <v>77191358.939999998</v>
      </c>
      <c r="G28" s="104">
        <v>77149658.939999998</v>
      </c>
      <c r="H28" s="122">
        <f t="shared" si="6"/>
        <v>1092757585.8299999</v>
      </c>
    </row>
    <row r="29" spans="1:8" ht="12.95" customHeight="1" x14ac:dyDescent="0.2">
      <c r="A29" s="120">
        <v>3600</v>
      </c>
      <c r="B29" s="121" t="s">
        <v>116</v>
      </c>
      <c r="C29" s="46">
        <v>17484698.879999999</v>
      </c>
      <c r="D29" s="46">
        <v>6647996.7000000002</v>
      </c>
      <c r="E29" s="122">
        <f t="shared" si="2"/>
        <v>24132695.579999998</v>
      </c>
      <c r="F29" s="104">
        <v>536033.30000000005</v>
      </c>
      <c r="G29" s="104">
        <v>536033.30000000005</v>
      </c>
      <c r="H29" s="122">
        <f t="shared" si="6"/>
        <v>23596662.279999997</v>
      </c>
    </row>
    <row r="30" spans="1:8" ht="12.95" customHeight="1" x14ac:dyDescent="0.2">
      <c r="A30" s="120">
        <v>3700</v>
      </c>
      <c r="B30" s="121" t="s">
        <v>117</v>
      </c>
      <c r="C30" s="46">
        <v>3507545</v>
      </c>
      <c r="D30" s="46">
        <v>3280290</v>
      </c>
      <c r="E30" s="122">
        <f t="shared" si="2"/>
        <v>6787835</v>
      </c>
      <c r="F30" s="104">
        <v>1932405.63</v>
      </c>
      <c r="G30" s="104">
        <v>1932405.63</v>
      </c>
      <c r="H30" s="122">
        <f t="shared" si="6"/>
        <v>4855429.37</v>
      </c>
    </row>
    <row r="31" spans="1:8" ht="12.95" customHeight="1" x14ac:dyDescent="0.2">
      <c r="A31" s="120">
        <v>3800</v>
      </c>
      <c r="B31" s="121" t="s">
        <v>118</v>
      </c>
      <c r="C31" s="46">
        <v>6267997.1900000004</v>
      </c>
      <c r="D31" s="46">
        <v>966515.98</v>
      </c>
      <c r="E31" s="122">
        <f t="shared" si="2"/>
        <v>7234513.1699999999</v>
      </c>
      <c r="F31" s="104">
        <v>168318.86</v>
      </c>
      <c r="G31" s="104">
        <v>168318.86</v>
      </c>
      <c r="H31" s="122">
        <f t="shared" si="6"/>
        <v>7066194.3099999996</v>
      </c>
    </row>
    <row r="32" spans="1:8" ht="12.95" customHeight="1" x14ac:dyDescent="0.2">
      <c r="A32" s="120">
        <v>3900</v>
      </c>
      <c r="B32" s="121" t="s">
        <v>119</v>
      </c>
      <c r="C32" s="46">
        <v>251151682.87</v>
      </c>
      <c r="D32" s="46">
        <v>294242.62</v>
      </c>
      <c r="E32" s="122">
        <f t="shared" si="2"/>
        <v>251445925.49000001</v>
      </c>
      <c r="F32" s="104">
        <v>51582995.590000004</v>
      </c>
      <c r="G32" s="104">
        <v>51582995.590000004</v>
      </c>
      <c r="H32" s="122">
        <f t="shared" si="6"/>
        <v>199862929.90000001</v>
      </c>
    </row>
    <row r="33" spans="1:8" ht="12.95" customHeight="1" x14ac:dyDescent="0.2">
      <c r="A33" s="295" t="s">
        <v>14</v>
      </c>
      <c r="B33" s="296"/>
      <c r="C33" s="119">
        <f t="shared" ref="C33:H33" si="7">SUM(C34:C42)</f>
        <v>1398761</v>
      </c>
      <c r="D33" s="119">
        <f t="shared" si="7"/>
        <v>-181000</v>
      </c>
      <c r="E33" s="119">
        <f t="shared" si="2"/>
        <v>1217761</v>
      </c>
      <c r="F33" s="119">
        <f t="shared" si="7"/>
        <v>0</v>
      </c>
      <c r="G33" s="119">
        <f t="shared" si="7"/>
        <v>0</v>
      </c>
      <c r="H33" s="119">
        <f t="shared" si="7"/>
        <v>1217761</v>
      </c>
    </row>
    <row r="34" spans="1:8" ht="12.95" customHeight="1" x14ac:dyDescent="0.2">
      <c r="A34" s="120">
        <v>4100</v>
      </c>
      <c r="B34" s="121" t="s">
        <v>15</v>
      </c>
      <c r="C34" s="46">
        <v>0</v>
      </c>
      <c r="D34" s="46">
        <v>0</v>
      </c>
      <c r="E34" s="122">
        <f t="shared" si="2"/>
        <v>0</v>
      </c>
      <c r="F34" s="123">
        <v>0</v>
      </c>
      <c r="G34" s="123">
        <v>0</v>
      </c>
      <c r="H34" s="122">
        <f t="shared" ref="H34:H42" si="8">E34-F34</f>
        <v>0</v>
      </c>
    </row>
    <row r="35" spans="1:8" ht="12.95" customHeight="1" x14ac:dyDescent="0.2">
      <c r="A35" s="120">
        <v>4200</v>
      </c>
      <c r="B35" s="121" t="s">
        <v>16</v>
      </c>
      <c r="C35" s="46">
        <v>0</v>
      </c>
      <c r="D35" s="46">
        <v>0</v>
      </c>
      <c r="E35" s="122">
        <f t="shared" si="2"/>
        <v>0</v>
      </c>
      <c r="F35" s="123">
        <v>0</v>
      </c>
      <c r="G35" s="123">
        <v>0</v>
      </c>
      <c r="H35" s="122">
        <f t="shared" si="8"/>
        <v>0</v>
      </c>
    </row>
    <row r="36" spans="1:8" ht="12.95" customHeight="1" x14ac:dyDescent="0.2">
      <c r="A36" s="120">
        <v>4300</v>
      </c>
      <c r="B36" s="121" t="s">
        <v>17</v>
      </c>
      <c r="C36" s="46">
        <v>581761</v>
      </c>
      <c r="D36" s="46">
        <v>0</v>
      </c>
      <c r="E36" s="122">
        <f t="shared" si="2"/>
        <v>581761</v>
      </c>
      <c r="F36" s="123">
        <v>0</v>
      </c>
      <c r="G36" s="123">
        <v>0</v>
      </c>
      <c r="H36" s="122">
        <f t="shared" si="8"/>
        <v>581761</v>
      </c>
    </row>
    <row r="37" spans="1:8" ht="12.95" customHeight="1" x14ac:dyDescent="0.2">
      <c r="A37" s="120">
        <v>4400</v>
      </c>
      <c r="B37" s="121" t="s">
        <v>18</v>
      </c>
      <c r="C37" s="46">
        <v>817000</v>
      </c>
      <c r="D37" s="46">
        <v>-181000</v>
      </c>
      <c r="E37" s="122">
        <f t="shared" si="2"/>
        <v>636000</v>
      </c>
      <c r="F37" s="123">
        <v>0</v>
      </c>
      <c r="G37" s="123">
        <v>0</v>
      </c>
      <c r="H37" s="122">
        <f t="shared" si="8"/>
        <v>636000</v>
      </c>
    </row>
    <row r="38" spans="1:8" ht="12.95" customHeight="1" x14ac:dyDescent="0.2">
      <c r="A38" s="120">
        <v>4500</v>
      </c>
      <c r="B38" s="121" t="s">
        <v>19</v>
      </c>
      <c r="C38" s="46">
        <v>0</v>
      </c>
      <c r="D38" s="46">
        <v>0</v>
      </c>
      <c r="E38" s="122">
        <f t="shared" si="2"/>
        <v>0</v>
      </c>
      <c r="F38" s="123">
        <v>0</v>
      </c>
      <c r="G38" s="123">
        <v>0</v>
      </c>
      <c r="H38" s="122">
        <f t="shared" si="8"/>
        <v>0</v>
      </c>
    </row>
    <row r="39" spans="1:8" ht="12.95" customHeight="1" x14ac:dyDescent="0.2">
      <c r="A39" s="120">
        <v>4600</v>
      </c>
      <c r="B39" s="121" t="s">
        <v>120</v>
      </c>
      <c r="C39" s="46">
        <v>0</v>
      </c>
      <c r="D39" s="46">
        <v>0</v>
      </c>
      <c r="E39" s="122">
        <f t="shared" si="2"/>
        <v>0</v>
      </c>
      <c r="F39" s="123">
        <v>0</v>
      </c>
      <c r="G39" s="123">
        <v>0</v>
      </c>
      <c r="H39" s="122">
        <f t="shared" si="8"/>
        <v>0</v>
      </c>
    </row>
    <row r="40" spans="1:8" ht="12.95" customHeight="1" x14ac:dyDescent="0.2">
      <c r="A40" s="120">
        <v>4700</v>
      </c>
      <c r="B40" s="121" t="s">
        <v>20</v>
      </c>
      <c r="C40" s="46">
        <v>0</v>
      </c>
      <c r="D40" s="46">
        <v>0</v>
      </c>
      <c r="E40" s="122">
        <f t="shared" si="2"/>
        <v>0</v>
      </c>
      <c r="F40" s="123">
        <v>0</v>
      </c>
      <c r="G40" s="123">
        <v>0</v>
      </c>
      <c r="H40" s="122">
        <f t="shared" si="8"/>
        <v>0</v>
      </c>
    </row>
    <row r="41" spans="1:8" ht="12.95" customHeight="1" x14ac:dyDescent="0.2">
      <c r="A41" s="120">
        <v>4800</v>
      </c>
      <c r="B41" s="121" t="s">
        <v>21</v>
      </c>
      <c r="C41" s="46">
        <v>0</v>
      </c>
      <c r="D41" s="46">
        <v>0</v>
      </c>
      <c r="E41" s="122">
        <f t="shared" si="2"/>
        <v>0</v>
      </c>
      <c r="F41" s="123">
        <v>0</v>
      </c>
      <c r="G41" s="123">
        <v>0</v>
      </c>
      <c r="H41" s="122">
        <f t="shared" si="8"/>
        <v>0</v>
      </c>
    </row>
    <row r="42" spans="1:8" ht="12.95" customHeight="1" x14ac:dyDescent="0.2">
      <c r="A42" s="120">
        <v>4900</v>
      </c>
      <c r="B42" s="121" t="s">
        <v>22</v>
      </c>
      <c r="C42" s="46">
        <v>0</v>
      </c>
      <c r="D42" s="46">
        <v>0</v>
      </c>
      <c r="E42" s="122">
        <f t="shared" si="2"/>
        <v>0</v>
      </c>
      <c r="F42" s="123">
        <v>0</v>
      </c>
      <c r="G42" s="123">
        <v>0</v>
      </c>
      <c r="H42" s="122">
        <f t="shared" si="8"/>
        <v>0</v>
      </c>
    </row>
    <row r="43" spans="1:8" ht="12.95" customHeight="1" x14ac:dyDescent="0.2">
      <c r="A43" s="295" t="s">
        <v>121</v>
      </c>
      <c r="B43" s="296"/>
      <c r="C43" s="119">
        <f t="shared" ref="C43:H43" si="9">SUM(C44:C52)</f>
        <v>1787025</v>
      </c>
      <c r="D43" s="119">
        <f t="shared" si="9"/>
        <v>44576468.439999998</v>
      </c>
      <c r="E43" s="119">
        <f t="shared" si="2"/>
        <v>46363493.439999998</v>
      </c>
      <c r="F43" s="119">
        <f t="shared" si="9"/>
        <v>9756736.7199999988</v>
      </c>
      <c r="G43" s="119">
        <f t="shared" si="9"/>
        <v>9756736.7199999988</v>
      </c>
      <c r="H43" s="119">
        <f t="shared" si="9"/>
        <v>36606756.719999999</v>
      </c>
    </row>
    <row r="44" spans="1:8" ht="12.95" customHeight="1" x14ac:dyDescent="0.2">
      <c r="A44" s="120">
        <v>5100</v>
      </c>
      <c r="B44" s="121" t="s">
        <v>122</v>
      </c>
      <c r="C44" s="46">
        <v>1687025</v>
      </c>
      <c r="D44" s="46">
        <v>4415719.59</v>
      </c>
      <c r="E44" s="122">
        <f t="shared" si="2"/>
        <v>6102744.5899999999</v>
      </c>
      <c r="F44" s="104">
        <v>1262555.03</v>
      </c>
      <c r="G44" s="104">
        <v>1262555.03</v>
      </c>
      <c r="H44" s="122">
        <f t="shared" ref="H44:H52" si="10">E44-F44</f>
        <v>4840189.5599999996</v>
      </c>
    </row>
    <row r="45" spans="1:8" ht="12.95" customHeight="1" x14ac:dyDescent="0.2">
      <c r="A45" s="120">
        <v>5200</v>
      </c>
      <c r="B45" s="121" t="s">
        <v>123</v>
      </c>
      <c r="C45" s="46">
        <v>100000</v>
      </c>
      <c r="D45" s="46">
        <v>218736.42</v>
      </c>
      <c r="E45" s="122">
        <f t="shared" si="2"/>
        <v>318736.42000000004</v>
      </c>
      <c r="F45" s="104">
        <v>0</v>
      </c>
      <c r="G45" s="104">
        <v>0</v>
      </c>
      <c r="H45" s="122">
        <f t="shared" si="10"/>
        <v>318736.42000000004</v>
      </c>
    </row>
    <row r="46" spans="1:8" ht="12.95" customHeight="1" x14ac:dyDescent="0.2">
      <c r="A46" s="120">
        <v>5300</v>
      </c>
      <c r="B46" s="121" t="s">
        <v>124</v>
      </c>
      <c r="C46" s="46">
        <v>0</v>
      </c>
      <c r="D46" s="46">
        <v>34201869.649999999</v>
      </c>
      <c r="E46" s="122">
        <f t="shared" si="2"/>
        <v>34201869.649999999</v>
      </c>
      <c r="F46" s="104">
        <v>8285507.5199999996</v>
      </c>
      <c r="G46" s="104">
        <v>8285507.5199999996</v>
      </c>
      <c r="H46" s="122">
        <f t="shared" si="10"/>
        <v>25916362.129999999</v>
      </c>
    </row>
    <row r="47" spans="1:8" ht="12.95" customHeight="1" x14ac:dyDescent="0.2">
      <c r="A47" s="120">
        <v>5400</v>
      </c>
      <c r="B47" s="121" t="s">
        <v>125</v>
      </c>
      <c r="C47" s="46">
        <v>0</v>
      </c>
      <c r="D47" s="46">
        <v>0</v>
      </c>
      <c r="E47" s="122">
        <f t="shared" si="2"/>
        <v>0</v>
      </c>
      <c r="F47" s="104">
        <v>0</v>
      </c>
      <c r="G47" s="104">
        <v>0</v>
      </c>
      <c r="H47" s="122">
        <f t="shared" si="10"/>
        <v>0</v>
      </c>
    </row>
    <row r="48" spans="1:8" ht="12.95" customHeight="1" x14ac:dyDescent="0.2">
      <c r="A48" s="120">
        <v>5500</v>
      </c>
      <c r="B48" s="121" t="s">
        <v>126</v>
      </c>
      <c r="C48" s="46">
        <v>0</v>
      </c>
      <c r="D48" s="46">
        <v>0</v>
      </c>
      <c r="E48" s="122">
        <f t="shared" si="2"/>
        <v>0</v>
      </c>
      <c r="F48" s="104">
        <v>0</v>
      </c>
      <c r="G48" s="104">
        <v>0</v>
      </c>
      <c r="H48" s="122">
        <f t="shared" si="10"/>
        <v>0</v>
      </c>
    </row>
    <row r="49" spans="1:8" ht="12.95" customHeight="1" x14ac:dyDescent="0.2">
      <c r="A49" s="120">
        <v>5600</v>
      </c>
      <c r="B49" s="121" t="s">
        <v>127</v>
      </c>
      <c r="C49" s="46">
        <v>0</v>
      </c>
      <c r="D49" s="46">
        <v>5735142.7800000003</v>
      </c>
      <c r="E49" s="122">
        <f t="shared" si="2"/>
        <v>5735142.7800000003</v>
      </c>
      <c r="F49" s="104">
        <v>208674.17</v>
      </c>
      <c r="G49" s="104">
        <v>208674.17</v>
      </c>
      <c r="H49" s="122">
        <f t="shared" si="10"/>
        <v>5526468.6100000003</v>
      </c>
    </row>
    <row r="50" spans="1:8" ht="12.95" customHeight="1" x14ac:dyDescent="0.2">
      <c r="A50" s="120">
        <v>5700</v>
      </c>
      <c r="B50" s="121" t="s">
        <v>128</v>
      </c>
      <c r="C50" s="46">
        <v>0</v>
      </c>
      <c r="D50" s="46">
        <v>0</v>
      </c>
      <c r="E50" s="122">
        <f t="shared" si="2"/>
        <v>0</v>
      </c>
      <c r="F50" s="104">
        <v>0</v>
      </c>
      <c r="G50" s="104">
        <v>0</v>
      </c>
      <c r="H50" s="122">
        <f t="shared" si="10"/>
        <v>0</v>
      </c>
    </row>
    <row r="51" spans="1:8" ht="12.95" customHeight="1" x14ac:dyDescent="0.2">
      <c r="A51" s="120">
        <v>5800</v>
      </c>
      <c r="B51" s="121" t="s">
        <v>129</v>
      </c>
      <c r="C51" s="46">
        <v>0</v>
      </c>
      <c r="D51" s="46">
        <v>0</v>
      </c>
      <c r="E51" s="122">
        <f t="shared" si="2"/>
        <v>0</v>
      </c>
      <c r="F51" s="104">
        <v>0</v>
      </c>
      <c r="G51" s="104">
        <v>0</v>
      </c>
      <c r="H51" s="122">
        <f t="shared" si="10"/>
        <v>0</v>
      </c>
    </row>
    <row r="52" spans="1:8" ht="12.95" customHeight="1" x14ac:dyDescent="0.2">
      <c r="A52" s="120">
        <v>5900</v>
      </c>
      <c r="B52" s="121" t="s">
        <v>0</v>
      </c>
      <c r="C52" s="46">
        <v>0</v>
      </c>
      <c r="D52" s="46">
        <v>5000</v>
      </c>
      <c r="E52" s="122">
        <f t="shared" si="2"/>
        <v>5000</v>
      </c>
      <c r="F52" s="104">
        <v>0</v>
      </c>
      <c r="G52" s="104">
        <v>0</v>
      </c>
      <c r="H52" s="122">
        <f t="shared" si="10"/>
        <v>5000</v>
      </c>
    </row>
    <row r="53" spans="1:8" ht="12.95" customHeight="1" x14ac:dyDescent="0.2">
      <c r="A53" s="295" t="s">
        <v>32</v>
      </c>
      <c r="B53" s="296"/>
      <c r="C53" s="119">
        <f t="shared" ref="C53:H53" si="11">SUM(C54:C56)</f>
        <v>0</v>
      </c>
      <c r="D53" s="119">
        <f t="shared" si="11"/>
        <v>277863586.64999998</v>
      </c>
      <c r="E53" s="119">
        <f t="shared" si="2"/>
        <v>277863586.64999998</v>
      </c>
      <c r="F53" s="119">
        <f t="shared" si="11"/>
        <v>1689734.15</v>
      </c>
      <c r="G53" s="119">
        <f t="shared" si="11"/>
        <v>1689734.15</v>
      </c>
      <c r="H53" s="119">
        <f t="shared" si="11"/>
        <v>276173852.5</v>
      </c>
    </row>
    <row r="54" spans="1:8" ht="12.95" customHeight="1" x14ac:dyDescent="0.2">
      <c r="A54" s="120">
        <v>6100</v>
      </c>
      <c r="B54" s="121" t="s">
        <v>130</v>
      </c>
      <c r="C54" s="46">
        <v>0</v>
      </c>
      <c r="D54" s="46">
        <v>0</v>
      </c>
      <c r="E54" s="122">
        <f t="shared" si="2"/>
        <v>0</v>
      </c>
      <c r="F54" s="104">
        <v>0</v>
      </c>
      <c r="G54" s="104">
        <v>0</v>
      </c>
      <c r="H54" s="122">
        <f>E54-F54</f>
        <v>0</v>
      </c>
    </row>
    <row r="55" spans="1:8" ht="12.95" customHeight="1" x14ac:dyDescent="0.2">
      <c r="A55" s="120">
        <v>6200</v>
      </c>
      <c r="B55" s="121" t="s">
        <v>131</v>
      </c>
      <c r="C55" s="46">
        <v>0</v>
      </c>
      <c r="D55" s="46">
        <v>277863586.64999998</v>
      </c>
      <c r="E55" s="122">
        <f t="shared" si="2"/>
        <v>277863586.64999998</v>
      </c>
      <c r="F55" s="104">
        <v>1689734.15</v>
      </c>
      <c r="G55" s="104">
        <v>1689734.15</v>
      </c>
      <c r="H55" s="122">
        <f>E55-F55</f>
        <v>276173852.5</v>
      </c>
    </row>
    <row r="56" spans="1:8" ht="12.95" customHeight="1" x14ac:dyDescent="0.2">
      <c r="A56" s="120">
        <v>6300</v>
      </c>
      <c r="B56" s="121" t="s">
        <v>132</v>
      </c>
      <c r="C56" s="46">
        <v>0</v>
      </c>
      <c r="D56" s="46">
        <v>0</v>
      </c>
      <c r="E56" s="122">
        <f t="shared" si="2"/>
        <v>0</v>
      </c>
      <c r="F56" s="104">
        <v>0</v>
      </c>
      <c r="G56" s="104">
        <v>0</v>
      </c>
      <c r="H56" s="122">
        <f>E56-F56</f>
        <v>0</v>
      </c>
    </row>
    <row r="57" spans="1:8" ht="12.95" customHeight="1" x14ac:dyDescent="0.2">
      <c r="A57" s="295" t="s">
        <v>133</v>
      </c>
      <c r="B57" s="296"/>
      <c r="C57" s="119">
        <f t="shared" ref="C57:H57" si="12">SUM(C58:C64)</f>
        <v>78706855</v>
      </c>
      <c r="D57" s="119">
        <f t="shared" si="12"/>
        <v>0</v>
      </c>
      <c r="E57" s="119">
        <f t="shared" si="2"/>
        <v>78706855</v>
      </c>
      <c r="F57" s="119">
        <f t="shared" si="12"/>
        <v>0</v>
      </c>
      <c r="G57" s="119">
        <f t="shared" si="12"/>
        <v>0</v>
      </c>
      <c r="H57" s="119">
        <f t="shared" si="12"/>
        <v>78706855</v>
      </c>
    </row>
    <row r="58" spans="1:8" ht="12.95" customHeight="1" x14ac:dyDescent="0.2">
      <c r="A58" s="120">
        <v>7100</v>
      </c>
      <c r="B58" s="121" t="s">
        <v>134</v>
      </c>
      <c r="C58" s="123">
        <v>0</v>
      </c>
      <c r="D58" s="123">
        <v>0</v>
      </c>
      <c r="E58" s="122">
        <f t="shared" si="2"/>
        <v>0</v>
      </c>
      <c r="F58" s="123">
        <v>0</v>
      </c>
      <c r="G58" s="123">
        <v>0</v>
      </c>
      <c r="H58" s="122">
        <f t="shared" ref="H58:H64" si="13">E58-F58</f>
        <v>0</v>
      </c>
    </row>
    <row r="59" spans="1:8" ht="12.95" customHeight="1" x14ac:dyDescent="0.2">
      <c r="A59" s="120">
        <v>7200</v>
      </c>
      <c r="B59" s="121" t="s">
        <v>135</v>
      </c>
      <c r="C59" s="123">
        <v>0</v>
      </c>
      <c r="D59" s="123">
        <v>0</v>
      </c>
      <c r="E59" s="122">
        <f t="shared" si="2"/>
        <v>0</v>
      </c>
      <c r="F59" s="123">
        <v>0</v>
      </c>
      <c r="G59" s="123">
        <v>0</v>
      </c>
      <c r="H59" s="122">
        <f t="shared" si="13"/>
        <v>0</v>
      </c>
    </row>
    <row r="60" spans="1:8" ht="12.95" customHeight="1" x14ac:dyDescent="0.2">
      <c r="A60" s="120">
        <v>7300</v>
      </c>
      <c r="B60" s="121" t="s">
        <v>136</v>
      </c>
      <c r="C60" s="123">
        <v>0</v>
      </c>
      <c r="D60" s="123">
        <v>0</v>
      </c>
      <c r="E60" s="122">
        <f t="shared" si="2"/>
        <v>0</v>
      </c>
      <c r="F60" s="123">
        <v>0</v>
      </c>
      <c r="G60" s="123">
        <v>0</v>
      </c>
      <c r="H60" s="122">
        <f t="shared" si="13"/>
        <v>0</v>
      </c>
    </row>
    <row r="61" spans="1:8" ht="12.95" customHeight="1" x14ac:dyDescent="0.2">
      <c r="A61" s="120">
        <v>7400</v>
      </c>
      <c r="B61" s="121" t="s">
        <v>137</v>
      </c>
      <c r="C61" s="123">
        <v>0</v>
      </c>
      <c r="D61" s="123">
        <v>0</v>
      </c>
      <c r="E61" s="122">
        <f t="shared" si="2"/>
        <v>0</v>
      </c>
      <c r="F61" s="123">
        <v>0</v>
      </c>
      <c r="G61" s="123">
        <v>0</v>
      </c>
      <c r="H61" s="122">
        <f t="shared" si="13"/>
        <v>0</v>
      </c>
    </row>
    <row r="62" spans="1:8" ht="12.95" customHeight="1" x14ac:dyDescent="0.2">
      <c r="A62" s="120">
        <v>7500</v>
      </c>
      <c r="B62" s="121" t="s">
        <v>138</v>
      </c>
      <c r="C62" s="123">
        <v>0</v>
      </c>
      <c r="D62" s="123">
        <v>0</v>
      </c>
      <c r="E62" s="122">
        <f t="shared" si="2"/>
        <v>0</v>
      </c>
      <c r="F62" s="123">
        <v>0</v>
      </c>
      <c r="G62" s="123">
        <v>0</v>
      </c>
      <c r="H62" s="122">
        <f t="shared" si="13"/>
        <v>0</v>
      </c>
    </row>
    <row r="63" spans="1:8" ht="12.95" customHeight="1" x14ac:dyDescent="0.2">
      <c r="A63" s="120">
        <v>7600</v>
      </c>
      <c r="B63" s="121" t="s">
        <v>139</v>
      </c>
      <c r="C63" s="123">
        <v>0</v>
      </c>
      <c r="D63" s="123">
        <v>0</v>
      </c>
      <c r="E63" s="122">
        <f t="shared" si="2"/>
        <v>0</v>
      </c>
      <c r="F63" s="123">
        <v>0</v>
      </c>
      <c r="G63" s="123">
        <v>0</v>
      </c>
      <c r="H63" s="122">
        <f t="shared" si="13"/>
        <v>0</v>
      </c>
    </row>
    <row r="64" spans="1:8" ht="12.95" customHeight="1" x14ac:dyDescent="0.2">
      <c r="A64" s="120">
        <v>7900</v>
      </c>
      <c r="B64" s="121" t="s">
        <v>140</v>
      </c>
      <c r="C64" s="104">
        <v>78706855</v>
      </c>
      <c r="D64" s="123">
        <v>0</v>
      </c>
      <c r="E64" s="122">
        <f t="shared" si="2"/>
        <v>78706855</v>
      </c>
      <c r="F64" s="123">
        <v>0</v>
      </c>
      <c r="G64" s="123">
        <v>0</v>
      </c>
      <c r="H64" s="122">
        <f t="shared" si="13"/>
        <v>78706855</v>
      </c>
    </row>
    <row r="65" spans="1:8" ht="12.95" customHeight="1" x14ac:dyDescent="0.2">
      <c r="A65" s="295" t="s">
        <v>23</v>
      </c>
      <c r="B65" s="296"/>
      <c r="C65" s="119">
        <f t="shared" ref="C65:H65" si="14">SUM(C66:C68)</f>
        <v>0</v>
      </c>
      <c r="D65" s="119">
        <f t="shared" si="14"/>
        <v>0</v>
      </c>
      <c r="E65" s="122">
        <f t="shared" si="2"/>
        <v>0</v>
      </c>
      <c r="F65" s="119">
        <f t="shared" si="14"/>
        <v>0</v>
      </c>
      <c r="G65" s="119">
        <f t="shared" si="14"/>
        <v>0</v>
      </c>
      <c r="H65" s="119">
        <f t="shared" si="14"/>
        <v>0</v>
      </c>
    </row>
    <row r="66" spans="1:8" ht="12.95" customHeight="1" x14ac:dyDescent="0.2">
      <c r="A66" s="120">
        <v>8100</v>
      </c>
      <c r="B66" s="121" t="s">
        <v>24</v>
      </c>
      <c r="C66" s="123">
        <v>0</v>
      </c>
      <c r="D66" s="123">
        <v>0</v>
      </c>
      <c r="E66" s="122">
        <f t="shared" si="2"/>
        <v>0</v>
      </c>
      <c r="F66" s="123">
        <v>0</v>
      </c>
      <c r="G66" s="123">
        <v>0</v>
      </c>
      <c r="H66" s="122">
        <f>E66-F66</f>
        <v>0</v>
      </c>
    </row>
    <row r="67" spans="1:8" ht="12.95" customHeight="1" x14ac:dyDescent="0.2">
      <c r="A67" s="120">
        <v>8300</v>
      </c>
      <c r="B67" s="121" t="s">
        <v>1</v>
      </c>
      <c r="C67" s="123">
        <v>0</v>
      </c>
      <c r="D67" s="123">
        <v>0</v>
      </c>
      <c r="E67" s="122">
        <f t="shared" si="2"/>
        <v>0</v>
      </c>
      <c r="F67" s="123">
        <v>0</v>
      </c>
      <c r="G67" s="123">
        <v>0</v>
      </c>
      <c r="H67" s="122">
        <f>E67-F67</f>
        <v>0</v>
      </c>
    </row>
    <row r="68" spans="1:8" ht="12.95" customHeight="1" x14ac:dyDescent="0.2">
      <c r="A68" s="120">
        <v>8500</v>
      </c>
      <c r="B68" s="121" t="s">
        <v>25</v>
      </c>
      <c r="C68" s="123">
        <v>0</v>
      </c>
      <c r="D68" s="123">
        <v>0</v>
      </c>
      <c r="E68" s="122">
        <f t="shared" si="2"/>
        <v>0</v>
      </c>
      <c r="F68" s="123">
        <v>0</v>
      </c>
      <c r="G68" s="123">
        <v>0</v>
      </c>
      <c r="H68" s="122">
        <f>E68-F68</f>
        <v>0</v>
      </c>
    </row>
    <row r="69" spans="1:8" ht="12.95" customHeight="1" x14ac:dyDescent="0.2">
      <c r="A69" s="295" t="s">
        <v>141</v>
      </c>
      <c r="B69" s="296"/>
      <c r="C69" s="119">
        <f t="shared" ref="C69:H69" si="15">SUM(C70:C76)</f>
        <v>0</v>
      </c>
      <c r="D69" s="119">
        <f t="shared" si="15"/>
        <v>0</v>
      </c>
      <c r="E69" s="122">
        <f t="shared" si="2"/>
        <v>0</v>
      </c>
      <c r="F69" s="119">
        <f t="shared" si="15"/>
        <v>0</v>
      </c>
      <c r="G69" s="119">
        <f t="shared" si="15"/>
        <v>0</v>
      </c>
      <c r="H69" s="119">
        <f t="shared" si="15"/>
        <v>0</v>
      </c>
    </row>
    <row r="70" spans="1:8" ht="12.95" customHeight="1" x14ac:dyDescent="0.2">
      <c r="A70" s="120">
        <v>9100</v>
      </c>
      <c r="B70" s="121" t="s">
        <v>142</v>
      </c>
      <c r="C70" s="123">
        <v>0</v>
      </c>
      <c r="D70" s="123">
        <v>0</v>
      </c>
      <c r="E70" s="122">
        <f t="shared" si="2"/>
        <v>0</v>
      </c>
      <c r="F70" s="123">
        <v>0</v>
      </c>
      <c r="G70" s="123">
        <v>0</v>
      </c>
      <c r="H70" s="122">
        <f t="shared" ref="H70:H76" si="16">E70-F70</f>
        <v>0</v>
      </c>
    </row>
    <row r="71" spans="1:8" ht="12.95" customHeight="1" x14ac:dyDescent="0.2">
      <c r="A71" s="120">
        <v>9200</v>
      </c>
      <c r="B71" s="121" t="s">
        <v>26</v>
      </c>
      <c r="C71" s="123">
        <v>0</v>
      </c>
      <c r="D71" s="123">
        <v>0</v>
      </c>
      <c r="E71" s="122">
        <f t="shared" ref="E71:E77" si="17">D71+C71</f>
        <v>0</v>
      </c>
      <c r="F71" s="123">
        <v>0</v>
      </c>
      <c r="G71" s="123">
        <v>0</v>
      </c>
      <c r="H71" s="122">
        <f t="shared" si="16"/>
        <v>0</v>
      </c>
    </row>
    <row r="72" spans="1:8" ht="12.95" customHeight="1" x14ac:dyDescent="0.2">
      <c r="A72" s="120">
        <v>9300</v>
      </c>
      <c r="B72" s="121" t="s">
        <v>27</v>
      </c>
      <c r="C72" s="123">
        <v>0</v>
      </c>
      <c r="D72" s="123">
        <v>0</v>
      </c>
      <c r="E72" s="122">
        <f t="shared" si="17"/>
        <v>0</v>
      </c>
      <c r="F72" s="123">
        <v>0</v>
      </c>
      <c r="G72" s="123">
        <v>0</v>
      </c>
      <c r="H72" s="122">
        <f t="shared" si="16"/>
        <v>0</v>
      </c>
    </row>
    <row r="73" spans="1:8" ht="12.95" customHeight="1" x14ac:dyDescent="0.2">
      <c r="A73" s="120">
        <v>9400</v>
      </c>
      <c r="B73" s="121" t="s">
        <v>28</v>
      </c>
      <c r="C73" s="123">
        <v>0</v>
      </c>
      <c r="D73" s="123">
        <v>0</v>
      </c>
      <c r="E73" s="122">
        <f t="shared" si="17"/>
        <v>0</v>
      </c>
      <c r="F73" s="123">
        <v>0</v>
      </c>
      <c r="G73" s="123">
        <v>0</v>
      </c>
      <c r="H73" s="122">
        <f t="shared" si="16"/>
        <v>0</v>
      </c>
    </row>
    <row r="74" spans="1:8" ht="12.95" customHeight="1" x14ac:dyDescent="0.2">
      <c r="A74" s="120">
        <v>9500</v>
      </c>
      <c r="B74" s="121" t="s">
        <v>29</v>
      </c>
      <c r="C74" s="123">
        <v>0</v>
      </c>
      <c r="D74" s="123">
        <v>0</v>
      </c>
      <c r="E74" s="122">
        <f t="shared" si="17"/>
        <v>0</v>
      </c>
      <c r="F74" s="123">
        <v>0</v>
      </c>
      <c r="G74" s="123">
        <v>0</v>
      </c>
      <c r="H74" s="122">
        <f t="shared" si="16"/>
        <v>0</v>
      </c>
    </row>
    <row r="75" spans="1:8" ht="12.95" customHeight="1" x14ac:dyDescent="0.2">
      <c r="A75" s="120">
        <v>9600</v>
      </c>
      <c r="B75" s="121" t="s">
        <v>30</v>
      </c>
      <c r="C75" s="123">
        <v>0</v>
      </c>
      <c r="D75" s="123">
        <v>0</v>
      </c>
      <c r="E75" s="122">
        <f t="shared" si="17"/>
        <v>0</v>
      </c>
      <c r="F75" s="123">
        <v>0</v>
      </c>
      <c r="G75" s="123">
        <v>0</v>
      </c>
      <c r="H75" s="122">
        <f t="shared" si="16"/>
        <v>0</v>
      </c>
    </row>
    <row r="76" spans="1:8" ht="12.95" customHeight="1" x14ac:dyDescent="0.2">
      <c r="A76" s="120">
        <v>9900</v>
      </c>
      <c r="B76" s="121" t="s">
        <v>143</v>
      </c>
      <c r="C76" s="123">
        <v>0</v>
      </c>
      <c r="D76" s="123">
        <v>0</v>
      </c>
      <c r="E76" s="122">
        <f t="shared" si="17"/>
        <v>0</v>
      </c>
      <c r="F76" s="123">
        <v>0</v>
      </c>
      <c r="G76" s="123">
        <v>0</v>
      </c>
      <c r="H76" s="122">
        <f t="shared" si="16"/>
        <v>0</v>
      </c>
    </row>
    <row r="77" spans="1:8" ht="18.75" customHeight="1" x14ac:dyDescent="0.2">
      <c r="A77" s="124"/>
      <c r="B77" s="125" t="s">
        <v>90</v>
      </c>
      <c r="C77" s="126">
        <f t="shared" ref="C77:H77" si="18">C5+C13+C23+C33+C43+C53+C57+C65+C69</f>
        <v>14344215274.880001</v>
      </c>
      <c r="D77" s="126">
        <f t="shared" si="18"/>
        <v>707361834.24000001</v>
      </c>
      <c r="E77" s="126">
        <f t="shared" si="17"/>
        <v>15051577109.120001</v>
      </c>
      <c r="F77" s="126">
        <f t="shared" si="18"/>
        <v>1898859294.9600003</v>
      </c>
      <c r="G77" s="126">
        <f t="shared" si="18"/>
        <v>1898817594.9600003</v>
      </c>
      <c r="H77" s="126">
        <f t="shared" si="18"/>
        <v>13152717814.160002</v>
      </c>
    </row>
    <row r="78" spans="1:8" x14ac:dyDescent="0.2">
      <c r="A78" s="92" t="s">
        <v>2</v>
      </c>
    </row>
  </sheetData>
  <mergeCells count="13">
    <mergeCell ref="A69:B69"/>
    <mergeCell ref="A23:B23"/>
    <mergeCell ref="A33:B33"/>
    <mergeCell ref="A43:B43"/>
    <mergeCell ref="A53:B53"/>
    <mergeCell ref="A57:B57"/>
    <mergeCell ref="A65:B65"/>
    <mergeCell ref="A13:B13"/>
    <mergeCell ref="A1:H1"/>
    <mergeCell ref="A2:B4"/>
    <mergeCell ref="C2:G2"/>
    <mergeCell ref="H2:H3"/>
    <mergeCell ref="A5:B5"/>
  </mergeCells>
  <printOptions horizontalCentered="1"/>
  <pageMargins left="0.78740157480314965" right="0.59055118110236227" top="0.78740157480314965" bottom="0.78740157480314965" header="0.31496062992125984" footer="0.31496062992125984"/>
  <pageSetup scale="7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249977111117893"/>
    <pageSetUpPr fitToPage="1"/>
  </sheetPr>
  <dimension ref="A1:H40"/>
  <sheetViews>
    <sheetView showGridLines="0" zoomScale="90" zoomScaleNormal="90" workbookViewId="0">
      <selection sqref="A1:H1"/>
    </sheetView>
  </sheetViews>
  <sheetFormatPr baseColWidth="10" defaultColWidth="12" defaultRowHeight="12" x14ac:dyDescent="0.2"/>
  <cols>
    <col min="1" max="1" width="5.33203125" style="58" customWidth="1"/>
    <col min="2" max="2" width="72.6640625" style="57" customWidth="1"/>
    <col min="3" max="3" width="21.6640625" style="57" bestFit="1" customWidth="1"/>
    <col min="4" max="4" width="18" style="57" customWidth="1"/>
    <col min="5" max="5" width="21.6640625" style="57" bestFit="1" customWidth="1"/>
    <col min="6" max="6" width="21.33203125" style="57" bestFit="1" customWidth="1"/>
    <col min="7" max="8" width="21.6640625" style="57" bestFit="1" customWidth="1"/>
    <col min="9" max="16384" width="12" style="57"/>
  </cols>
  <sheetData>
    <row r="1" spans="1:8" ht="58.5" customHeight="1" x14ac:dyDescent="0.2">
      <c r="A1" s="310" t="s">
        <v>403</v>
      </c>
      <c r="B1" s="311"/>
      <c r="C1" s="311"/>
      <c r="D1" s="311"/>
      <c r="E1" s="311"/>
      <c r="F1" s="311"/>
      <c r="G1" s="311"/>
      <c r="H1" s="312"/>
    </row>
    <row r="2" spans="1:8" ht="12.75" x14ac:dyDescent="0.2">
      <c r="A2" s="313" t="s">
        <v>33</v>
      </c>
      <c r="B2" s="314"/>
      <c r="C2" s="310" t="s">
        <v>75</v>
      </c>
      <c r="D2" s="311"/>
      <c r="E2" s="311"/>
      <c r="F2" s="311"/>
      <c r="G2" s="312"/>
      <c r="H2" s="319" t="s">
        <v>76</v>
      </c>
    </row>
    <row r="3" spans="1:8" ht="30" customHeight="1" x14ac:dyDescent="0.2">
      <c r="A3" s="315"/>
      <c r="B3" s="316"/>
      <c r="C3" s="70" t="s">
        <v>77</v>
      </c>
      <c r="D3" s="70" t="s">
        <v>78</v>
      </c>
      <c r="E3" s="70" t="s">
        <v>41</v>
      </c>
      <c r="F3" s="70" t="s">
        <v>42</v>
      </c>
      <c r="G3" s="70" t="s">
        <v>79</v>
      </c>
      <c r="H3" s="320"/>
    </row>
    <row r="4" spans="1:8" ht="12.75" x14ac:dyDescent="0.2">
      <c r="A4" s="317"/>
      <c r="B4" s="318"/>
      <c r="C4" s="69">
        <v>1</v>
      </c>
      <c r="D4" s="69">
        <v>2</v>
      </c>
      <c r="E4" s="69" t="s">
        <v>80</v>
      </c>
      <c r="F4" s="69">
        <v>4</v>
      </c>
      <c r="G4" s="69">
        <v>5</v>
      </c>
      <c r="H4" s="69" t="s">
        <v>81</v>
      </c>
    </row>
    <row r="5" spans="1:8" s="62" customFormat="1" ht="12.95" customHeight="1" x14ac:dyDescent="0.2">
      <c r="A5" s="308" t="s">
        <v>177</v>
      </c>
      <c r="B5" s="309"/>
      <c r="C5" s="68">
        <f>SUM(C6:C13)</f>
        <v>0</v>
      </c>
      <c r="D5" s="68">
        <f>SUM(D6:D13)</f>
        <v>0</v>
      </c>
      <c r="E5" s="68">
        <f>+C5+D5</f>
        <v>0</v>
      </c>
      <c r="F5" s="68">
        <f>SUM(F6:F13)</f>
        <v>0</v>
      </c>
      <c r="G5" s="68">
        <f>SUM(G6:G13)</f>
        <v>0</v>
      </c>
      <c r="H5" s="68">
        <f>E5-F5</f>
        <v>0</v>
      </c>
    </row>
    <row r="6" spans="1:8" ht="12.95" customHeight="1" x14ac:dyDescent="0.2">
      <c r="A6" s="67">
        <v>11</v>
      </c>
      <c r="B6" s="66" t="s">
        <v>176</v>
      </c>
      <c r="C6" s="50">
        <v>0</v>
      </c>
      <c r="D6" s="50">
        <v>0</v>
      </c>
      <c r="E6" s="50">
        <v>0</v>
      </c>
      <c r="F6" s="50">
        <v>0</v>
      </c>
      <c r="G6" s="50">
        <v>0</v>
      </c>
      <c r="H6" s="50">
        <f t="shared" ref="H6:H36" si="0">+E6-F6</f>
        <v>0</v>
      </c>
    </row>
    <row r="7" spans="1:8" ht="12.95" customHeight="1" x14ac:dyDescent="0.2">
      <c r="A7" s="67">
        <v>12</v>
      </c>
      <c r="B7" s="66" t="s">
        <v>175</v>
      </c>
      <c r="C7" s="50">
        <v>0</v>
      </c>
      <c r="D7" s="50">
        <v>0</v>
      </c>
      <c r="E7" s="50">
        <v>0</v>
      </c>
      <c r="F7" s="50">
        <v>0</v>
      </c>
      <c r="G7" s="50">
        <v>0</v>
      </c>
      <c r="H7" s="50">
        <f t="shared" si="0"/>
        <v>0</v>
      </c>
    </row>
    <row r="8" spans="1:8" ht="12.95" customHeight="1" x14ac:dyDescent="0.2">
      <c r="A8" s="67">
        <v>13</v>
      </c>
      <c r="B8" s="66" t="s">
        <v>174</v>
      </c>
      <c r="C8" s="50">
        <v>0</v>
      </c>
      <c r="D8" s="50">
        <v>0</v>
      </c>
      <c r="E8" s="50">
        <v>0</v>
      </c>
      <c r="F8" s="50">
        <v>0</v>
      </c>
      <c r="G8" s="50">
        <v>0</v>
      </c>
      <c r="H8" s="50">
        <f t="shared" si="0"/>
        <v>0</v>
      </c>
    </row>
    <row r="9" spans="1:8" ht="12.95" customHeight="1" x14ac:dyDescent="0.2">
      <c r="A9" s="67">
        <v>14</v>
      </c>
      <c r="B9" s="66" t="s">
        <v>173</v>
      </c>
      <c r="C9" s="65">
        <v>0</v>
      </c>
      <c r="D9" s="65">
        <v>0</v>
      </c>
      <c r="E9" s="50">
        <v>0</v>
      </c>
      <c r="F9" s="65">
        <v>0</v>
      </c>
      <c r="G9" s="65">
        <v>0</v>
      </c>
      <c r="H9" s="50">
        <f t="shared" si="0"/>
        <v>0</v>
      </c>
    </row>
    <row r="10" spans="1:8" ht="12.95" customHeight="1" x14ac:dyDescent="0.2">
      <c r="A10" s="67">
        <v>15</v>
      </c>
      <c r="B10" s="66" t="s">
        <v>172</v>
      </c>
      <c r="C10" s="50">
        <v>0</v>
      </c>
      <c r="D10" s="50">
        <v>0</v>
      </c>
      <c r="E10" s="50">
        <v>0</v>
      </c>
      <c r="F10" s="50">
        <v>0</v>
      </c>
      <c r="G10" s="50">
        <v>0</v>
      </c>
      <c r="H10" s="50">
        <f t="shared" si="0"/>
        <v>0</v>
      </c>
    </row>
    <row r="11" spans="1:8" ht="12.95" customHeight="1" x14ac:dyDescent="0.2">
      <c r="A11" s="67">
        <v>16</v>
      </c>
      <c r="B11" s="66" t="s">
        <v>171</v>
      </c>
      <c r="C11" s="65">
        <v>0</v>
      </c>
      <c r="D11" s="65">
        <v>0</v>
      </c>
      <c r="E11" s="50">
        <v>0</v>
      </c>
      <c r="F11" s="65">
        <v>0</v>
      </c>
      <c r="G11" s="65">
        <v>0</v>
      </c>
      <c r="H11" s="50">
        <f t="shared" si="0"/>
        <v>0</v>
      </c>
    </row>
    <row r="12" spans="1:8" ht="12.95" customHeight="1" x14ac:dyDescent="0.2">
      <c r="A12" s="67">
        <v>17</v>
      </c>
      <c r="B12" s="66" t="s">
        <v>170</v>
      </c>
      <c r="C12" s="50">
        <v>0</v>
      </c>
      <c r="D12" s="50">
        <v>0</v>
      </c>
      <c r="E12" s="50">
        <v>0</v>
      </c>
      <c r="F12" s="50">
        <v>0</v>
      </c>
      <c r="G12" s="50">
        <v>0</v>
      </c>
      <c r="H12" s="50">
        <f t="shared" si="0"/>
        <v>0</v>
      </c>
    </row>
    <row r="13" spans="1:8" ht="12.95" customHeight="1" x14ac:dyDescent="0.2">
      <c r="A13" s="67">
        <v>18</v>
      </c>
      <c r="B13" s="66" t="s">
        <v>119</v>
      </c>
      <c r="C13" s="50">
        <v>0</v>
      </c>
      <c r="D13" s="50">
        <v>0</v>
      </c>
      <c r="E13" s="50">
        <v>0</v>
      </c>
      <c r="F13" s="50">
        <v>0</v>
      </c>
      <c r="G13" s="50">
        <v>0</v>
      </c>
      <c r="H13" s="50">
        <f t="shared" si="0"/>
        <v>0</v>
      </c>
    </row>
    <row r="14" spans="1:8" s="62" customFormat="1" ht="12.95" customHeight="1" x14ac:dyDescent="0.2">
      <c r="A14" s="308" t="s">
        <v>169</v>
      </c>
      <c r="B14" s="309"/>
      <c r="C14" s="68">
        <f>SUM(C15:C21)</f>
        <v>14344215274.879999</v>
      </c>
      <c r="D14" s="68">
        <f>SUM(D15:D21)</f>
        <v>707361834.24000001</v>
      </c>
      <c r="E14" s="68">
        <f>+C14+D14</f>
        <v>15051577109.119999</v>
      </c>
      <c r="F14" s="68">
        <f>SUM(F15:F21)</f>
        <v>1898859294.96</v>
      </c>
      <c r="G14" s="68">
        <f>SUM(G15:G21)</f>
        <v>1898817594.96</v>
      </c>
      <c r="H14" s="68">
        <f t="shared" si="0"/>
        <v>13152717814.16</v>
      </c>
    </row>
    <row r="15" spans="1:8" ht="12.95" customHeight="1" x14ac:dyDescent="0.2">
      <c r="A15" s="67">
        <v>21</v>
      </c>
      <c r="B15" s="66" t="s">
        <v>168</v>
      </c>
      <c r="C15" s="50">
        <v>0</v>
      </c>
      <c r="D15" s="50">
        <v>0</v>
      </c>
      <c r="E15" s="50">
        <v>0</v>
      </c>
      <c r="F15" s="50">
        <v>0</v>
      </c>
      <c r="G15" s="50">
        <v>0</v>
      </c>
      <c r="H15" s="50">
        <f t="shared" si="0"/>
        <v>0</v>
      </c>
    </row>
    <row r="16" spans="1:8" ht="12.95" customHeight="1" x14ac:dyDescent="0.2">
      <c r="A16" s="67">
        <v>22</v>
      </c>
      <c r="B16" s="66" t="s">
        <v>167</v>
      </c>
      <c r="C16" s="50">
        <v>0</v>
      </c>
      <c r="D16" s="50">
        <v>0</v>
      </c>
      <c r="E16" s="50">
        <v>0</v>
      </c>
      <c r="F16" s="50">
        <v>0</v>
      </c>
      <c r="G16" s="50">
        <v>0</v>
      </c>
      <c r="H16" s="50">
        <f t="shared" si="0"/>
        <v>0</v>
      </c>
    </row>
    <row r="17" spans="1:8" ht="12.95" customHeight="1" x14ac:dyDescent="0.2">
      <c r="A17" s="67">
        <v>23</v>
      </c>
      <c r="B17" s="66" t="s">
        <v>166</v>
      </c>
      <c r="C17" s="46">
        <v>14344215274.879999</v>
      </c>
      <c r="D17" s="46">
        <v>707361834.24000001</v>
      </c>
      <c r="E17" s="46">
        <f>C17+D17</f>
        <v>15051577109.119999</v>
      </c>
      <c r="F17" s="46">
        <v>1898859294.96</v>
      </c>
      <c r="G17" s="46">
        <v>1898817594.96</v>
      </c>
      <c r="H17" s="46">
        <f>E17-F17</f>
        <v>13152717814.16</v>
      </c>
    </row>
    <row r="18" spans="1:8" ht="12.95" customHeight="1" x14ac:dyDescent="0.2">
      <c r="A18" s="67">
        <v>24</v>
      </c>
      <c r="B18" s="66" t="s">
        <v>165</v>
      </c>
      <c r="C18" s="50">
        <v>0</v>
      </c>
      <c r="D18" s="50">
        <v>0</v>
      </c>
      <c r="E18" s="50">
        <v>0</v>
      </c>
      <c r="F18" s="50">
        <v>0</v>
      </c>
      <c r="G18" s="50">
        <v>0</v>
      </c>
      <c r="H18" s="50">
        <f t="shared" si="0"/>
        <v>0</v>
      </c>
    </row>
    <row r="19" spans="1:8" ht="12.95" customHeight="1" x14ac:dyDescent="0.2">
      <c r="A19" s="67">
        <v>25</v>
      </c>
      <c r="B19" s="66" t="s">
        <v>164</v>
      </c>
      <c r="C19" s="50">
        <v>0</v>
      </c>
      <c r="D19" s="50">
        <v>0</v>
      </c>
      <c r="E19" s="50">
        <v>0</v>
      </c>
      <c r="F19" s="50">
        <v>0</v>
      </c>
      <c r="G19" s="50">
        <v>0</v>
      </c>
      <c r="H19" s="50">
        <f t="shared" si="0"/>
        <v>0</v>
      </c>
    </row>
    <row r="20" spans="1:8" ht="12.95" customHeight="1" x14ac:dyDescent="0.2">
      <c r="A20" s="67">
        <v>26</v>
      </c>
      <c r="B20" s="66" t="s">
        <v>163</v>
      </c>
      <c r="C20" s="50">
        <v>0</v>
      </c>
      <c r="D20" s="50">
        <v>0</v>
      </c>
      <c r="E20" s="50">
        <v>0</v>
      </c>
      <c r="F20" s="50">
        <v>0</v>
      </c>
      <c r="G20" s="50">
        <v>0</v>
      </c>
      <c r="H20" s="50">
        <f t="shared" si="0"/>
        <v>0</v>
      </c>
    </row>
    <row r="21" spans="1:8" ht="12.95" customHeight="1" x14ac:dyDescent="0.2">
      <c r="A21" s="67">
        <v>27</v>
      </c>
      <c r="B21" s="66" t="s">
        <v>162</v>
      </c>
      <c r="C21" s="50">
        <v>0</v>
      </c>
      <c r="D21" s="50">
        <v>0</v>
      </c>
      <c r="E21" s="50">
        <v>0</v>
      </c>
      <c r="F21" s="50">
        <v>0</v>
      </c>
      <c r="G21" s="50">
        <v>0</v>
      </c>
      <c r="H21" s="50">
        <f t="shared" si="0"/>
        <v>0</v>
      </c>
    </row>
    <row r="22" spans="1:8" s="62" customFormat="1" ht="12.95" customHeight="1" x14ac:dyDescent="0.2">
      <c r="A22" s="308" t="s">
        <v>161</v>
      </c>
      <c r="B22" s="309"/>
      <c r="C22" s="68">
        <f>+C23+C24+C25+C26+C27+C28+C29+C30+C31</f>
        <v>0</v>
      </c>
      <c r="D22" s="68">
        <f>+D23+D24+D25+D26+D27+D28+D29+D30+D31</f>
        <v>0</v>
      </c>
      <c r="E22" s="68">
        <f>+E23+E24+E25+E26+E27+E28+E29+E30+E31</f>
        <v>0</v>
      </c>
      <c r="F22" s="68">
        <f>+F23+F24+F25+F26+F27+F28+F29+F30+F31</f>
        <v>0</v>
      </c>
      <c r="G22" s="68">
        <f>+G23+G24+G25+G26+G27+G28+G29+G30+G31</f>
        <v>0</v>
      </c>
      <c r="H22" s="68">
        <f t="shared" si="0"/>
        <v>0</v>
      </c>
    </row>
    <row r="23" spans="1:8" ht="12.95" customHeight="1" x14ac:dyDescent="0.2">
      <c r="A23" s="67">
        <v>31</v>
      </c>
      <c r="B23" s="66" t="s">
        <v>160</v>
      </c>
      <c r="C23" s="50">
        <v>0</v>
      </c>
      <c r="D23" s="50">
        <v>0</v>
      </c>
      <c r="E23" s="50">
        <v>0</v>
      </c>
      <c r="F23" s="50">
        <v>0</v>
      </c>
      <c r="G23" s="50">
        <v>0</v>
      </c>
      <c r="H23" s="50">
        <f t="shared" si="0"/>
        <v>0</v>
      </c>
    </row>
    <row r="24" spans="1:8" ht="12.95" customHeight="1" x14ac:dyDescent="0.2">
      <c r="A24" s="67">
        <v>32</v>
      </c>
      <c r="B24" s="66" t="s">
        <v>159</v>
      </c>
      <c r="C24" s="50">
        <v>0</v>
      </c>
      <c r="D24" s="50">
        <v>0</v>
      </c>
      <c r="E24" s="50">
        <v>0</v>
      </c>
      <c r="F24" s="50">
        <v>0</v>
      </c>
      <c r="G24" s="50">
        <v>0</v>
      </c>
      <c r="H24" s="50">
        <f t="shared" si="0"/>
        <v>0</v>
      </c>
    </row>
    <row r="25" spans="1:8" ht="12.95" customHeight="1" x14ac:dyDescent="0.2">
      <c r="A25" s="67">
        <v>33</v>
      </c>
      <c r="B25" s="66" t="s">
        <v>158</v>
      </c>
      <c r="C25" s="65">
        <v>0</v>
      </c>
      <c r="D25" s="65">
        <v>0</v>
      </c>
      <c r="E25" s="50">
        <v>0</v>
      </c>
      <c r="F25" s="65">
        <v>0</v>
      </c>
      <c r="G25" s="65">
        <v>0</v>
      </c>
      <c r="H25" s="50">
        <f t="shared" si="0"/>
        <v>0</v>
      </c>
    </row>
    <row r="26" spans="1:8" ht="12.95" customHeight="1" x14ac:dyDescent="0.2">
      <c r="A26" s="67">
        <v>34</v>
      </c>
      <c r="B26" s="66" t="s">
        <v>157</v>
      </c>
      <c r="C26" s="50">
        <v>0</v>
      </c>
      <c r="D26" s="50">
        <v>0</v>
      </c>
      <c r="E26" s="50">
        <v>0</v>
      </c>
      <c r="F26" s="50">
        <v>0</v>
      </c>
      <c r="G26" s="50">
        <v>0</v>
      </c>
      <c r="H26" s="50">
        <f t="shared" si="0"/>
        <v>0</v>
      </c>
    </row>
    <row r="27" spans="1:8" ht="12.95" customHeight="1" x14ac:dyDescent="0.2">
      <c r="A27" s="67">
        <v>35</v>
      </c>
      <c r="B27" s="66" t="s">
        <v>156</v>
      </c>
      <c r="C27" s="50">
        <v>0</v>
      </c>
      <c r="D27" s="50">
        <v>0</v>
      </c>
      <c r="E27" s="50">
        <v>0</v>
      </c>
      <c r="F27" s="50">
        <v>0</v>
      </c>
      <c r="G27" s="50">
        <v>0</v>
      </c>
      <c r="H27" s="50">
        <f t="shared" si="0"/>
        <v>0</v>
      </c>
    </row>
    <row r="28" spans="1:8" ht="12.95" customHeight="1" x14ac:dyDescent="0.2">
      <c r="A28" s="67">
        <v>36</v>
      </c>
      <c r="B28" s="66" t="s">
        <v>155</v>
      </c>
      <c r="C28" s="50">
        <v>0</v>
      </c>
      <c r="D28" s="50">
        <v>0</v>
      </c>
      <c r="E28" s="50">
        <v>0</v>
      </c>
      <c r="F28" s="50">
        <v>0</v>
      </c>
      <c r="G28" s="50">
        <v>0</v>
      </c>
      <c r="H28" s="50">
        <f t="shared" si="0"/>
        <v>0</v>
      </c>
    </row>
    <row r="29" spans="1:8" ht="12.95" customHeight="1" x14ac:dyDescent="0.2">
      <c r="A29" s="67">
        <v>37</v>
      </c>
      <c r="B29" s="66" t="s">
        <v>154</v>
      </c>
      <c r="C29" s="50">
        <v>0</v>
      </c>
      <c r="D29" s="50">
        <v>0</v>
      </c>
      <c r="E29" s="50">
        <v>0</v>
      </c>
      <c r="F29" s="50">
        <v>0</v>
      </c>
      <c r="G29" s="50">
        <v>0</v>
      </c>
      <c r="H29" s="50">
        <f t="shared" si="0"/>
        <v>0</v>
      </c>
    </row>
    <row r="30" spans="1:8" ht="12.95" customHeight="1" x14ac:dyDescent="0.2">
      <c r="A30" s="67">
        <v>38</v>
      </c>
      <c r="B30" s="66" t="s">
        <v>153</v>
      </c>
      <c r="C30" s="50">
        <v>0</v>
      </c>
      <c r="D30" s="50">
        <v>0</v>
      </c>
      <c r="E30" s="50">
        <v>0</v>
      </c>
      <c r="F30" s="50">
        <v>0</v>
      </c>
      <c r="G30" s="50">
        <v>0</v>
      </c>
      <c r="H30" s="50">
        <f t="shared" si="0"/>
        <v>0</v>
      </c>
    </row>
    <row r="31" spans="1:8" ht="12.95" customHeight="1" x14ac:dyDescent="0.2">
      <c r="A31" s="67">
        <v>39</v>
      </c>
      <c r="B31" s="66" t="s">
        <v>152</v>
      </c>
      <c r="C31" s="50">
        <v>0</v>
      </c>
      <c r="D31" s="50">
        <v>0</v>
      </c>
      <c r="E31" s="50">
        <v>0</v>
      </c>
      <c r="F31" s="50">
        <v>0</v>
      </c>
      <c r="G31" s="50">
        <v>0</v>
      </c>
      <c r="H31" s="50">
        <f t="shared" si="0"/>
        <v>0</v>
      </c>
    </row>
    <row r="32" spans="1:8" s="62" customFormat="1" ht="12.95" customHeight="1" x14ac:dyDescent="0.2">
      <c r="A32" s="308" t="s">
        <v>151</v>
      </c>
      <c r="B32" s="309"/>
      <c r="C32" s="68">
        <f>SUM(C33:C36)</f>
        <v>0</v>
      </c>
      <c r="D32" s="68">
        <f>SUM(D33:D36)</f>
        <v>0</v>
      </c>
      <c r="E32" s="68">
        <f>+C32+D32</f>
        <v>0</v>
      </c>
      <c r="F32" s="68">
        <f>SUM(F33:F36)</f>
        <v>0</v>
      </c>
      <c r="G32" s="68">
        <f>SUM(G33:G36)</f>
        <v>0</v>
      </c>
      <c r="H32" s="68">
        <f t="shared" si="0"/>
        <v>0</v>
      </c>
    </row>
    <row r="33" spans="1:8" ht="12.95" customHeight="1" x14ac:dyDescent="0.2">
      <c r="A33" s="67">
        <v>41</v>
      </c>
      <c r="B33" s="66" t="s">
        <v>150</v>
      </c>
      <c r="C33" s="65">
        <v>0</v>
      </c>
      <c r="D33" s="65">
        <v>0</v>
      </c>
      <c r="E33" s="50">
        <v>0</v>
      </c>
      <c r="F33" s="65">
        <v>0</v>
      </c>
      <c r="G33" s="65">
        <v>0</v>
      </c>
      <c r="H33" s="50">
        <f t="shared" si="0"/>
        <v>0</v>
      </c>
    </row>
    <row r="34" spans="1:8" ht="27" customHeight="1" x14ac:dyDescent="0.2">
      <c r="A34" s="67">
        <v>42</v>
      </c>
      <c r="B34" s="66" t="s">
        <v>149</v>
      </c>
      <c r="C34" s="50">
        <v>0</v>
      </c>
      <c r="D34" s="50">
        <v>0</v>
      </c>
      <c r="E34" s="50">
        <v>0</v>
      </c>
      <c r="F34" s="50">
        <v>0</v>
      </c>
      <c r="G34" s="50">
        <v>0</v>
      </c>
      <c r="H34" s="50">
        <f t="shared" si="0"/>
        <v>0</v>
      </c>
    </row>
    <row r="35" spans="1:8" ht="12.95" customHeight="1" x14ac:dyDescent="0.2">
      <c r="A35" s="67">
        <v>43</v>
      </c>
      <c r="B35" s="66" t="s">
        <v>148</v>
      </c>
      <c r="C35" s="65">
        <v>0</v>
      </c>
      <c r="D35" s="65">
        <v>0</v>
      </c>
      <c r="E35" s="50">
        <v>0</v>
      </c>
      <c r="F35" s="65">
        <v>0</v>
      </c>
      <c r="G35" s="65">
        <v>0</v>
      </c>
      <c r="H35" s="50">
        <f t="shared" si="0"/>
        <v>0</v>
      </c>
    </row>
    <row r="36" spans="1:8" ht="12.95" customHeight="1" x14ac:dyDescent="0.2">
      <c r="A36" s="67">
        <v>44</v>
      </c>
      <c r="B36" s="66" t="s">
        <v>147</v>
      </c>
      <c r="C36" s="65">
        <v>0</v>
      </c>
      <c r="D36" s="65">
        <v>0</v>
      </c>
      <c r="E36" s="50">
        <v>0</v>
      </c>
      <c r="F36" s="65">
        <v>0</v>
      </c>
      <c r="G36" s="65">
        <v>0</v>
      </c>
      <c r="H36" s="50">
        <f t="shared" si="0"/>
        <v>0</v>
      </c>
    </row>
    <row r="37" spans="1:8" s="62" customFormat="1" x14ac:dyDescent="0.2">
      <c r="A37" s="64"/>
      <c r="B37" s="63" t="s">
        <v>90</v>
      </c>
      <c r="C37" s="49">
        <f t="shared" ref="C37:H37" si="1">+C5+C14+C22+C32</f>
        <v>14344215274.879999</v>
      </c>
      <c r="D37" s="49">
        <f t="shared" si="1"/>
        <v>707361834.24000001</v>
      </c>
      <c r="E37" s="49">
        <f t="shared" si="1"/>
        <v>15051577109.119999</v>
      </c>
      <c r="F37" s="49">
        <f t="shared" si="1"/>
        <v>1898859294.96</v>
      </c>
      <c r="G37" s="49">
        <f t="shared" si="1"/>
        <v>1898817594.96</v>
      </c>
      <c r="H37" s="49">
        <f t="shared" si="1"/>
        <v>13152717814.16</v>
      </c>
    </row>
    <row r="38" spans="1:8" x14ac:dyDescent="0.2">
      <c r="A38" s="58" t="s">
        <v>2</v>
      </c>
      <c r="C38" s="61"/>
      <c r="D38" s="61"/>
      <c r="E38" s="61"/>
      <c r="F38" s="61"/>
      <c r="G38" s="61"/>
      <c r="H38" s="61"/>
    </row>
    <row r="39" spans="1:8" ht="12.75" x14ac:dyDescent="0.2">
      <c r="A39" s="60"/>
      <c r="C39" s="96"/>
      <c r="D39" s="96"/>
      <c r="E39" s="96"/>
      <c r="F39" s="96"/>
      <c r="G39" s="96"/>
      <c r="H39" s="96"/>
    </row>
    <row r="40" spans="1:8" x14ac:dyDescent="0.2">
      <c r="C40" s="59"/>
      <c r="D40" s="59"/>
      <c r="E40" s="59"/>
      <c r="F40" s="59"/>
      <c r="G40" s="59"/>
      <c r="H40" s="59"/>
    </row>
  </sheetData>
  <mergeCells count="8">
    <mergeCell ref="A14:B14"/>
    <mergeCell ref="A22:B22"/>
    <mergeCell ref="A32:B32"/>
    <mergeCell ref="A1:H1"/>
    <mergeCell ref="A2:B4"/>
    <mergeCell ref="C2:G2"/>
    <mergeCell ref="H2:H3"/>
    <mergeCell ref="A5:B5"/>
  </mergeCells>
  <printOptions horizontalCentered="1"/>
  <pageMargins left="0.78740157480314965" right="0.59055118110236227" top="0.78740157480314965" bottom="0.78740157480314965" header="0.31496062992125984" footer="0.31496062992125984"/>
  <pageSetup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BC4FF-7518-4B40-8BA3-F42454FC46BD}">
  <sheetPr>
    <tabColor theme="8" tint="0.39997558519241921"/>
  </sheetPr>
  <dimension ref="A1:I37"/>
  <sheetViews>
    <sheetView showGridLines="0" zoomScaleSheetLayoutView="90" workbookViewId="0">
      <selection sqref="A1:I1"/>
    </sheetView>
  </sheetViews>
  <sheetFormatPr baseColWidth="10" defaultColWidth="12" defaultRowHeight="11.25" x14ac:dyDescent="0.2"/>
  <cols>
    <col min="1" max="2" width="2" style="226" customWidth="1"/>
    <col min="3" max="3" width="72.83203125" style="226" customWidth="1"/>
    <col min="4" max="4" width="18.33203125" style="226" customWidth="1"/>
    <col min="5" max="5" width="21.83203125" style="226" customWidth="1"/>
    <col min="6" max="6" width="18.33203125" style="226" customWidth="1"/>
    <col min="7" max="9" width="18.33203125" style="237" customWidth="1"/>
    <col min="10" max="16384" width="12" style="226"/>
  </cols>
  <sheetData>
    <row r="1" spans="1:9" ht="42" customHeight="1" x14ac:dyDescent="0.2">
      <c r="A1" s="285" t="s">
        <v>280</v>
      </c>
      <c r="B1" s="286"/>
      <c r="C1" s="286"/>
      <c r="D1" s="286"/>
      <c r="E1" s="286"/>
      <c r="F1" s="286"/>
      <c r="G1" s="286"/>
      <c r="H1" s="286"/>
      <c r="I1" s="287"/>
    </row>
    <row r="2" spans="1:9" ht="15" customHeight="1" x14ac:dyDescent="0.2">
      <c r="A2" s="321" t="s">
        <v>33</v>
      </c>
      <c r="B2" s="322"/>
      <c r="C2" s="323"/>
      <c r="D2" s="286" t="s">
        <v>75</v>
      </c>
      <c r="E2" s="286"/>
      <c r="F2" s="286"/>
      <c r="G2" s="286"/>
      <c r="H2" s="286"/>
      <c r="I2" s="291" t="s">
        <v>76</v>
      </c>
    </row>
    <row r="3" spans="1:9" ht="24.95" customHeight="1" x14ac:dyDescent="0.2">
      <c r="A3" s="324"/>
      <c r="B3" s="325"/>
      <c r="C3" s="326"/>
      <c r="D3" s="78" t="s">
        <v>77</v>
      </c>
      <c r="E3" s="56" t="s">
        <v>78</v>
      </c>
      <c r="F3" s="56" t="s">
        <v>41</v>
      </c>
      <c r="G3" s="56" t="s">
        <v>42</v>
      </c>
      <c r="H3" s="79" t="s">
        <v>79</v>
      </c>
      <c r="I3" s="292"/>
    </row>
    <row r="4" spans="1:9" x14ac:dyDescent="0.2">
      <c r="A4" s="327"/>
      <c r="B4" s="328"/>
      <c r="C4" s="329"/>
      <c r="D4" s="55">
        <v>1</v>
      </c>
      <c r="E4" s="55">
        <v>2</v>
      </c>
      <c r="F4" s="55" t="s">
        <v>80</v>
      </c>
      <c r="G4" s="55">
        <v>4</v>
      </c>
      <c r="H4" s="55">
        <v>5</v>
      </c>
      <c r="I4" s="55" t="s">
        <v>81</v>
      </c>
    </row>
    <row r="5" spans="1:9" x14ac:dyDescent="0.2">
      <c r="A5" s="105"/>
      <c r="B5" s="111" t="s">
        <v>226</v>
      </c>
      <c r="C5" s="91"/>
      <c r="D5" s="227"/>
      <c r="E5" s="227"/>
      <c r="F5" s="227"/>
      <c r="G5" s="227"/>
      <c r="H5" s="227"/>
      <c r="I5" s="227"/>
    </row>
    <row r="6" spans="1:9" x14ac:dyDescent="0.2">
      <c r="A6" s="228">
        <v>0</v>
      </c>
      <c r="B6" s="106" t="s">
        <v>225</v>
      </c>
      <c r="C6" s="112"/>
      <c r="D6" s="229">
        <f t="shared" ref="D6:I6" si="0">SUM(D7:D8)</f>
        <v>0</v>
      </c>
      <c r="E6" s="229">
        <f t="shared" si="0"/>
        <v>0</v>
      </c>
      <c r="F6" s="230">
        <f t="shared" si="0"/>
        <v>0</v>
      </c>
      <c r="G6" s="229">
        <f t="shared" si="0"/>
        <v>0</v>
      </c>
      <c r="H6" s="229">
        <f t="shared" si="0"/>
        <v>0</v>
      </c>
      <c r="I6" s="230">
        <f t="shared" si="0"/>
        <v>0</v>
      </c>
    </row>
    <row r="7" spans="1:9" x14ac:dyDescent="0.2">
      <c r="A7" s="231" t="s">
        <v>224</v>
      </c>
      <c r="B7" s="113"/>
      <c r="C7" s="114" t="s">
        <v>223</v>
      </c>
      <c r="D7" s="232">
        <v>0</v>
      </c>
      <c r="E7" s="232">
        <v>0</v>
      </c>
      <c r="F7" s="232">
        <f>D7+E7</f>
        <v>0</v>
      </c>
      <c r="G7" s="232">
        <v>0</v>
      </c>
      <c r="H7" s="232">
        <v>0</v>
      </c>
      <c r="I7" s="232">
        <f>F7-G7</f>
        <v>0</v>
      </c>
    </row>
    <row r="8" spans="1:9" x14ac:dyDescent="0.2">
      <c r="A8" s="231" t="s">
        <v>222</v>
      </c>
      <c r="B8" s="113"/>
      <c r="C8" s="114" t="s">
        <v>221</v>
      </c>
      <c r="D8" s="232">
        <v>0</v>
      </c>
      <c r="E8" s="232">
        <v>0</v>
      </c>
      <c r="F8" s="232">
        <f>D8+E8</f>
        <v>0</v>
      </c>
      <c r="G8" s="232">
        <v>0</v>
      </c>
      <c r="H8" s="232">
        <v>0</v>
      </c>
      <c r="I8" s="232">
        <f>F8-G8</f>
        <v>0</v>
      </c>
    </row>
    <row r="9" spans="1:9" ht="11.25" customHeight="1" x14ac:dyDescent="0.2">
      <c r="A9" s="231">
        <v>0</v>
      </c>
      <c r="B9" s="106" t="s">
        <v>220</v>
      </c>
      <c r="C9" s="112"/>
      <c r="D9" s="129">
        <f t="shared" ref="D9:I9" si="1">SUM(D10:D17)</f>
        <v>14226795672.880001</v>
      </c>
      <c r="E9" s="129">
        <f t="shared" si="1"/>
        <v>702380765.18999994</v>
      </c>
      <c r="F9" s="129">
        <f t="shared" si="1"/>
        <v>14929176438.070002</v>
      </c>
      <c r="G9" s="129">
        <f t="shared" si="1"/>
        <v>1873196726.9000037</v>
      </c>
      <c r="H9" s="129">
        <f t="shared" si="1"/>
        <v>1873155026.9000001</v>
      </c>
      <c r="I9" s="129">
        <f t="shared" si="1"/>
        <v>13055979711.169996</v>
      </c>
    </row>
    <row r="10" spans="1:9" x14ac:dyDescent="0.2">
      <c r="A10" s="231" t="s">
        <v>219</v>
      </c>
      <c r="B10" s="113"/>
      <c r="C10" s="114" t="s">
        <v>218</v>
      </c>
      <c r="D10" s="46">
        <v>13816149023.700001</v>
      </c>
      <c r="E10" s="46">
        <v>694368776.16999996</v>
      </c>
      <c r="F10" s="46">
        <f t="shared" ref="F10:F17" si="2">D10+E10</f>
        <v>14510517799.870001</v>
      </c>
      <c r="G10" s="46">
        <v>1812499224.0100036</v>
      </c>
      <c r="H10" s="46">
        <v>1812457524.01</v>
      </c>
      <c r="I10" s="46">
        <f t="shared" ref="I10:I17" si="3">F10-G10</f>
        <v>12698018575.859997</v>
      </c>
    </row>
    <row r="11" spans="1:9" x14ac:dyDescent="0.2">
      <c r="A11" s="231" t="s">
        <v>178</v>
      </c>
      <c r="B11" s="113"/>
      <c r="C11" s="114" t="s">
        <v>217</v>
      </c>
      <c r="D11" s="46">
        <v>0</v>
      </c>
      <c r="E11" s="46">
        <v>0</v>
      </c>
      <c r="F11" s="46">
        <f t="shared" si="2"/>
        <v>0</v>
      </c>
      <c r="G11" s="46">
        <v>0</v>
      </c>
      <c r="H11" s="46">
        <v>0</v>
      </c>
      <c r="I11" s="46">
        <f t="shared" si="3"/>
        <v>0</v>
      </c>
    </row>
    <row r="12" spans="1:9" x14ac:dyDescent="0.2">
      <c r="A12" s="231" t="s">
        <v>216</v>
      </c>
      <c r="B12" s="113"/>
      <c r="C12" s="114" t="s">
        <v>215</v>
      </c>
      <c r="D12" s="46">
        <v>410646649.18000001</v>
      </c>
      <c r="E12" s="46">
        <v>8011989.0199999996</v>
      </c>
      <c r="F12" s="46">
        <f t="shared" si="2"/>
        <v>418658638.19999999</v>
      </c>
      <c r="G12" s="46">
        <v>60697502.890000001</v>
      </c>
      <c r="H12" s="46">
        <v>60697502.890000001</v>
      </c>
      <c r="I12" s="46">
        <f t="shared" si="3"/>
        <v>357961135.31</v>
      </c>
    </row>
    <row r="13" spans="1:9" x14ac:dyDescent="0.2">
      <c r="A13" s="231" t="s">
        <v>214</v>
      </c>
      <c r="B13" s="113"/>
      <c r="C13" s="114" t="s">
        <v>213</v>
      </c>
      <c r="D13" s="46">
        <v>0</v>
      </c>
      <c r="E13" s="46">
        <v>0</v>
      </c>
      <c r="F13" s="46">
        <f t="shared" si="2"/>
        <v>0</v>
      </c>
      <c r="G13" s="46">
        <v>0</v>
      </c>
      <c r="H13" s="46">
        <v>0</v>
      </c>
      <c r="I13" s="46">
        <f t="shared" si="3"/>
        <v>0</v>
      </c>
    </row>
    <row r="14" spans="1:9" x14ac:dyDescent="0.2">
      <c r="A14" s="231" t="s">
        <v>212</v>
      </c>
      <c r="B14" s="113"/>
      <c r="C14" s="114" t="s">
        <v>211</v>
      </c>
      <c r="D14" s="46">
        <v>0</v>
      </c>
      <c r="E14" s="46">
        <v>0</v>
      </c>
      <c r="F14" s="46">
        <f t="shared" si="2"/>
        <v>0</v>
      </c>
      <c r="G14" s="46">
        <v>0</v>
      </c>
      <c r="H14" s="46">
        <v>0</v>
      </c>
      <c r="I14" s="46">
        <f t="shared" si="3"/>
        <v>0</v>
      </c>
    </row>
    <row r="15" spans="1:9" x14ac:dyDescent="0.2">
      <c r="A15" s="231" t="s">
        <v>179</v>
      </c>
      <c r="B15" s="113"/>
      <c r="C15" s="114" t="s">
        <v>210</v>
      </c>
      <c r="D15" s="46">
        <v>0</v>
      </c>
      <c r="E15" s="46">
        <v>0</v>
      </c>
      <c r="F15" s="46">
        <f t="shared" si="2"/>
        <v>0</v>
      </c>
      <c r="G15" s="46">
        <v>0</v>
      </c>
      <c r="H15" s="46">
        <v>0</v>
      </c>
      <c r="I15" s="46">
        <f t="shared" si="3"/>
        <v>0</v>
      </c>
    </row>
    <row r="16" spans="1:9" x14ac:dyDescent="0.2">
      <c r="A16" s="231" t="s">
        <v>209</v>
      </c>
      <c r="B16" s="113"/>
      <c r="C16" s="114" t="s">
        <v>208</v>
      </c>
      <c r="D16" s="46">
        <v>0</v>
      </c>
      <c r="E16" s="46">
        <v>0</v>
      </c>
      <c r="F16" s="46">
        <f t="shared" si="2"/>
        <v>0</v>
      </c>
      <c r="G16" s="46">
        <v>0</v>
      </c>
      <c r="H16" s="46">
        <v>0</v>
      </c>
      <c r="I16" s="46">
        <f t="shared" si="3"/>
        <v>0</v>
      </c>
    </row>
    <row r="17" spans="1:9" x14ac:dyDescent="0.2">
      <c r="A17" s="231" t="s">
        <v>207</v>
      </c>
      <c r="B17" s="113"/>
      <c r="C17" s="114" t="s">
        <v>206</v>
      </c>
      <c r="D17" s="46">
        <v>0</v>
      </c>
      <c r="E17" s="46">
        <v>0</v>
      </c>
      <c r="F17" s="46">
        <f t="shared" si="2"/>
        <v>0</v>
      </c>
      <c r="G17" s="46">
        <v>0</v>
      </c>
      <c r="H17" s="46">
        <v>0</v>
      </c>
      <c r="I17" s="46">
        <f t="shared" si="3"/>
        <v>0</v>
      </c>
    </row>
    <row r="18" spans="1:9" ht="11.25" customHeight="1" x14ac:dyDescent="0.2">
      <c r="A18" s="231">
        <v>0</v>
      </c>
      <c r="B18" s="106" t="s">
        <v>205</v>
      </c>
      <c r="C18" s="112"/>
      <c r="D18" s="129">
        <f t="shared" ref="D18:I18" si="4">SUM(D19:D21)</f>
        <v>117419602</v>
      </c>
      <c r="E18" s="129">
        <f t="shared" si="4"/>
        <v>4981069.05</v>
      </c>
      <c r="F18" s="129">
        <f t="shared" si="4"/>
        <v>122400671.05</v>
      </c>
      <c r="G18" s="129">
        <f t="shared" si="4"/>
        <v>25662568.059999999</v>
      </c>
      <c r="H18" s="129">
        <f t="shared" si="4"/>
        <v>25662568.059999999</v>
      </c>
      <c r="I18" s="129">
        <f t="shared" si="4"/>
        <v>96738102.989999995</v>
      </c>
    </row>
    <row r="19" spans="1:9" x14ac:dyDescent="0.2">
      <c r="A19" s="231" t="s">
        <v>204</v>
      </c>
      <c r="B19" s="113"/>
      <c r="C19" s="114" t="s">
        <v>203</v>
      </c>
      <c r="D19" s="46">
        <v>117419602</v>
      </c>
      <c r="E19" s="46">
        <v>4981069.05</v>
      </c>
      <c r="F19" s="46">
        <f>D19+E19</f>
        <v>122400671.05</v>
      </c>
      <c r="G19" s="46">
        <v>25662568.059999999</v>
      </c>
      <c r="H19" s="46">
        <v>25662568.059999999</v>
      </c>
      <c r="I19" s="46">
        <f>F19-G19</f>
        <v>96738102.989999995</v>
      </c>
    </row>
    <row r="20" spans="1:9" ht="11.25" customHeight="1" x14ac:dyDescent="0.2">
      <c r="A20" s="231" t="s">
        <v>202</v>
      </c>
      <c r="B20" s="113"/>
      <c r="C20" s="114" t="s">
        <v>201</v>
      </c>
      <c r="D20" s="46">
        <v>0</v>
      </c>
      <c r="E20" s="46">
        <v>0</v>
      </c>
      <c r="F20" s="46">
        <f>D20+E20</f>
        <v>0</v>
      </c>
      <c r="G20" s="46">
        <v>0</v>
      </c>
      <c r="H20" s="46">
        <v>0</v>
      </c>
      <c r="I20" s="46">
        <f>F20-G20</f>
        <v>0</v>
      </c>
    </row>
    <row r="21" spans="1:9" x14ac:dyDescent="0.2">
      <c r="A21" s="231" t="s">
        <v>200</v>
      </c>
      <c r="B21" s="113"/>
      <c r="C21" s="114" t="s">
        <v>199</v>
      </c>
      <c r="D21" s="104">
        <v>0</v>
      </c>
      <c r="E21" s="104">
        <v>0</v>
      </c>
      <c r="F21" s="232">
        <f>D21+E21</f>
        <v>0</v>
      </c>
      <c r="G21" s="104">
        <v>0</v>
      </c>
      <c r="H21" s="104">
        <v>0</v>
      </c>
      <c r="I21" s="232">
        <f>F21-G21</f>
        <v>0</v>
      </c>
    </row>
    <row r="22" spans="1:9" x14ac:dyDescent="0.2">
      <c r="A22" s="228">
        <v>0</v>
      </c>
      <c r="B22" s="106" t="s">
        <v>198</v>
      </c>
      <c r="C22" s="112"/>
      <c r="D22" s="230">
        <f t="shared" ref="D22:I22" si="5">SUM(D23:D24)</f>
        <v>0</v>
      </c>
      <c r="E22" s="230">
        <f t="shared" si="5"/>
        <v>0</v>
      </c>
      <c r="F22" s="230">
        <f t="shared" si="5"/>
        <v>0</v>
      </c>
      <c r="G22" s="230">
        <f t="shared" si="5"/>
        <v>0</v>
      </c>
      <c r="H22" s="230">
        <f t="shared" si="5"/>
        <v>0</v>
      </c>
      <c r="I22" s="230">
        <f t="shared" si="5"/>
        <v>0</v>
      </c>
    </row>
    <row r="23" spans="1:9" x14ac:dyDescent="0.2">
      <c r="A23" s="231" t="s">
        <v>197</v>
      </c>
      <c r="B23" s="113"/>
      <c r="C23" s="114" t="s">
        <v>196</v>
      </c>
      <c r="D23" s="232">
        <v>0</v>
      </c>
      <c r="E23" s="232">
        <v>0</v>
      </c>
      <c r="F23" s="232">
        <f>D23+E23</f>
        <v>0</v>
      </c>
      <c r="G23" s="232">
        <v>0</v>
      </c>
      <c r="H23" s="232">
        <v>0</v>
      </c>
      <c r="I23" s="232">
        <f>F23-G23</f>
        <v>0</v>
      </c>
    </row>
    <row r="24" spans="1:9" x14ac:dyDescent="0.2">
      <c r="A24" s="231" t="s">
        <v>195</v>
      </c>
      <c r="B24" s="113"/>
      <c r="C24" s="114" t="s">
        <v>194</v>
      </c>
      <c r="D24" s="232">
        <v>0</v>
      </c>
      <c r="E24" s="232">
        <v>0</v>
      </c>
      <c r="F24" s="232">
        <f>D24+E24</f>
        <v>0</v>
      </c>
      <c r="G24" s="232">
        <v>0</v>
      </c>
      <c r="H24" s="232">
        <v>0</v>
      </c>
      <c r="I24" s="232">
        <f>F24-G24</f>
        <v>0</v>
      </c>
    </row>
    <row r="25" spans="1:9" x14ac:dyDescent="0.2">
      <c r="A25" s="231">
        <v>0</v>
      </c>
      <c r="B25" s="106" t="s">
        <v>193</v>
      </c>
      <c r="C25" s="112"/>
      <c r="D25" s="230">
        <f t="shared" ref="D25:I25" si="6">SUM(D26:D29)</f>
        <v>0</v>
      </c>
      <c r="E25" s="230">
        <f t="shared" si="6"/>
        <v>0</v>
      </c>
      <c r="F25" s="230">
        <f t="shared" si="6"/>
        <v>0</v>
      </c>
      <c r="G25" s="230">
        <f t="shared" si="6"/>
        <v>0</v>
      </c>
      <c r="H25" s="230">
        <f t="shared" si="6"/>
        <v>0</v>
      </c>
      <c r="I25" s="230">
        <f t="shared" si="6"/>
        <v>0</v>
      </c>
    </row>
    <row r="26" spans="1:9" x14ac:dyDescent="0.2">
      <c r="A26" s="231" t="s">
        <v>192</v>
      </c>
      <c r="B26" s="113"/>
      <c r="C26" s="114" t="s">
        <v>191</v>
      </c>
      <c r="D26" s="232">
        <v>0</v>
      </c>
      <c r="E26" s="232">
        <v>0</v>
      </c>
      <c r="F26" s="232">
        <f>D26+E26</f>
        <v>0</v>
      </c>
      <c r="G26" s="232">
        <v>0</v>
      </c>
      <c r="H26" s="232">
        <v>0</v>
      </c>
      <c r="I26" s="232">
        <f>F26-G26</f>
        <v>0</v>
      </c>
    </row>
    <row r="27" spans="1:9" x14ac:dyDescent="0.2">
      <c r="A27" s="231" t="s">
        <v>190</v>
      </c>
      <c r="B27" s="113"/>
      <c r="C27" s="114" t="s">
        <v>189</v>
      </c>
      <c r="D27" s="232">
        <v>0</v>
      </c>
      <c r="E27" s="232">
        <v>0</v>
      </c>
      <c r="F27" s="232">
        <f>D27+E27</f>
        <v>0</v>
      </c>
      <c r="G27" s="232">
        <v>0</v>
      </c>
      <c r="H27" s="232">
        <v>0</v>
      </c>
      <c r="I27" s="232">
        <f>F27-G27</f>
        <v>0</v>
      </c>
    </row>
    <row r="28" spans="1:9" x14ac:dyDescent="0.2">
      <c r="A28" s="231" t="s">
        <v>188</v>
      </c>
      <c r="B28" s="113"/>
      <c r="C28" s="114" t="s">
        <v>187</v>
      </c>
      <c r="D28" s="232">
        <v>0</v>
      </c>
      <c r="E28" s="232">
        <v>0</v>
      </c>
      <c r="F28" s="232">
        <f>D28+E28</f>
        <v>0</v>
      </c>
      <c r="G28" s="232">
        <v>0</v>
      </c>
      <c r="H28" s="232">
        <v>0</v>
      </c>
      <c r="I28" s="232">
        <f>F28-G28</f>
        <v>0</v>
      </c>
    </row>
    <row r="29" spans="1:9" x14ac:dyDescent="0.2">
      <c r="A29" s="231" t="s">
        <v>186</v>
      </c>
      <c r="B29" s="113"/>
      <c r="C29" s="114" t="s">
        <v>185</v>
      </c>
      <c r="D29" s="232">
        <v>0</v>
      </c>
      <c r="E29" s="232">
        <v>0</v>
      </c>
      <c r="F29" s="232">
        <f>D29+E29</f>
        <v>0</v>
      </c>
      <c r="G29" s="232">
        <v>0</v>
      </c>
      <c r="H29" s="232">
        <v>0</v>
      </c>
      <c r="I29" s="232">
        <f>F29-G29</f>
        <v>0</v>
      </c>
    </row>
    <row r="30" spans="1:9" x14ac:dyDescent="0.2">
      <c r="A30" s="231">
        <v>0</v>
      </c>
      <c r="B30" s="106" t="s">
        <v>281</v>
      </c>
      <c r="C30" s="112"/>
      <c r="D30" s="230">
        <f t="shared" ref="D30:I30" si="7">SUM(D31:D34)</f>
        <v>0</v>
      </c>
      <c r="E30" s="230">
        <f t="shared" si="7"/>
        <v>0</v>
      </c>
      <c r="F30" s="230">
        <f t="shared" si="7"/>
        <v>0</v>
      </c>
      <c r="G30" s="230">
        <f t="shared" si="7"/>
        <v>0</v>
      </c>
      <c r="H30" s="230">
        <f t="shared" si="7"/>
        <v>0</v>
      </c>
      <c r="I30" s="230">
        <f t="shared" si="7"/>
        <v>0</v>
      </c>
    </row>
    <row r="31" spans="1:9" x14ac:dyDescent="0.2">
      <c r="A31" s="231" t="s">
        <v>184</v>
      </c>
      <c r="B31" s="113"/>
      <c r="C31" s="114" t="s">
        <v>183</v>
      </c>
      <c r="D31" s="232">
        <v>0</v>
      </c>
      <c r="E31" s="232">
        <v>0</v>
      </c>
      <c r="F31" s="232">
        <f>D31+E31</f>
        <v>0</v>
      </c>
      <c r="G31" s="232">
        <v>0</v>
      </c>
      <c r="H31" s="232">
        <v>0</v>
      </c>
      <c r="I31" s="232">
        <f>F31-G31</f>
        <v>0</v>
      </c>
    </row>
    <row r="32" spans="1:9" x14ac:dyDescent="0.2">
      <c r="A32" s="231" t="s">
        <v>182</v>
      </c>
      <c r="B32" s="112" t="s">
        <v>282</v>
      </c>
      <c r="C32" s="114"/>
      <c r="D32" s="232">
        <v>0</v>
      </c>
      <c r="E32" s="232">
        <v>0</v>
      </c>
      <c r="F32" s="232">
        <f>D32+E32</f>
        <v>0</v>
      </c>
      <c r="G32" s="232">
        <v>0</v>
      </c>
      <c r="H32" s="232">
        <v>0</v>
      </c>
      <c r="I32" s="232">
        <f>F32-G32</f>
        <v>0</v>
      </c>
    </row>
    <row r="33" spans="1:9" x14ac:dyDescent="0.2">
      <c r="A33" s="231" t="s">
        <v>181</v>
      </c>
      <c r="B33" s="112" t="s">
        <v>283</v>
      </c>
      <c r="C33" s="114"/>
      <c r="D33" s="232">
        <v>0</v>
      </c>
      <c r="E33" s="232">
        <v>0</v>
      </c>
      <c r="F33" s="232">
        <f>D33+E33</f>
        <v>0</v>
      </c>
      <c r="G33" s="232">
        <v>0</v>
      </c>
      <c r="H33" s="232">
        <v>0</v>
      </c>
      <c r="I33" s="232">
        <f>F33-G33</f>
        <v>0</v>
      </c>
    </row>
    <row r="34" spans="1:9" x14ac:dyDescent="0.2">
      <c r="A34" s="231" t="s">
        <v>180</v>
      </c>
      <c r="B34" s="112" t="s">
        <v>147</v>
      </c>
      <c r="C34" s="114"/>
      <c r="D34" s="232">
        <v>0</v>
      </c>
      <c r="E34" s="232">
        <v>0</v>
      </c>
      <c r="F34" s="232">
        <f>D34+E34</f>
        <v>0</v>
      </c>
      <c r="G34" s="232">
        <v>0</v>
      </c>
      <c r="H34" s="232">
        <v>0</v>
      </c>
      <c r="I34" s="232">
        <f>F34-G34</f>
        <v>0</v>
      </c>
    </row>
    <row r="35" spans="1:9" ht="15" customHeight="1" x14ac:dyDescent="0.2">
      <c r="A35" s="330" t="s">
        <v>90</v>
      </c>
      <c r="B35" s="331"/>
      <c r="C35" s="332"/>
      <c r="D35" s="233">
        <f t="shared" ref="D35:I35" si="8">+D6+D9+D18+D22+D25+D30</f>
        <v>14344215274.880001</v>
      </c>
      <c r="E35" s="233">
        <f t="shared" si="8"/>
        <v>707361834.23999989</v>
      </c>
      <c r="F35" s="233">
        <f t="shared" si="8"/>
        <v>15051577109.120001</v>
      </c>
      <c r="G35" s="233">
        <f t="shared" si="8"/>
        <v>1898859294.9600036</v>
      </c>
      <c r="H35" s="233">
        <f t="shared" si="8"/>
        <v>1898817594.96</v>
      </c>
      <c r="I35" s="233">
        <f t="shared" si="8"/>
        <v>13152717814.159996</v>
      </c>
    </row>
    <row r="36" spans="1:9" x14ac:dyDescent="0.2">
      <c r="B36" s="226" t="s">
        <v>2</v>
      </c>
      <c r="C36" s="234"/>
      <c r="D36" s="234"/>
      <c r="E36" s="234"/>
      <c r="F36" s="234"/>
      <c r="G36" s="234"/>
      <c r="H36" s="234"/>
      <c r="I36" s="235"/>
    </row>
    <row r="37" spans="1:9" x14ac:dyDescent="0.2">
      <c r="D37" s="236"/>
      <c r="E37" s="236"/>
      <c r="F37" s="236"/>
      <c r="G37" s="236"/>
      <c r="H37" s="236"/>
      <c r="I37" s="236"/>
    </row>
  </sheetData>
  <sheetProtection formatCells="0" formatColumns="0" formatRows="0" autoFilter="0"/>
  <protectedRanges>
    <protectedRange sqref="B37:B65507 C35:I65507" name="Rango1"/>
    <protectedRange sqref="D6:I8 D22:I34 F21 I21" name="Rango1_3"/>
    <protectedRange sqref="D4:I5" name="Rango1_2_2"/>
    <protectedRange sqref="D21:E21" name="Rango1_3_6"/>
    <protectedRange sqref="G21:H21" name="Rango1_3_7"/>
    <protectedRange sqref="C30 C6 B10:C17 C9 B19:C21 C18 B23:C24 C22 B26:C29 C25 B7:C8 B31:C34" name="Rango1_3_1"/>
    <protectedRange sqref="D9:I20" name="Rango1_3_4"/>
  </protectedRanges>
  <mergeCells count="5">
    <mergeCell ref="A1:I1"/>
    <mergeCell ref="A2:C4"/>
    <mergeCell ref="D2:H2"/>
    <mergeCell ref="I2:I3"/>
    <mergeCell ref="A35:C35"/>
  </mergeCells>
  <printOptions horizontalCentered="1"/>
  <pageMargins left="0.78740157480314965" right="0.59055118110236227" top="0.78740157480314965" bottom="0.78740157480314965" header="0.31496062992125984" footer="0.31496062992125984"/>
  <pageSetup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77176-FEB7-4C99-8DA8-8BD5CA4C7D33}">
  <sheetPr>
    <tabColor rgb="FF00B050"/>
    <pageSetUpPr fitToPage="1"/>
  </sheetPr>
  <dimension ref="A1:P115"/>
  <sheetViews>
    <sheetView showGridLines="0" tabSelected="1" workbookViewId="0"/>
  </sheetViews>
  <sheetFormatPr baseColWidth="10" defaultRowHeight="12.75" x14ac:dyDescent="0.2"/>
  <cols>
    <col min="1" max="1" width="2.5" style="107" customWidth="1"/>
    <col min="2" max="2" width="14.83203125" style="108" customWidth="1"/>
    <col min="3" max="3" width="1.83203125" style="108" customWidth="1"/>
    <col min="4" max="4" width="51.33203125" style="108" customWidth="1"/>
    <col min="5" max="5" width="15.6640625" style="108" customWidth="1"/>
    <col min="6" max="6" width="44.1640625" style="108" customWidth="1"/>
    <col min="7" max="7" width="13.6640625" style="108" customWidth="1"/>
    <col min="8" max="8" width="13.6640625" style="108" bestFit="1" customWidth="1"/>
    <col min="9" max="9" width="15.6640625" style="108" bestFit="1" customWidth="1"/>
    <col min="10" max="11" width="13.6640625" style="108" bestFit="1" customWidth="1"/>
    <col min="12" max="13" width="17.5" style="108" customWidth="1"/>
    <col min="14" max="15" width="13.6640625" style="108" bestFit="1" customWidth="1"/>
    <col min="16" max="16" width="11.83203125" style="107" bestFit="1" customWidth="1"/>
    <col min="17" max="17" width="11.83203125" style="108" bestFit="1" customWidth="1"/>
    <col min="18" max="18" width="15.6640625" style="108" bestFit="1" customWidth="1"/>
    <col min="19" max="256" width="12" style="108"/>
    <col min="257" max="257" width="2.5" style="108" customWidth="1"/>
    <col min="258" max="258" width="4.33203125" style="108" customWidth="1"/>
    <col min="259" max="259" width="1.83203125" style="108" customWidth="1"/>
    <col min="260" max="260" width="20.83203125" style="108" customWidth="1"/>
    <col min="261" max="261" width="14.83203125" style="108" customWidth="1"/>
    <col min="262" max="262" width="31.6640625" style="108" customWidth="1"/>
    <col min="263" max="263" width="14.5" style="108" customWidth="1"/>
    <col min="264" max="264" width="17.83203125" style="108" customWidth="1"/>
    <col min="265" max="265" width="18.83203125" style="108" customWidth="1"/>
    <col min="266" max="267" width="18.5" style="108" customWidth="1"/>
    <col min="268" max="268" width="17" style="108" bestFit="1" customWidth="1"/>
    <col min="269" max="269" width="17" style="108" customWidth="1"/>
    <col min="270" max="270" width="17" style="108" bestFit="1" customWidth="1"/>
    <col min="271" max="271" width="18.5" style="108" customWidth="1"/>
    <col min="272" max="272" width="17" style="108" customWidth="1"/>
    <col min="273" max="273" width="16.33203125" style="108" customWidth="1"/>
    <col min="274" max="274" width="15.6640625" style="108" bestFit="1" customWidth="1"/>
    <col min="275" max="512" width="12" style="108"/>
    <col min="513" max="513" width="2.5" style="108" customWidth="1"/>
    <col min="514" max="514" width="4.33203125" style="108" customWidth="1"/>
    <col min="515" max="515" width="1.83203125" style="108" customWidth="1"/>
    <col min="516" max="516" width="20.83203125" style="108" customWidth="1"/>
    <col min="517" max="517" width="14.83203125" style="108" customWidth="1"/>
    <col min="518" max="518" width="31.6640625" style="108" customWidth="1"/>
    <col min="519" max="519" width="14.5" style="108" customWidth="1"/>
    <col min="520" max="520" width="17.83203125" style="108" customWidth="1"/>
    <col min="521" max="521" width="18.83203125" style="108" customWidth="1"/>
    <col min="522" max="523" width="18.5" style="108" customWidth="1"/>
    <col min="524" max="524" width="17" style="108" bestFit="1" customWidth="1"/>
    <col min="525" max="525" width="17" style="108" customWidth="1"/>
    <col min="526" max="526" width="17" style="108" bestFit="1" customWidth="1"/>
    <col min="527" max="527" width="18.5" style="108" customWidth="1"/>
    <col min="528" max="528" width="17" style="108" customWidth="1"/>
    <col min="529" max="529" width="16.33203125" style="108" customWidth="1"/>
    <col min="530" max="530" width="15.6640625" style="108" bestFit="1" customWidth="1"/>
    <col min="531" max="768" width="12" style="108"/>
    <col min="769" max="769" width="2.5" style="108" customWidth="1"/>
    <col min="770" max="770" width="4.33203125" style="108" customWidth="1"/>
    <col min="771" max="771" width="1.83203125" style="108" customWidth="1"/>
    <col min="772" max="772" width="20.83203125" style="108" customWidth="1"/>
    <col min="773" max="773" width="14.83203125" style="108" customWidth="1"/>
    <col min="774" max="774" width="31.6640625" style="108" customWidth="1"/>
    <col min="775" max="775" width="14.5" style="108" customWidth="1"/>
    <col min="776" max="776" width="17.83203125" style="108" customWidth="1"/>
    <col min="777" max="777" width="18.83203125" style="108" customWidth="1"/>
    <col min="778" max="779" width="18.5" style="108" customWidth="1"/>
    <col min="780" max="780" width="17" style="108" bestFit="1" customWidth="1"/>
    <col min="781" max="781" width="17" style="108" customWidth="1"/>
    <col min="782" max="782" width="17" style="108" bestFit="1" customWidth="1"/>
    <col min="783" max="783" width="18.5" style="108" customWidth="1"/>
    <col min="784" max="784" width="17" style="108" customWidth="1"/>
    <col min="785" max="785" width="16.33203125" style="108" customWidth="1"/>
    <col min="786" max="786" width="15.6640625" style="108" bestFit="1" customWidth="1"/>
    <col min="787" max="1024" width="12" style="108"/>
    <col min="1025" max="1025" width="2.5" style="108" customWidth="1"/>
    <col min="1026" max="1026" width="4.33203125" style="108" customWidth="1"/>
    <col min="1027" max="1027" width="1.83203125" style="108" customWidth="1"/>
    <col min="1028" max="1028" width="20.83203125" style="108" customWidth="1"/>
    <col min="1029" max="1029" width="14.83203125" style="108" customWidth="1"/>
    <col min="1030" max="1030" width="31.6640625" style="108" customWidth="1"/>
    <col min="1031" max="1031" width="14.5" style="108" customWidth="1"/>
    <col min="1032" max="1032" width="17.83203125" style="108" customWidth="1"/>
    <col min="1033" max="1033" width="18.83203125" style="108" customWidth="1"/>
    <col min="1034" max="1035" width="18.5" style="108" customWidth="1"/>
    <col min="1036" max="1036" width="17" style="108" bestFit="1" customWidth="1"/>
    <col min="1037" max="1037" width="17" style="108" customWidth="1"/>
    <col min="1038" max="1038" width="17" style="108" bestFit="1" customWidth="1"/>
    <col min="1039" max="1039" width="18.5" style="108" customWidth="1"/>
    <col min="1040" max="1040" width="17" style="108" customWidth="1"/>
    <col min="1041" max="1041" width="16.33203125" style="108" customWidth="1"/>
    <col min="1042" max="1042" width="15.6640625" style="108" bestFit="1" customWidth="1"/>
    <col min="1043" max="1280" width="12" style="108"/>
    <col min="1281" max="1281" width="2.5" style="108" customWidth="1"/>
    <col min="1282" max="1282" width="4.33203125" style="108" customWidth="1"/>
    <col min="1283" max="1283" width="1.83203125" style="108" customWidth="1"/>
    <col min="1284" max="1284" width="20.83203125" style="108" customWidth="1"/>
    <col min="1285" max="1285" width="14.83203125" style="108" customWidth="1"/>
    <col min="1286" max="1286" width="31.6640625" style="108" customWidth="1"/>
    <col min="1287" max="1287" width="14.5" style="108" customWidth="1"/>
    <col min="1288" max="1288" width="17.83203125" style="108" customWidth="1"/>
    <col min="1289" max="1289" width="18.83203125" style="108" customWidth="1"/>
    <col min="1290" max="1291" width="18.5" style="108" customWidth="1"/>
    <col min="1292" max="1292" width="17" style="108" bestFit="1" customWidth="1"/>
    <col min="1293" max="1293" width="17" style="108" customWidth="1"/>
    <col min="1294" max="1294" width="17" style="108" bestFit="1" customWidth="1"/>
    <col min="1295" max="1295" width="18.5" style="108" customWidth="1"/>
    <col min="1296" max="1296" width="17" style="108" customWidth="1"/>
    <col min="1297" max="1297" width="16.33203125" style="108" customWidth="1"/>
    <col min="1298" max="1298" width="15.6640625" style="108" bestFit="1" customWidth="1"/>
    <col min="1299" max="1536" width="12" style="108"/>
    <col min="1537" max="1537" width="2.5" style="108" customWidth="1"/>
    <col min="1538" max="1538" width="4.33203125" style="108" customWidth="1"/>
    <col min="1539" max="1539" width="1.83203125" style="108" customWidth="1"/>
    <col min="1540" max="1540" width="20.83203125" style="108" customWidth="1"/>
    <col min="1541" max="1541" width="14.83203125" style="108" customWidth="1"/>
    <col min="1542" max="1542" width="31.6640625" style="108" customWidth="1"/>
    <col min="1543" max="1543" width="14.5" style="108" customWidth="1"/>
    <col min="1544" max="1544" width="17.83203125" style="108" customWidth="1"/>
    <col min="1545" max="1545" width="18.83203125" style="108" customWidth="1"/>
    <col min="1546" max="1547" width="18.5" style="108" customWidth="1"/>
    <col min="1548" max="1548" width="17" style="108" bestFit="1" customWidth="1"/>
    <col min="1549" max="1549" width="17" style="108" customWidth="1"/>
    <col min="1550" max="1550" width="17" style="108" bestFit="1" customWidth="1"/>
    <col min="1551" max="1551" width="18.5" style="108" customWidth="1"/>
    <col min="1552" max="1552" width="17" style="108" customWidth="1"/>
    <col min="1553" max="1553" width="16.33203125" style="108" customWidth="1"/>
    <col min="1554" max="1554" width="15.6640625" style="108" bestFit="1" customWidth="1"/>
    <col min="1555" max="1792" width="12" style="108"/>
    <col min="1793" max="1793" width="2.5" style="108" customWidth="1"/>
    <col min="1794" max="1794" width="4.33203125" style="108" customWidth="1"/>
    <col min="1795" max="1795" width="1.83203125" style="108" customWidth="1"/>
    <col min="1796" max="1796" width="20.83203125" style="108" customWidth="1"/>
    <col min="1797" max="1797" width="14.83203125" style="108" customWidth="1"/>
    <col min="1798" max="1798" width="31.6640625" style="108" customWidth="1"/>
    <col min="1799" max="1799" width="14.5" style="108" customWidth="1"/>
    <col min="1800" max="1800" width="17.83203125" style="108" customWidth="1"/>
    <col min="1801" max="1801" width="18.83203125" style="108" customWidth="1"/>
    <col min="1802" max="1803" width="18.5" style="108" customWidth="1"/>
    <col min="1804" max="1804" width="17" style="108" bestFit="1" customWidth="1"/>
    <col min="1805" max="1805" width="17" style="108" customWidth="1"/>
    <col min="1806" max="1806" width="17" style="108" bestFit="1" customWidth="1"/>
    <col min="1807" max="1807" width="18.5" style="108" customWidth="1"/>
    <col min="1808" max="1808" width="17" style="108" customWidth="1"/>
    <col min="1809" max="1809" width="16.33203125" style="108" customWidth="1"/>
    <col min="1810" max="1810" width="15.6640625" style="108" bestFit="1" customWidth="1"/>
    <col min="1811" max="2048" width="12" style="108"/>
    <col min="2049" max="2049" width="2.5" style="108" customWidth="1"/>
    <col min="2050" max="2050" width="4.33203125" style="108" customWidth="1"/>
    <col min="2051" max="2051" width="1.83203125" style="108" customWidth="1"/>
    <col min="2052" max="2052" width="20.83203125" style="108" customWidth="1"/>
    <col min="2053" max="2053" width="14.83203125" style="108" customWidth="1"/>
    <col min="2054" max="2054" width="31.6640625" style="108" customWidth="1"/>
    <col min="2055" max="2055" width="14.5" style="108" customWidth="1"/>
    <col min="2056" max="2056" width="17.83203125" style="108" customWidth="1"/>
    <col min="2057" max="2057" width="18.83203125" style="108" customWidth="1"/>
    <col min="2058" max="2059" width="18.5" style="108" customWidth="1"/>
    <col min="2060" max="2060" width="17" style="108" bestFit="1" customWidth="1"/>
    <col min="2061" max="2061" width="17" style="108" customWidth="1"/>
    <col min="2062" max="2062" width="17" style="108" bestFit="1" customWidth="1"/>
    <col min="2063" max="2063" width="18.5" style="108" customWidth="1"/>
    <col min="2064" max="2064" width="17" style="108" customWidth="1"/>
    <col min="2065" max="2065" width="16.33203125" style="108" customWidth="1"/>
    <col min="2066" max="2066" width="15.6640625" style="108" bestFit="1" customWidth="1"/>
    <col min="2067" max="2304" width="12" style="108"/>
    <col min="2305" max="2305" width="2.5" style="108" customWidth="1"/>
    <col min="2306" max="2306" width="4.33203125" style="108" customWidth="1"/>
    <col min="2307" max="2307" width="1.83203125" style="108" customWidth="1"/>
    <col min="2308" max="2308" width="20.83203125" style="108" customWidth="1"/>
    <col min="2309" max="2309" width="14.83203125" style="108" customWidth="1"/>
    <col min="2310" max="2310" width="31.6640625" style="108" customWidth="1"/>
    <col min="2311" max="2311" width="14.5" style="108" customWidth="1"/>
    <col min="2312" max="2312" width="17.83203125" style="108" customWidth="1"/>
    <col min="2313" max="2313" width="18.83203125" style="108" customWidth="1"/>
    <col min="2314" max="2315" width="18.5" style="108" customWidth="1"/>
    <col min="2316" max="2316" width="17" style="108" bestFit="1" customWidth="1"/>
    <col min="2317" max="2317" width="17" style="108" customWidth="1"/>
    <col min="2318" max="2318" width="17" style="108" bestFit="1" customWidth="1"/>
    <col min="2319" max="2319" width="18.5" style="108" customWidth="1"/>
    <col min="2320" max="2320" width="17" style="108" customWidth="1"/>
    <col min="2321" max="2321" width="16.33203125" style="108" customWidth="1"/>
    <col min="2322" max="2322" width="15.6640625" style="108" bestFit="1" customWidth="1"/>
    <col min="2323" max="2560" width="12" style="108"/>
    <col min="2561" max="2561" width="2.5" style="108" customWidth="1"/>
    <col min="2562" max="2562" width="4.33203125" style="108" customWidth="1"/>
    <col min="2563" max="2563" width="1.83203125" style="108" customWidth="1"/>
    <col min="2564" max="2564" width="20.83203125" style="108" customWidth="1"/>
    <col min="2565" max="2565" width="14.83203125" style="108" customWidth="1"/>
    <col min="2566" max="2566" width="31.6640625" style="108" customWidth="1"/>
    <col min="2567" max="2567" width="14.5" style="108" customWidth="1"/>
    <col min="2568" max="2568" width="17.83203125" style="108" customWidth="1"/>
    <col min="2569" max="2569" width="18.83203125" style="108" customWidth="1"/>
    <col min="2570" max="2571" width="18.5" style="108" customWidth="1"/>
    <col min="2572" max="2572" width="17" style="108" bestFit="1" customWidth="1"/>
    <col min="2573" max="2573" width="17" style="108" customWidth="1"/>
    <col min="2574" max="2574" width="17" style="108" bestFit="1" customWidth="1"/>
    <col min="2575" max="2575" width="18.5" style="108" customWidth="1"/>
    <col min="2576" max="2576" width="17" style="108" customWidth="1"/>
    <col min="2577" max="2577" width="16.33203125" style="108" customWidth="1"/>
    <col min="2578" max="2578" width="15.6640625" style="108" bestFit="1" customWidth="1"/>
    <col min="2579" max="2816" width="12" style="108"/>
    <col min="2817" max="2817" width="2.5" style="108" customWidth="1"/>
    <col min="2818" max="2818" width="4.33203125" style="108" customWidth="1"/>
    <col min="2819" max="2819" width="1.83203125" style="108" customWidth="1"/>
    <col min="2820" max="2820" width="20.83203125" style="108" customWidth="1"/>
    <col min="2821" max="2821" width="14.83203125" style="108" customWidth="1"/>
    <col min="2822" max="2822" width="31.6640625" style="108" customWidth="1"/>
    <col min="2823" max="2823" width="14.5" style="108" customWidth="1"/>
    <col min="2824" max="2824" width="17.83203125" style="108" customWidth="1"/>
    <col min="2825" max="2825" width="18.83203125" style="108" customWidth="1"/>
    <col min="2826" max="2827" width="18.5" style="108" customWidth="1"/>
    <col min="2828" max="2828" width="17" style="108" bestFit="1" customWidth="1"/>
    <col min="2829" max="2829" width="17" style="108" customWidth="1"/>
    <col min="2830" max="2830" width="17" style="108" bestFit="1" customWidth="1"/>
    <col min="2831" max="2831" width="18.5" style="108" customWidth="1"/>
    <col min="2832" max="2832" width="17" style="108" customWidth="1"/>
    <col min="2833" max="2833" width="16.33203125" style="108" customWidth="1"/>
    <col min="2834" max="2834" width="15.6640625" style="108" bestFit="1" customWidth="1"/>
    <col min="2835" max="3072" width="12" style="108"/>
    <col min="3073" max="3073" width="2.5" style="108" customWidth="1"/>
    <col min="3074" max="3074" width="4.33203125" style="108" customWidth="1"/>
    <col min="3075" max="3075" width="1.83203125" style="108" customWidth="1"/>
    <col min="3076" max="3076" width="20.83203125" style="108" customWidth="1"/>
    <col min="3077" max="3077" width="14.83203125" style="108" customWidth="1"/>
    <col min="3078" max="3078" width="31.6640625" style="108" customWidth="1"/>
    <col min="3079" max="3079" width="14.5" style="108" customWidth="1"/>
    <col min="3080" max="3080" width="17.83203125" style="108" customWidth="1"/>
    <col min="3081" max="3081" width="18.83203125" style="108" customWidth="1"/>
    <col min="3082" max="3083" width="18.5" style="108" customWidth="1"/>
    <col min="3084" max="3084" width="17" style="108" bestFit="1" customWidth="1"/>
    <col min="3085" max="3085" width="17" style="108" customWidth="1"/>
    <col min="3086" max="3086" width="17" style="108" bestFit="1" customWidth="1"/>
    <col min="3087" max="3087" width="18.5" style="108" customWidth="1"/>
    <col min="3088" max="3088" width="17" style="108" customWidth="1"/>
    <col min="3089" max="3089" width="16.33203125" style="108" customWidth="1"/>
    <col min="3090" max="3090" width="15.6640625" style="108" bestFit="1" customWidth="1"/>
    <col min="3091" max="3328" width="12" style="108"/>
    <col min="3329" max="3329" width="2.5" style="108" customWidth="1"/>
    <col min="3330" max="3330" width="4.33203125" style="108" customWidth="1"/>
    <col min="3331" max="3331" width="1.83203125" style="108" customWidth="1"/>
    <col min="3332" max="3332" width="20.83203125" style="108" customWidth="1"/>
    <col min="3333" max="3333" width="14.83203125" style="108" customWidth="1"/>
    <col min="3334" max="3334" width="31.6640625" style="108" customWidth="1"/>
    <col min="3335" max="3335" width="14.5" style="108" customWidth="1"/>
    <col min="3336" max="3336" width="17.83203125" style="108" customWidth="1"/>
    <col min="3337" max="3337" width="18.83203125" style="108" customWidth="1"/>
    <col min="3338" max="3339" width="18.5" style="108" customWidth="1"/>
    <col min="3340" max="3340" width="17" style="108" bestFit="1" customWidth="1"/>
    <col min="3341" max="3341" width="17" style="108" customWidth="1"/>
    <col min="3342" max="3342" width="17" style="108" bestFit="1" customWidth="1"/>
    <col min="3343" max="3343" width="18.5" style="108" customWidth="1"/>
    <col min="3344" max="3344" width="17" style="108" customWidth="1"/>
    <col min="3345" max="3345" width="16.33203125" style="108" customWidth="1"/>
    <col min="3346" max="3346" width="15.6640625" style="108" bestFit="1" customWidth="1"/>
    <col min="3347" max="3584" width="12" style="108"/>
    <col min="3585" max="3585" width="2.5" style="108" customWidth="1"/>
    <col min="3586" max="3586" width="4.33203125" style="108" customWidth="1"/>
    <col min="3587" max="3587" width="1.83203125" style="108" customWidth="1"/>
    <col min="3588" max="3588" width="20.83203125" style="108" customWidth="1"/>
    <col min="3589" max="3589" width="14.83203125" style="108" customWidth="1"/>
    <col min="3590" max="3590" width="31.6640625" style="108" customWidth="1"/>
    <col min="3591" max="3591" width="14.5" style="108" customWidth="1"/>
    <col min="3592" max="3592" width="17.83203125" style="108" customWidth="1"/>
    <col min="3593" max="3593" width="18.83203125" style="108" customWidth="1"/>
    <col min="3594" max="3595" width="18.5" style="108" customWidth="1"/>
    <col min="3596" max="3596" width="17" style="108" bestFit="1" customWidth="1"/>
    <col min="3597" max="3597" width="17" style="108" customWidth="1"/>
    <col min="3598" max="3598" width="17" style="108" bestFit="1" customWidth="1"/>
    <col min="3599" max="3599" width="18.5" style="108" customWidth="1"/>
    <col min="3600" max="3600" width="17" style="108" customWidth="1"/>
    <col min="3601" max="3601" width="16.33203125" style="108" customWidth="1"/>
    <col min="3602" max="3602" width="15.6640625" style="108" bestFit="1" customWidth="1"/>
    <col min="3603" max="3840" width="12" style="108"/>
    <col min="3841" max="3841" width="2.5" style="108" customWidth="1"/>
    <col min="3842" max="3842" width="4.33203125" style="108" customWidth="1"/>
    <col min="3843" max="3843" width="1.83203125" style="108" customWidth="1"/>
    <col min="3844" max="3844" width="20.83203125" style="108" customWidth="1"/>
    <col min="3845" max="3845" width="14.83203125" style="108" customWidth="1"/>
    <col min="3846" max="3846" width="31.6640625" style="108" customWidth="1"/>
    <col min="3847" max="3847" width="14.5" style="108" customWidth="1"/>
    <col min="3848" max="3848" width="17.83203125" style="108" customWidth="1"/>
    <col min="3849" max="3849" width="18.83203125" style="108" customWidth="1"/>
    <col min="3850" max="3851" width="18.5" style="108" customWidth="1"/>
    <col min="3852" max="3852" width="17" style="108" bestFit="1" customWidth="1"/>
    <col min="3853" max="3853" width="17" style="108" customWidth="1"/>
    <col min="3854" max="3854" width="17" style="108" bestFit="1" customWidth="1"/>
    <col min="3855" max="3855" width="18.5" style="108" customWidth="1"/>
    <col min="3856" max="3856" width="17" style="108" customWidth="1"/>
    <col min="3857" max="3857" width="16.33203125" style="108" customWidth="1"/>
    <col min="3858" max="3858" width="15.6640625" style="108" bestFit="1" customWidth="1"/>
    <col min="3859" max="4096" width="12" style="108"/>
    <col min="4097" max="4097" width="2.5" style="108" customWidth="1"/>
    <col min="4098" max="4098" width="4.33203125" style="108" customWidth="1"/>
    <col min="4099" max="4099" width="1.83203125" style="108" customWidth="1"/>
    <col min="4100" max="4100" width="20.83203125" style="108" customWidth="1"/>
    <col min="4101" max="4101" width="14.83203125" style="108" customWidth="1"/>
    <col min="4102" max="4102" width="31.6640625" style="108" customWidth="1"/>
    <col min="4103" max="4103" width="14.5" style="108" customWidth="1"/>
    <col min="4104" max="4104" width="17.83203125" style="108" customWidth="1"/>
    <col min="4105" max="4105" width="18.83203125" style="108" customWidth="1"/>
    <col min="4106" max="4107" width="18.5" style="108" customWidth="1"/>
    <col min="4108" max="4108" width="17" style="108" bestFit="1" customWidth="1"/>
    <col min="4109" max="4109" width="17" style="108" customWidth="1"/>
    <col min="4110" max="4110" width="17" style="108" bestFit="1" customWidth="1"/>
    <col min="4111" max="4111" width="18.5" style="108" customWidth="1"/>
    <col min="4112" max="4112" width="17" style="108" customWidth="1"/>
    <col min="4113" max="4113" width="16.33203125" style="108" customWidth="1"/>
    <col min="4114" max="4114" width="15.6640625" style="108" bestFit="1" customWidth="1"/>
    <col min="4115" max="4352" width="12" style="108"/>
    <col min="4353" max="4353" width="2.5" style="108" customWidth="1"/>
    <col min="4354" max="4354" width="4.33203125" style="108" customWidth="1"/>
    <col min="4355" max="4355" width="1.83203125" style="108" customWidth="1"/>
    <col min="4356" max="4356" width="20.83203125" style="108" customWidth="1"/>
    <col min="4357" max="4357" width="14.83203125" style="108" customWidth="1"/>
    <col min="4358" max="4358" width="31.6640625" style="108" customWidth="1"/>
    <col min="4359" max="4359" width="14.5" style="108" customWidth="1"/>
    <col min="4360" max="4360" width="17.83203125" style="108" customWidth="1"/>
    <col min="4361" max="4361" width="18.83203125" style="108" customWidth="1"/>
    <col min="4362" max="4363" width="18.5" style="108" customWidth="1"/>
    <col min="4364" max="4364" width="17" style="108" bestFit="1" customWidth="1"/>
    <col min="4365" max="4365" width="17" style="108" customWidth="1"/>
    <col min="4366" max="4366" width="17" style="108" bestFit="1" customWidth="1"/>
    <col min="4367" max="4367" width="18.5" style="108" customWidth="1"/>
    <col min="4368" max="4368" width="17" style="108" customWidth="1"/>
    <col min="4369" max="4369" width="16.33203125" style="108" customWidth="1"/>
    <col min="4370" max="4370" width="15.6640625" style="108" bestFit="1" customWidth="1"/>
    <col min="4371" max="4608" width="12" style="108"/>
    <col min="4609" max="4609" width="2.5" style="108" customWidth="1"/>
    <col min="4610" max="4610" width="4.33203125" style="108" customWidth="1"/>
    <col min="4611" max="4611" width="1.83203125" style="108" customWidth="1"/>
    <col min="4612" max="4612" width="20.83203125" style="108" customWidth="1"/>
    <col min="4613" max="4613" width="14.83203125" style="108" customWidth="1"/>
    <col min="4614" max="4614" width="31.6640625" style="108" customWidth="1"/>
    <col min="4615" max="4615" width="14.5" style="108" customWidth="1"/>
    <col min="4616" max="4616" width="17.83203125" style="108" customWidth="1"/>
    <col min="4617" max="4617" width="18.83203125" style="108" customWidth="1"/>
    <col min="4618" max="4619" width="18.5" style="108" customWidth="1"/>
    <col min="4620" max="4620" width="17" style="108" bestFit="1" customWidth="1"/>
    <col min="4621" max="4621" width="17" style="108" customWidth="1"/>
    <col min="4622" max="4622" width="17" style="108" bestFit="1" customWidth="1"/>
    <col min="4623" max="4623" width="18.5" style="108" customWidth="1"/>
    <col min="4624" max="4624" width="17" style="108" customWidth="1"/>
    <col min="4625" max="4625" width="16.33203125" style="108" customWidth="1"/>
    <col min="4626" max="4626" width="15.6640625" style="108" bestFit="1" customWidth="1"/>
    <col min="4627" max="4864" width="12" style="108"/>
    <col min="4865" max="4865" width="2.5" style="108" customWidth="1"/>
    <col min="4866" max="4866" width="4.33203125" style="108" customWidth="1"/>
    <col min="4867" max="4867" width="1.83203125" style="108" customWidth="1"/>
    <col min="4868" max="4868" width="20.83203125" style="108" customWidth="1"/>
    <col min="4869" max="4869" width="14.83203125" style="108" customWidth="1"/>
    <col min="4870" max="4870" width="31.6640625" style="108" customWidth="1"/>
    <col min="4871" max="4871" width="14.5" style="108" customWidth="1"/>
    <col min="4872" max="4872" width="17.83203125" style="108" customWidth="1"/>
    <col min="4873" max="4873" width="18.83203125" style="108" customWidth="1"/>
    <col min="4874" max="4875" width="18.5" style="108" customWidth="1"/>
    <col min="4876" max="4876" width="17" style="108" bestFit="1" customWidth="1"/>
    <col min="4877" max="4877" width="17" style="108" customWidth="1"/>
    <col min="4878" max="4878" width="17" style="108" bestFit="1" customWidth="1"/>
    <col min="4879" max="4879" width="18.5" style="108" customWidth="1"/>
    <col min="4880" max="4880" width="17" style="108" customWidth="1"/>
    <col min="4881" max="4881" width="16.33203125" style="108" customWidth="1"/>
    <col min="4882" max="4882" width="15.6640625" style="108" bestFit="1" customWidth="1"/>
    <col min="4883" max="5120" width="12" style="108"/>
    <col min="5121" max="5121" width="2.5" style="108" customWidth="1"/>
    <col min="5122" max="5122" width="4.33203125" style="108" customWidth="1"/>
    <col min="5123" max="5123" width="1.83203125" style="108" customWidth="1"/>
    <col min="5124" max="5124" width="20.83203125" style="108" customWidth="1"/>
    <col min="5125" max="5125" width="14.83203125" style="108" customWidth="1"/>
    <col min="5126" max="5126" width="31.6640625" style="108" customWidth="1"/>
    <col min="5127" max="5127" width="14.5" style="108" customWidth="1"/>
    <col min="5128" max="5128" width="17.83203125" style="108" customWidth="1"/>
    <col min="5129" max="5129" width="18.83203125" style="108" customWidth="1"/>
    <col min="5130" max="5131" width="18.5" style="108" customWidth="1"/>
    <col min="5132" max="5132" width="17" style="108" bestFit="1" customWidth="1"/>
    <col min="5133" max="5133" width="17" style="108" customWidth="1"/>
    <col min="5134" max="5134" width="17" style="108" bestFit="1" customWidth="1"/>
    <col min="5135" max="5135" width="18.5" style="108" customWidth="1"/>
    <col min="5136" max="5136" width="17" style="108" customWidth="1"/>
    <col min="5137" max="5137" width="16.33203125" style="108" customWidth="1"/>
    <col min="5138" max="5138" width="15.6640625" style="108" bestFit="1" customWidth="1"/>
    <col min="5139" max="5376" width="12" style="108"/>
    <col min="5377" max="5377" width="2.5" style="108" customWidth="1"/>
    <col min="5378" max="5378" width="4.33203125" style="108" customWidth="1"/>
    <col min="5379" max="5379" width="1.83203125" style="108" customWidth="1"/>
    <col min="5380" max="5380" width="20.83203125" style="108" customWidth="1"/>
    <col min="5381" max="5381" width="14.83203125" style="108" customWidth="1"/>
    <col min="5382" max="5382" width="31.6640625" style="108" customWidth="1"/>
    <col min="5383" max="5383" width="14.5" style="108" customWidth="1"/>
    <col min="5384" max="5384" width="17.83203125" style="108" customWidth="1"/>
    <col min="5385" max="5385" width="18.83203125" style="108" customWidth="1"/>
    <col min="5386" max="5387" width="18.5" style="108" customWidth="1"/>
    <col min="5388" max="5388" width="17" style="108" bestFit="1" customWidth="1"/>
    <col min="5389" max="5389" width="17" style="108" customWidth="1"/>
    <col min="5390" max="5390" width="17" style="108" bestFit="1" customWidth="1"/>
    <col min="5391" max="5391" width="18.5" style="108" customWidth="1"/>
    <col min="5392" max="5392" width="17" style="108" customWidth="1"/>
    <col min="5393" max="5393" width="16.33203125" style="108" customWidth="1"/>
    <col min="5394" max="5394" width="15.6640625" style="108" bestFit="1" customWidth="1"/>
    <col min="5395" max="5632" width="12" style="108"/>
    <col min="5633" max="5633" width="2.5" style="108" customWidth="1"/>
    <col min="5634" max="5634" width="4.33203125" style="108" customWidth="1"/>
    <col min="5635" max="5635" width="1.83203125" style="108" customWidth="1"/>
    <col min="5636" max="5636" width="20.83203125" style="108" customWidth="1"/>
    <col min="5637" max="5637" width="14.83203125" style="108" customWidth="1"/>
    <col min="5638" max="5638" width="31.6640625" style="108" customWidth="1"/>
    <col min="5639" max="5639" width="14.5" style="108" customWidth="1"/>
    <col min="5640" max="5640" width="17.83203125" style="108" customWidth="1"/>
    <col min="5641" max="5641" width="18.83203125" style="108" customWidth="1"/>
    <col min="5642" max="5643" width="18.5" style="108" customWidth="1"/>
    <col min="5644" max="5644" width="17" style="108" bestFit="1" customWidth="1"/>
    <col min="5645" max="5645" width="17" style="108" customWidth="1"/>
    <col min="5646" max="5646" width="17" style="108" bestFit="1" customWidth="1"/>
    <col min="5647" max="5647" width="18.5" style="108" customWidth="1"/>
    <col min="5648" max="5648" width="17" style="108" customWidth="1"/>
    <col min="5649" max="5649" width="16.33203125" style="108" customWidth="1"/>
    <col min="5650" max="5650" width="15.6640625" style="108" bestFit="1" customWidth="1"/>
    <col min="5651" max="5888" width="12" style="108"/>
    <col min="5889" max="5889" width="2.5" style="108" customWidth="1"/>
    <col min="5890" max="5890" width="4.33203125" style="108" customWidth="1"/>
    <col min="5891" max="5891" width="1.83203125" style="108" customWidth="1"/>
    <col min="5892" max="5892" width="20.83203125" style="108" customWidth="1"/>
    <col min="5893" max="5893" width="14.83203125" style="108" customWidth="1"/>
    <col min="5894" max="5894" width="31.6640625" style="108" customWidth="1"/>
    <col min="5895" max="5895" width="14.5" style="108" customWidth="1"/>
    <col min="5896" max="5896" width="17.83203125" style="108" customWidth="1"/>
    <col min="5897" max="5897" width="18.83203125" style="108" customWidth="1"/>
    <col min="5898" max="5899" width="18.5" style="108" customWidth="1"/>
    <col min="5900" max="5900" width="17" style="108" bestFit="1" customWidth="1"/>
    <col min="5901" max="5901" width="17" style="108" customWidth="1"/>
    <col min="5902" max="5902" width="17" style="108" bestFit="1" customWidth="1"/>
    <col min="5903" max="5903" width="18.5" style="108" customWidth="1"/>
    <col min="5904" max="5904" width="17" style="108" customWidth="1"/>
    <col min="5905" max="5905" width="16.33203125" style="108" customWidth="1"/>
    <col min="5906" max="5906" width="15.6640625" style="108" bestFit="1" customWidth="1"/>
    <col min="5907" max="6144" width="12" style="108"/>
    <col min="6145" max="6145" width="2.5" style="108" customWidth="1"/>
    <col min="6146" max="6146" width="4.33203125" style="108" customWidth="1"/>
    <col min="6147" max="6147" width="1.83203125" style="108" customWidth="1"/>
    <col min="6148" max="6148" width="20.83203125" style="108" customWidth="1"/>
    <col min="6149" max="6149" width="14.83203125" style="108" customWidth="1"/>
    <col min="6150" max="6150" width="31.6640625" style="108" customWidth="1"/>
    <col min="6151" max="6151" width="14.5" style="108" customWidth="1"/>
    <col min="6152" max="6152" width="17.83203125" style="108" customWidth="1"/>
    <col min="6153" max="6153" width="18.83203125" style="108" customWidth="1"/>
    <col min="6154" max="6155" width="18.5" style="108" customWidth="1"/>
    <col min="6156" max="6156" width="17" style="108" bestFit="1" customWidth="1"/>
    <col min="6157" max="6157" width="17" style="108" customWidth="1"/>
    <col min="6158" max="6158" width="17" style="108" bestFit="1" customWidth="1"/>
    <col min="6159" max="6159" width="18.5" style="108" customWidth="1"/>
    <col min="6160" max="6160" width="17" style="108" customWidth="1"/>
    <col min="6161" max="6161" width="16.33203125" style="108" customWidth="1"/>
    <col min="6162" max="6162" width="15.6640625" style="108" bestFit="1" customWidth="1"/>
    <col min="6163" max="6400" width="12" style="108"/>
    <col min="6401" max="6401" width="2.5" style="108" customWidth="1"/>
    <col min="6402" max="6402" width="4.33203125" style="108" customWidth="1"/>
    <col min="6403" max="6403" width="1.83203125" style="108" customWidth="1"/>
    <col min="6404" max="6404" width="20.83203125" style="108" customWidth="1"/>
    <col min="6405" max="6405" width="14.83203125" style="108" customWidth="1"/>
    <col min="6406" max="6406" width="31.6640625" style="108" customWidth="1"/>
    <col min="6407" max="6407" width="14.5" style="108" customWidth="1"/>
    <col min="6408" max="6408" width="17.83203125" style="108" customWidth="1"/>
    <col min="6409" max="6409" width="18.83203125" style="108" customWidth="1"/>
    <col min="6410" max="6411" width="18.5" style="108" customWidth="1"/>
    <col min="6412" max="6412" width="17" style="108" bestFit="1" customWidth="1"/>
    <col min="6413" max="6413" width="17" style="108" customWidth="1"/>
    <col min="6414" max="6414" width="17" style="108" bestFit="1" customWidth="1"/>
    <col min="6415" max="6415" width="18.5" style="108" customWidth="1"/>
    <col min="6416" max="6416" width="17" style="108" customWidth="1"/>
    <col min="6417" max="6417" width="16.33203125" style="108" customWidth="1"/>
    <col min="6418" max="6418" width="15.6640625" style="108" bestFit="1" customWidth="1"/>
    <col min="6419" max="6656" width="12" style="108"/>
    <col min="6657" max="6657" width="2.5" style="108" customWidth="1"/>
    <col min="6658" max="6658" width="4.33203125" style="108" customWidth="1"/>
    <col min="6659" max="6659" width="1.83203125" style="108" customWidth="1"/>
    <col min="6660" max="6660" width="20.83203125" style="108" customWidth="1"/>
    <col min="6661" max="6661" width="14.83203125" style="108" customWidth="1"/>
    <col min="6662" max="6662" width="31.6640625" style="108" customWidth="1"/>
    <col min="6663" max="6663" width="14.5" style="108" customWidth="1"/>
    <col min="6664" max="6664" width="17.83203125" style="108" customWidth="1"/>
    <col min="6665" max="6665" width="18.83203125" style="108" customWidth="1"/>
    <col min="6666" max="6667" width="18.5" style="108" customWidth="1"/>
    <col min="6668" max="6668" width="17" style="108" bestFit="1" customWidth="1"/>
    <col min="6669" max="6669" width="17" style="108" customWidth="1"/>
    <col min="6670" max="6670" width="17" style="108" bestFit="1" customWidth="1"/>
    <col min="6671" max="6671" width="18.5" style="108" customWidth="1"/>
    <col min="6672" max="6672" width="17" style="108" customWidth="1"/>
    <col min="6673" max="6673" width="16.33203125" style="108" customWidth="1"/>
    <col min="6674" max="6674" width="15.6640625" style="108" bestFit="1" customWidth="1"/>
    <col min="6675" max="6912" width="12" style="108"/>
    <col min="6913" max="6913" width="2.5" style="108" customWidth="1"/>
    <col min="6914" max="6914" width="4.33203125" style="108" customWidth="1"/>
    <col min="6915" max="6915" width="1.83203125" style="108" customWidth="1"/>
    <col min="6916" max="6916" width="20.83203125" style="108" customWidth="1"/>
    <col min="6917" max="6917" width="14.83203125" style="108" customWidth="1"/>
    <col min="6918" max="6918" width="31.6640625" style="108" customWidth="1"/>
    <col min="6919" max="6919" width="14.5" style="108" customWidth="1"/>
    <col min="6920" max="6920" width="17.83203125" style="108" customWidth="1"/>
    <col min="6921" max="6921" width="18.83203125" style="108" customWidth="1"/>
    <col min="6922" max="6923" width="18.5" style="108" customWidth="1"/>
    <col min="6924" max="6924" width="17" style="108" bestFit="1" customWidth="1"/>
    <col min="6925" max="6925" width="17" style="108" customWidth="1"/>
    <col min="6926" max="6926" width="17" style="108" bestFit="1" customWidth="1"/>
    <col min="6927" max="6927" width="18.5" style="108" customWidth="1"/>
    <col min="6928" max="6928" width="17" style="108" customWidth="1"/>
    <col min="6929" max="6929" width="16.33203125" style="108" customWidth="1"/>
    <col min="6930" max="6930" width="15.6640625" style="108" bestFit="1" customWidth="1"/>
    <col min="6931" max="7168" width="12" style="108"/>
    <col min="7169" max="7169" width="2.5" style="108" customWidth="1"/>
    <col min="7170" max="7170" width="4.33203125" style="108" customWidth="1"/>
    <col min="7171" max="7171" width="1.83203125" style="108" customWidth="1"/>
    <col min="7172" max="7172" width="20.83203125" style="108" customWidth="1"/>
    <col min="7173" max="7173" width="14.83203125" style="108" customWidth="1"/>
    <col min="7174" max="7174" width="31.6640625" style="108" customWidth="1"/>
    <col min="7175" max="7175" width="14.5" style="108" customWidth="1"/>
    <col min="7176" max="7176" width="17.83203125" style="108" customWidth="1"/>
    <col min="7177" max="7177" width="18.83203125" style="108" customWidth="1"/>
    <col min="7178" max="7179" width="18.5" style="108" customWidth="1"/>
    <col min="7180" max="7180" width="17" style="108" bestFit="1" customWidth="1"/>
    <col min="7181" max="7181" width="17" style="108" customWidth="1"/>
    <col min="7182" max="7182" width="17" style="108" bestFit="1" customWidth="1"/>
    <col min="7183" max="7183" width="18.5" style="108" customWidth="1"/>
    <col min="7184" max="7184" width="17" style="108" customWidth="1"/>
    <col min="7185" max="7185" width="16.33203125" style="108" customWidth="1"/>
    <col min="7186" max="7186" width="15.6640625" style="108" bestFit="1" customWidth="1"/>
    <col min="7187" max="7424" width="12" style="108"/>
    <col min="7425" max="7425" width="2.5" style="108" customWidth="1"/>
    <col min="7426" max="7426" width="4.33203125" style="108" customWidth="1"/>
    <col min="7427" max="7427" width="1.83203125" style="108" customWidth="1"/>
    <col min="7428" max="7428" width="20.83203125" style="108" customWidth="1"/>
    <col min="7429" max="7429" width="14.83203125" style="108" customWidth="1"/>
    <col min="7430" max="7430" width="31.6640625" style="108" customWidth="1"/>
    <col min="7431" max="7431" width="14.5" style="108" customWidth="1"/>
    <col min="7432" max="7432" width="17.83203125" style="108" customWidth="1"/>
    <col min="7433" max="7433" width="18.83203125" style="108" customWidth="1"/>
    <col min="7434" max="7435" width="18.5" style="108" customWidth="1"/>
    <col min="7436" max="7436" width="17" style="108" bestFit="1" customWidth="1"/>
    <col min="7437" max="7437" width="17" style="108" customWidth="1"/>
    <col min="7438" max="7438" width="17" style="108" bestFit="1" customWidth="1"/>
    <col min="7439" max="7439" width="18.5" style="108" customWidth="1"/>
    <col min="7440" max="7440" width="17" style="108" customWidth="1"/>
    <col min="7441" max="7441" width="16.33203125" style="108" customWidth="1"/>
    <col min="7442" max="7442" width="15.6640625" style="108" bestFit="1" customWidth="1"/>
    <col min="7443" max="7680" width="12" style="108"/>
    <col min="7681" max="7681" width="2.5" style="108" customWidth="1"/>
    <col min="7682" max="7682" width="4.33203125" style="108" customWidth="1"/>
    <col min="7683" max="7683" width="1.83203125" style="108" customWidth="1"/>
    <col min="7684" max="7684" width="20.83203125" style="108" customWidth="1"/>
    <col min="7685" max="7685" width="14.83203125" style="108" customWidth="1"/>
    <col min="7686" max="7686" width="31.6640625" style="108" customWidth="1"/>
    <col min="7687" max="7687" width="14.5" style="108" customWidth="1"/>
    <col min="7688" max="7688" width="17.83203125" style="108" customWidth="1"/>
    <col min="7689" max="7689" width="18.83203125" style="108" customWidth="1"/>
    <col min="7690" max="7691" width="18.5" style="108" customWidth="1"/>
    <col min="7692" max="7692" width="17" style="108" bestFit="1" customWidth="1"/>
    <col min="7693" max="7693" width="17" style="108" customWidth="1"/>
    <col min="7694" max="7694" width="17" style="108" bestFit="1" customWidth="1"/>
    <col min="7695" max="7695" width="18.5" style="108" customWidth="1"/>
    <col min="7696" max="7696" width="17" style="108" customWidth="1"/>
    <col min="7697" max="7697" width="16.33203125" style="108" customWidth="1"/>
    <col min="7698" max="7698" width="15.6640625" style="108" bestFit="1" customWidth="1"/>
    <col min="7699" max="7936" width="12" style="108"/>
    <col min="7937" max="7937" width="2.5" style="108" customWidth="1"/>
    <col min="7938" max="7938" width="4.33203125" style="108" customWidth="1"/>
    <col min="7939" max="7939" width="1.83203125" style="108" customWidth="1"/>
    <col min="7940" max="7940" width="20.83203125" style="108" customWidth="1"/>
    <col min="7941" max="7941" width="14.83203125" style="108" customWidth="1"/>
    <col min="7942" max="7942" width="31.6640625" style="108" customWidth="1"/>
    <col min="7943" max="7943" width="14.5" style="108" customWidth="1"/>
    <col min="7944" max="7944" width="17.83203125" style="108" customWidth="1"/>
    <col min="7945" max="7945" width="18.83203125" style="108" customWidth="1"/>
    <col min="7946" max="7947" width="18.5" style="108" customWidth="1"/>
    <col min="7948" max="7948" width="17" style="108" bestFit="1" customWidth="1"/>
    <col min="7949" max="7949" width="17" style="108" customWidth="1"/>
    <col min="7950" max="7950" width="17" style="108" bestFit="1" customWidth="1"/>
    <col min="7951" max="7951" width="18.5" style="108" customWidth="1"/>
    <col min="7952" max="7952" width="17" style="108" customWidth="1"/>
    <col min="7953" max="7953" width="16.33203125" style="108" customWidth="1"/>
    <col min="7954" max="7954" width="15.6640625" style="108" bestFit="1" customWidth="1"/>
    <col min="7955" max="8192" width="12" style="108"/>
    <col min="8193" max="8193" width="2.5" style="108" customWidth="1"/>
    <col min="8194" max="8194" width="4.33203125" style="108" customWidth="1"/>
    <col min="8195" max="8195" width="1.83203125" style="108" customWidth="1"/>
    <col min="8196" max="8196" width="20.83203125" style="108" customWidth="1"/>
    <col min="8197" max="8197" width="14.83203125" style="108" customWidth="1"/>
    <col min="8198" max="8198" width="31.6640625" style="108" customWidth="1"/>
    <col min="8199" max="8199" width="14.5" style="108" customWidth="1"/>
    <col min="8200" max="8200" width="17.83203125" style="108" customWidth="1"/>
    <col min="8201" max="8201" width="18.83203125" style="108" customWidth="1"/>
    <col min="8202" max="8203" width="18.5" style="108" customWidth="1"/>
    <col min="8204" max="8204" width="17" style="108" bestFit="1" customWidth="1"/>
    <col min="8205" max="8205" width="17" style="108" customWidth="1"/>
    <col min="8206" max="8206" width="17" style="108" bestFit="1" customWidth="1"/>
    <col min="8207" max="8207" width="18.5" style="108" customWidth="1"/>
    <col min="8208" max="8208" width="17" style="108" customWidth="1"/>
    <col min="8209" max="8209" width="16.33203125" style="108" customWidth="1"/>
    <col min="8210" max="8210" width="15.6640625" style="108" bestFit="1" customWidth="1"/>
    <col min="8211" max="8448" width="12" style="108"/>
    <col min="8449" max="8449" width="2.5" style="108" customWidth="1"/>
    <col min="8450" max="8450" width="4.33203125" style="108" customWidth="1"/>
    <col min="8451" max="8451" width="1.83203125" style="108" customWidth="1"/>
    <col min="8452" max="8452" width="20.83203125" style="108" customWidth="1"/>
    <col min="8453" max="8453" width="14.83203125" style="108" customWidth="1"/>
    <col min="8454" max="8454" width="31.6640625" style="108" customWidth="1"/>
    <col min="8455" max="8455" width="14.5" style="108" customWidth="1"/>
    <col min="8456" max="8456" width="17.83203125" style="108" customWidth="1"/>
    <col min="8457" max="8457" width="18.83203125" style="108" customWidth="1"/>
    <col min="8458" max="8459" width="18.5" style="108" customWidth="1"/>
    <col min="8460" max="8460" width="17" style="108" bestFit="1" customWidth="1"/>
    <col min="8461" max="8461" width="17" style="108" customWidth="1"/>
    <col min="8462" max="8462" width="17" style="108" bestFit="1" customWidth="1"/>
    <col min="8463" max="8463" width="18.5" style="108" customWidth="1"/>
    <col min="8464" max="8464" width="17" style="108" customWidth="1"/>
    <col min="8465" max="8465" width="16.33203125" style="108" customWidth="1"/>
    <col min="8466" max="8466" width="15.6640625" style="108" bestFit="1" customWidth="1"/>
    <col min="8467" max="8704" width="12" style="108"/>
    <col min="8705" max="8705" width="2.5" style="108" customWidth="1"/>
    <col min="8706" max="8706" width="4.33203125" style="108" customWidth="1"/>
    <col min="8707" max="8707" width="1.83203125" style="108" customWidth="1"/>
    <col min="8708" max="8708" width="20.83203125" style="108" customWidth="1"/>
    <col min="8709" max="8709" width="14.83203125" style="108" customWidth="1"/>
    <col min="8710" max="8710" width="31.6640625" style="108" customWidth="1"/>
    <col min="8711" max="8711" width="14.5" style="108" customWidth="1"/>
    <col min="8712" max="8712" width="17.83203125" style="108" customWidth="1"/>
    <col min="8713" max="8713" width="18.83203125" style="108" customWidth="1"/>
    <col min="8714" max="8715" width="18.5" style="108" customWidth="1"/>
    <col min="8716" max="8716" width="17" style="108" bestFit="1" customWidth="1"/>
    <col min="8717" max="8717" width="17" style="108" customWidth="1"/>
    <col min="8718" max="8718" width="17" style="108" bestFit="1" customWidth="1"/>
    <col min="8719" max="8719" width="18.5" style="108" customWidth="1"/>
    <col min="8720" max="8720" width="17" style="108" customWidth="1"/>
    <col min="8721" max="8721" width="16.33203125" style="108" customWidth="1"/>
    <col min="8722" max="8722" width="15.6640625" style="108" bestFit="1" customWidth="1"/>
    <col min="8723" max="8960" width="12" style="108"/>
    <col min="8961" max="8961" width="2.5" style="108" customWidth="1"/>
    <col min="8962" max="8962" width="4.33203125" style="108" customWidth="1"/>
    <col min="8963" max="8963" width="1.83203125" style="108" customWidth="1"/>
    <col min="8964" max="8964" width="20.83203125" style="108" customWidth="1"/>
    <col min="8965" max="8965" width="14.83203125" style="108" customWidth="1"/>
    <col min="8966" max="8966" width="31.6640625" style="108" customWidth="1"/>
    <col min="8967" max="8967" width="14.5" style="108" customWidth="1"/>
    <col min="8968" max="8968" width="17.83203125" style="108" customWidth="1"/>
    <col min="8969" max="8969" width="18.83203125" style="108" customWidth="1"/>
    <col min="8970" max="8971" width="18.5" style="108" customWidth="1"/>
    <col min="8972" max="8972" width="17" style="108" bestFit="1" customWidth="1"/>
    <col min="8973" max="8973" width="17" style="108" customWidth="1"/>
    <col min="8974" max="8974" width="17" style="108" bestFit="1" customWidth="1"/>
    <col min="8975" max="8975" width="18.5" style="108" customWidth="1"/>
    <col min="8976" max="8976" width="17" style="108" customWidth="1"/>
    <col min="8977" max="8977" width="16.33203125" style="108" customWidth="1"/>
    <col min="8978" max="8978" width="15.6640625" style="108" bestFit="1" customWidth="1"/>
    <col min="8979" max="9216" width="12" style="108"/>
    <col min="9217" max="9217" width="2.5" style="108" customWidth="1"/>
    <col min="9218" max="9218" width="4.33203125" style="108" customWidth="1"/>
    <col min="9219" max="9219" width="1.83203125" style="108" customWidth="1"/>
    <col min="9220" max="9220" width="20.83203125" style="108" customWidth="1"/>
    <col min="9221" max="9221" width="14.83203125" style="108" customWidth="1"/>
    <col min="9222" max="9222" width="31.6640625" style="108" customWidth="1"/>
    <col min="9223" max="9223" width="14.5" style="108" customWidth="1"/>
    <col min="9224" max="9224" width="17.83203125" style="108" customWidth="1"/>
    <col min="9225" max="9225" width="18.83203125" style="108" customWidth="1"/>
    <col min="9226" max="9227" width="18.5" style="108" customWidth="1"/>
    <col min="9228" max="9228" width="17" style="108" bestFit="1" customWidth="1"/>
    <col min="9229" max="9229" width="17" style="108" customWidth="1"/>
    <col min="9230" max="9230" width="17" style="108" bestFit="1" customWidth="1"/>
    <col min="9231" max="9231" width="18.5" style="108" customWidth="1"/>
    <col min="9232" max="9232" width="17" style="108" customWidth="1"/>
    <col min="9233" max="9233" width="16.33203125" style="108" customWidth="1"/>
    <col min="9234" max="9234" width="15.6640625" style="108" bestFit="1" customWidth="1"/>
    <col min="9235" max="9472" width="12" style="108"/>
    <col min="9473" max="9473" width="2.5" style="108" customWidth="1"/>
    <col min="9474" max="9474" width="4.33203125" style="108" customWidth="1"/>
    <col min="9475" max="9475" width="1.83203125" style="108" customWidth="1"/>
    <col min="9476" max="9476" width="20.83203125" style="108" customWidth="1"/>
    <col min="9477" max="9477" width="14.83203125" style="108" customWidth="1"/>
    <col min="9478" max="9478" width="31.6640625" style="108" customWidth="1"/>
    <col min="9479" max="9479" width="14.5" style="108" customWidth="1"/>
    <col min="9480" max="9480" width="17.83203125" style="108" customWidth="1"/>
    <col min="9481" max="9481" width="18.83203125" style="108" customWidth="1"/>
    <col min="9482" max="9483" width="18.5" style="108" customWidth="1"/>
    <col min="9484" max="9484" width="17" style="108" bestFit="1" customWidth="1"/>
    <col min="9485" max="9485" width="17" style="108" customWidth="1"/>
    <col min="9486" max="9486" width="17" style="108" bestFit="1" customWidth="1"/>
    <col min="9487" max="9487" width="18.5" style="108" customWidth="1"/>
    <col min="9488" max="9488" width="17" style="108" customWidth="1"/>
    <col min="9489" max="9489" width="16.33203125" style="108" customWidth="1"/>
    <col min="9490" max="9490" width="15.6640625" style="108" bestFit="1" customWidth="1"/>
    <col min="9491" max="9728" width="12" style="108"/>
    <col min="9729" max="9729" width="2.5" style="108" customWidth="1"/>
    <col min="9730" max="9730" width="4.33203125" style="108" customWidth="1"/>
    <col min="9731" max="9731" width="1.83203125" style="108" customWidth="1"/>
    <col min="9732" max="9732" width="20.83203125" style="108" customWidth="1"/>
    <col min="9733" max="9733" width="14.83203125" style="108" customWidth="1"/>
    <col min="9734" max="9734" width="31.6640625" style="108" customWidth="1"/>
    <col min="9735" max="9735" width="14.5" style="108" customWidth="1"/>
    <col min="9736" max="9736" width="17.83203125" style="108" customWidth="1"/>
    <col min="9737" max="9737" width="18.83203125" style="108" customWidth="1"/>
    <col min="9738" max="9739" width="18.5" style="108" customWidth="1"/>
    <col min="9740" max="9740" width="17" style="108" bestFit="1" customWidth="1"/>
    <col min="9741" max="9741" width="17" style="108" customWidth="1"/>
    <col min="9742" max="9742" width="17" style="108" bestFit="1" customWidth="1"/>
    <col min="9743" max="9743" width="18.5" style="108" customWidth="1"/>
    <col min="9744" max="9744" width="17" style="108" customWidth="1"/>
    <col min="9745" max="9745" width="16.33203125" style="108" customWidth="1"/>
    <col min="9746" max="9746" width="15.6640625" style="108" bestFit="1" customWidth="1"/>
    <col min="9747" max="9984" width="12" style="108"/>
    <col min="9985" max="9985" width="2.5" style="108" customWidth="1"/>
    <col min="9986" max="9986" width="4.33203125" style="108" customWidth="1"/>
    <col min="9987" max="9987" width="1.83203125" style="108" customWidth="1"/>
    <col min="9988" max="9988" width="20.83203125" style="108" customWidth="1"/>
    <col min="9989" max="9989" width="14.83203125" style="108" customWidth="1"/>
    <col min="9990" max="9990" width="31.6640625" style="108" customWidth="1"/>
    <col min="9991" max="9991" width="14.5" style="108" customWidth="1"/>
    <col min="9992" max="9992" width="17.83203125" style="108" customWidth="1"/>
    <col min="9993" max="9993" width="18.83203125" style="108" customWidth="1"/>
    <col min="9994" max="9995" width="18.5" style="108" customWidth="1"/>
    <col min="9996" max="9996" width="17" style="108" bestFit="1" customWidth="1"/>
    <col min="9997" max="9997" width="17" style="108" customWidth="1"/>
    <col min="9998" max="9998" width="17" style="108" bestFit="1" customWidth="1"/>
    <col min="9999" max="9999" width="18.5" style="108" customWidth="1"/>
    <col min="10000" max="10000" width="17" style="108" customWidth="1"/>
    <col min="10001" max="10001" width="16.33203125" style="108" customWidth="1"/>
    <col min="10002" max="10002" width="15.6640625" style="108" bestFit="1" customWidth="1"/>
    <col min="10003" max="10240" width="12" style="108"/>
    <col min="10241" max="10241" width="2.5" style="108" customWidth="1"/>
    <col min="10242" max="10242" width="4.33203125" style="108" customWidth="1"/>
    <col min="10243" max="10243" width="1.83203125" style="108" customWidth="1"/>
    <col min="10244" max="10244" width="20.83203125" style="108" customWidth="1"/>
    <col min="10245" max="10245" width="14.83203125" style="108" customWidth="1"/>
    <col min="10246" max="10246" width="31.6640625" style="108" customWidth="1"/>
    <col min="10247" max="10247" width="14.5" style="108" customWidth="1"/>
    <col min="10248" max="10248" width="17.83203125" style="108" customWidth="1"/>
    <col min="10249" max="10249" width="18.83203125" style="108" customWidth="1"/>
    <col min="10250" max="10251" width="18.5" style="108" customWidth="1"/>
    <col min="10252" max="10252" width="17" style="108" bestFit="1" customWidth="1"/>
    <col min="10253" max="10253" width="17" style="108" customWidth="1"/>
    <col min="10254" max="10254" width="17" style="108" bestFit="1" customWidth="1"/>
    <col min="10255" max="10255" width="18.5" style="108" customWidth="1"/>
    <col min="10256" max="10256" width="17" style="108" customWidth="1"/>
    <col min="10257" max="10257" width="16.33203125" style="108" customWidth="1"/>
    <col min="10258" max="10258" width="15.6640625" style="108" bestFit="1" customWidth="1"/>
    <col min="10259" max="10496" width="12" style="108"/>
    <col min="10497" max="10497" width="2.5" style="108" customWidth="1"/>
    <col min="10498" max="10498" width="4.33203125" style="108" customWidth="1"/>
    <col min="10499" max="10499" width="1.83203125" style="108" customWidth="1"/>
    <col min="10500" max="10500" width="20.83203125" style="108" customWidth="1"/>
    <col min="10501" max="10501" width="14.83203125" style="108" customWidth="1"/>
    <col min="10502" max="10502" width="31.6640625" style="108" customWidth="1"/>
    <col min="10503" max="10503" width="14.5" style="108" customWidth="1"/>
    <col min="10504" max="10504" width="17.83203125" style="108" customWidth="1"/>
    <col min="10505" max="10505" width="18.83203125" style="108" customWidth="1"/>
    <col min="10506" max="10507" width="18.5" style="108" customWidth="1"/>
    <col min="10508" max="10508" width="17" style="108" bestFit="1" customWidth="1"/>
    <col min="10509" max="10509" width="17" style="108" customWidth="1"/>
    <col min="10510" max="10510" width="17" style="108" bestFit="1" customWidth="1"/>
    <col min="10511" max="10511" width="18.5" style="108" customWidth="1"/>
    <col min="10512" max="10512" width="17" style="108" customWidth="1"/>
    <col min="10513" max="10513" width="16.33203125" style="108" customWidth="1"/>
    <col min="10514" max="10514" width="15.6640625" style="108" bestFit="1" customWidth="1"/>
    <col min="10515" max="10752" width="12" style="108"/>
    <col min="10753" max="10753" width="2.5" style="108" customWidth="1"/>
    <col min="10754" max="10754" width="4.33203125" style="108" customWidth="1"/>
    <col min="10755" max="10755" width="1.83203125" style="108" customWidth="1"/>
    <col min="10756" max="10756" width="20.83203125" style="108" customWidth="1"/>
    <col min="10757" max="10757" width="14.83203125" style="108" customWidth="1"/>
    <col min="10758" max="10758" width="31.6640625" style="108" customWidth="1"/>
    <col min="10759" max="10759" width="14.5" style="108" customWidth="1"/>
    <col min="10760" max="10760" width="17.83203125" style="108" customWidth="1"/>
    <col min="10761" max="10761" width="18.83203125" style="108" customWidth="1"/>
    <col min="10762" max="10763" width="18.5" style="108" customWidth="1"/>
    <col min="10764" max="10764" width="17" style="108" bestFit="1" customWidth="1"/>
    <col min="10765" max="10765" width="17" style="108" customWidth="1"/>
    <col min="10766" max="10766" width="17" style="108" bestFit="1" customWidth="1"/>
    <col min="10767" max="10767" width="18.5" style="108" customWidth="1"/>
    <col min="10768" max="10768" width="17" style="108" customWidth="1"/>
    <col min="10769" max="10769" width="16.33203125" style="108" customWidth="1"/>
    <col min="10770" max="10770" width="15.6640625" style="108" bestFit="1" customWidth="1"/>
    <col min="10771" max="11008" width="12" style="108"/>
    <col min="11009" max="11009" width="2.5" style="108" customWidth="1"/>
    <col min="11010" max="11010" width="4.33203125" style="108" customWidth="1"/>
    <col min="11011" max="11011" width="1.83203125" style="108" customWidth="1"/>
    <col min="11012" max="11012" width="20.83203125" style="108" customWidth="1"/>
    <col min="11013" max="11013" width="14.83203125" style="108" customWidth="1"/>
    <col min="11014" max="11014" width="31.6640625" style="108" customWidth="1"/>
    <col min="11015" max="11015" width="14.5" style="108" customWidth="1"/>
    <col min="11016" max="11016" width="17.83203125" style="108" customWidth="1"/>
    <col min="11017" max="11017" width="18.83203125" style="108" customWidth="1"/>
    <col min="11018" max="11019" width="18.5" style="108" customWidth="1"/>
    <col min="11020" max="11020" width="17" style="108" bestFit="1" customWidth="1"/>
    <col min="11021" max="11021" width="17" style="108" customWidth="1"/>
    <col min="11022" max="11022" width="17" style="108" bestFit="1" customWidth="1"/>
    <col min="11023" max="11023" width="18.5" style="108" customWidth="1"/>
    <col min="11024" max="11024" width="17" style="108" customWidth="1"/>
    <col min="11025" max="11025" width="16.33203125" style="108" customWidth="1"/>
    <col min="11026" max="11026" width="15.6640625" style="108" bestFit="1" customWidth="1"/>
    <col min="11027" max="11264" width="12" style="108"/>
    <col min="11265" max="11265" width="2.5" style="108" customWidth="1"/>
    <col min="11266" max="11266" width="4.33203125" style="108" customWidth="1"/>
    <col min="11267" max="11267" width="1.83203125" style="108" customWidth="1"/>
    <col min="11268" max="11268" width="20.83203125" style="108" customWidth="1"/>
    <col min="11269" max="11269" width="14.83203125" style="108" customWidth="1"/>
    <col min="11270" max="11270" width="31.6640625" style="108" customWidth="1"/>
    <col min="11271" max="11271" width="14.5" style="108" customWidth="1"/>
    <col min="11272" max="11272" width="17.83203125" style="108" customWidth="1"/>
    <col min="11273" max="11273" width="18.83203125" style="108" customWidth="1"/>
    <col min="11274" max="11275" width="18.5" style="108" customWidth="1"/>
    <col min="11276" max="11276" width="17" style="108" bestFit="1" customWidth="1"/>
    <col min="11277" max="11277" width="17" style="108" customWidth="1"/>
    <col min="11278" max="11278" width="17" style="108" bestFit="1" customWidth="1"/>
    <col min="11279" max="11279" width="18.5" style="108" customWidth="1"/>
    <col min="11280" max="11280" width="17" style="108" customWidth="1"/>
    <col min="11281" max="11281" width="16.33203125" style="108" customWidth="1"/>
    <col min="11282" max="11282" width="15.6640625" style="108" bestFit="1" customWidth="1"/>
    <col min="11283" max="11520" width="12" style="108"/>
    <col min="11521" max="11521" width="2.5" style="108" customWidth="1"/>
    <col min="11522" max="11522" width="4.33203125" style="108" customWidth="1"/>
    <col min="11523" max="11523" width="1.83203125" style="108" customWidth="1"/>
    <col min="11524" max="11524" width="20.83203125" style="108" customWidth="1"/>
    <col min="11525" max="11525" width="14.83203125" style="108" customWidth="1"/>
    <col min="11526" max="11526" width="31.6640625" style="108" customWidth="1"/>
    <col min="11527" max="11527" width="14.5" style="108" customWidth="1"/>
    <col min="11528" max="11528" width="17.83203125" style="108" customWidth="1"/>
    <col min="11529" max="11529" width="18.83203125" style="108" customWidth="1"/>
    <col min="11530" max="11531" width="18.5" style="108" customWidth="1"/>
    <col min="11532" max="11532" width="17" style="108" bestFit="1" customWidth="1"/>
    <col min="11533" max="11533" width="17" style="108" customWidth="1"/>
    <col min="11534" max="11534" width="17" style="108" bestFit="1" customWidth="1"/>
    <col min="11535" max="11535" width="18.5" style="108" customWidth="1"/>
    <col min="11536" max="11536" width="17" style="108" customWidth="1"/>
    <col min="11537" max="11537" width="16.33203125" style="108" customWidth="1"/>
    <col min="11538" max="11538" width="15.6640625" style="108" bestFit="1" customWidth="1"/>
    <col min="11539" max="11776" width="12" style="108"/>
    <col min="11777" max="11777" width="2.5" style="108" customWidth="1"/>
    <col min="11778" max="11778" width="4.33203125" style="108" customWidth="1"/>
    <col min="11779" max="11779" width="1.83203125" style="108" customWidth="1"/>
    <col min="11780" max="11780" width="20.83203125" style="108" customWidth="1"/>
    <col min="11781" max="11781" width="14.83203125" style="108" customWidth="1"/>
    <col min="11782" max="11782" width="31.6640625" style="108" customWidth="1"/>
    <col min="11783" max="11783" width="14.5" style="108" customWidth="1"/>
    <col min="11784" max="11784" width="17.83203125" style="108" customWidth="1"/>
    <col min="11785" max="11785" width="18.83203125" style="108" customWidth="1"/>
    <col min="11786" max="11787" width="18.5" style="108" customWidth="1"/>
    <col min="11788" max="11788" width="17" style="108" bestFit="1" customWidth="1"/>
    <col min="11789" max="11789" width="17" style="108" customWidth="1"/>
    <col min="11790" max="11790" width="17" style="108" bestFit="1" customWidth="1"/>
    <col min="11791" max="11791" width="18.5" style="108" customWidth="1"/>
    <col min="11792" max="11792" width="17" style="108" customWidth="1"/>
    <col min="11793" max="11793" width="16.33203125" style="108" customWidth="1"/>
    <col min="11794" max="11794" width="15.6640625" style="108" bestFit="1" customWidth="1"/>
    <col min="11795" max="12032" width="12" style="108"/>
    <col min="12033" max="12033" width="2.5" style="108" customWidth="1"/>
    <col min="12034" max="12034" width="4.33203125" style="108" customWidth="1"/>
    <col min="12035" max="12035" width="1.83203125" style="108" customWidth="1"/>
    <col min="12036" max="12036" width="20.83203125" style="108" customWidth="1"/>
    <col min="12037" max="12037" width="14.83203125" style="108" customWidth="1"/>
    <col min="12038" max="12038" width="31.6640625" style="108" customWidth="1"/>
    <col min="12039" max="12039" width="14.5" style="108" customWidth="1"/>
    <col min="12040" max="12040" width="17.83203125" style="108" customWidth="1"/>
    <col min="12041" max="12041" width="18.83203125" style="108" customWidth="1"/>
    <col min="12042" max="12043" width="18.5" style="108" customWidth="1"/>
    <col min="12044" max="12044" width="17" style="108" bestFit="1" customWidth="1"/>
    <col min="12045" max="12045" width="17" style="108" customWidth="1"/>
    <col min="12046" max="12046" width="17" style="108" bestFit="1" customWidth="1"/>
    <col min="12047" max="12047" width="18.5" style="108" customWidth="1"/>
    <col min="12048" max="12048" width="17" style="108" customWidth="1"/>
    <col min="12049" max="12049" width="16.33203125" style="108" customWidth="1"/>
    <col min="12050" max="12050" width="15.6640625" style="108" bestFit="1" customWidth="1"/>
    <col min="12051" max="12288" width="12" style="108"/>
    <col min="12289" max="12289" width="2.5" style="108" customWidth="1"/>
    <col min="12290" max="12290" width="4.33203125" style="108" customWidth="1"/>
    <col min="12291" max="12291" width="1.83203125" style="108" customWidth="1"/>
    <col min="12292" max="12292" width="20.83203125" style="108" customWidth="1"/>
    <col min="12293" max="12293" width="14.83203125" style="108" customWidth="1"/>
    <col min="12294" max="12294" width="31.6640625" style="108" customWidth="1"/>
    <col min="12295" max="12295" width="14.5" style="108" customWidth="1"/>
    <col min="12296" max="12296" width="17.83203125" style="108" customWidth="1"/>
    <col min="12297" max="12297" width="18.83203125" style="108" customWidth="1"/>
    <col min="12298" max="12299" width="18.5" style="108" customWidth="1"/>
    <col min="12300" max="12300" width="17" style="108" bestFit="1" customWidth="1"/>
    <col min="12301" max="12301" width="17" style="108" customWidth="1"/>
    <col min="12302" max="12302" width="17" style="108" bestFit="1" customWidth="1"/>
    <col min="12303" max="12303" width="18.5" style="108" customWidth="1"/>
    <col min="12304" max="12304" width="17" style="108" customWidth="1"/>
    <col min="12305" max="12305" width="16.33203125" style="108" customWidth="1"/>
    <col min="12306" max="12306" width="15.6640625" style="108" bestFit="1" customWidth="1"/>
    <col min="12307" max="12544" width="12" style="108"/>
    <col min="12545" max="12545" width="2.5" style="108" customWidth="1"/>
    <col min="12546" max="12546" width="4.33203125" style="108" customWidth="1"/>
    <col min="12547" max="12547" width="1.83203125" style="108" customWidth="1"/>
    <col min="12548" max="12548" width="20.83203125" style="108" customWidth="1"/>
    <col min="12549" max="12549" width="14.83203125" style="108" customWidth="1"/>
    <col min="12550" max="12550" width="31.6640625" style="108" customWidth="1"/>
    <col min="12551" max="12551" width="14.5" style="108" customWidth="1"/>
    <col min="12552" max="12552" width="17.83203125" style="108" customWidth="1"/>
    <col min="12553" max="12553" width="18.83203125" style="108" customWidth="1"/>
    <col min="12554" max="12555" width="18.5" style="108" customWidth="1"/>
    <col min="12556" max="12556" width="17" style="108" bestFit="1" customWidth="1"/>
    <col min="12557" max="12557" width="17" style="108" customWidth="1"/>
    <col min="12558" max="12558" width="17" style="108" bestFit="1" customWidth="1"/>
    <col min="12559" max="12559" width="18.5" style="108" customWidth="1"/>
    <col min="12560" max="12560" width="17" style="108" customWidth="1"/>
    <col min="12561" max="12561" width="16.33203125" style="108" customWidth="1"/>
    <col min="12562" max="12562" width="15.6640625" style="108" bestFit="1" customWidth="1"/>
    <col min="12563" max="12800" width="12" style="108"/>
    <col min="12801" max="12801" width="2.5" style="108" customWidth="1"/>
    <col min="12802" max="12802" width="4.33203125" style="108" customWidth="1"/>
    <col min="12803" max="12803" width="1.83203125" style="108" customWidth="1"/>
    <col min="12804" max="12804" width="20.83203125" style="108" customWidth="1"/>
    <col min="12805" max="12805" width="14.83203125" style="108" customWidth="1"/>
    <col min="12806" max="12806" width="31.6640625" style="108" customWidth="1"/>
    <col min="12807" max="12807" width="14.5" style="108" customWidth="1"/>
    <col min="12808" max="12808" width="17.83203125" style="108" customWidth="1"/>
    <col min="12809" max="12809" width="18.83203125" style="108" customWidth="1"/>
    <col min="12810" max="12811" width="18.5" style="108" customWidth="1"/>
    <col min="12812" max="12812" width="17" style="108" bestFit="1" customWidth="1"/>
    <col min="12813" max="12813" width="17" style="108" customWidth="1"/>
    <col min="12814" max="12814" width="17" style="108" bestFit="1" customWidth="1"/>
    <col min="12815" max="12815" width="18.5" style="108" customWidth="1"/>
    <col min="12816" max="12816" width="17" style="108" customWidth="1"/>
    <col min="12817" max="12817" width="16.33203125" style="108" customWidth="1"/>
    <col min="12818" max="12818" width="15.6640625" style="108" bestFit="1" customWidth="1"/>
    <col min="12819" max="13056" width="12" style="108"/>
    <col min="13057" max="13057" width="2.5" style="108" customWidth="1"/>
    <col min="13058" max="13058" width="4.33203125" style="108" customWidth="1"/>
    <col min="13059" max="13059" width="1.83203125" style="108" customWidth="1"/>
    <col min="13060" max="13060" width="20.83203125" style="108" customWidth="1"/>
    <col min="13061" max="13061" width="14.83203125" style="108" customWidth="1"/>
    <col min="13062" max="13062" width="31.6640625" style="108" customWidth="1"/>
    <col min="13063" max="13063" width="14.5" style="108" customWidth="1"/>
    <col min="13064" max="13064" width="17.83203125" style="108" customWidth="1"/>
    <col min="13065" max="13065" width="18.83203125" style="108" customWidth="1"/>
    <col min="13066" max="13067" width="18.5" style="108" customWidth="1"/>
    <col min="13068" max="13068" width="17" style="108" bestFit="1" customWidth="1"/>
    <col min="13069" max="13069" width="17" style="108" customWidth="1"/>
    <col min="13070" max="13070" width="17" style="108" bestFit="1" customWidth="1"/>
    <col min="13071" max="13071" width="18.5" style="108" customWidth="1"/>
    <col min="13072" max="13072" width="17" style="108" customWidth="1"/>
    <col min="13073" max="13073" width="16.33203125" style="108" customWidth="1"/>
    <col min="13074" max="13074" width="15.6640625" style="108" bestFit="1" customWidth="1"/>
    <col min="13075" max="13312" width="12" style="108"/>
    <col min="13313" max="13313" width="2.5" style="108" customWidth="1"/>
    <col min="13314" max="13314" width="4.33203125" style="108" customWidth="1"/>
    <col min="13315" max="13315" width="1.83203125" style="108" customWidth="1"/>
    <col min="13316" max="13316" width="20.83203125" style="108" customWidth="1"/>
    <col min="13317" max="13317" width="14.83203125" style="108" customWidth="1"/>
    <col min="13318" max="13318" width="31.6640625" style="108" customWidth="1"/>
    <col min="13319" max="13319" width="14.5" style="108" customWidth="1"/>
    <col min="13320" max="13320" width="17.83203125" style="108" customWidth="1"/>
    <col min="13321" max="13321" width="18.83203125" style="108" customWidth="1"/>
    <col min="13322" max="13323" width="18.5" style="108" customWidth="1"/>
    <col min="13324" max="13324" width="17" style="108" bestFit="1" customWidth="1"/>
    <col min="13325" max="13325" width="17" style="108" customWidth="1"/>
    <col min="13326" max="13326" width="17" style="108" bestFit="1" customWidth="1"/>
    <col min="13327" max="13327" width="18.5" style="108" customWidth="1"/>
    <col min="13328" max="13328" width="17" style="108" customWidth="1"/>
    <col min="13329" max="13329" width="16.33203125" style="108" customWidth="1"/>
    <col min="13330" max="13330" width="15.6640625" style="108" bestFit="1" customWidth="1"/>
    <col min="13331" max="13568" width="12" style="108"/>
    <col min="13569" max="13569" width="2.5" style="108" customWidth="1"/>
    <col min="13570" max="13570" width="4.33203125" style="108" customWidth="1"/>
    <col min="13571" max="13571" width="1.83203125" style="108" customWidth="1"/>
    <col min="13572" max="13572" width="20.83203125" style="108" customWidth="1"/>
    <col min="13573" max="13573" width="14.83203125" style="108" customWidth="1"/>
    <col min="13574" max="13574" width="31.6640625" style="108" customWidth="1"/>
    <col min="13575" max="13575" width="14.5" style="108" customWidth="1"/>
    <col min="13576" max="13576" width="17.83203125" style="108" customWidth="1"/>
    <col min="13577" max="13577" width="18.83203125" style="108" customWidth="1"/>
    <col min="13578" max="13579" width="18.5" style="108" customWidth="1"/>
    <col min="13580" max="13580" width="17" style="108" bestFit="1" customWidth="1"/>
    <col min="13581" max="13581" width="17" style="108" customWidth="1"/>
    <col min="13582" max="13582" width="17" style="108" bestFit="1" customWidth="1"/>
    <col min="13583" max="13583" width="18.5" style="108" customWidth="1"/>
    <col min="13584" max="13584" width="17" style="108" customWidth="1"/>
    <col min="13585" max="13585" width="16.33203125" style="108" customWidth="1"/>
    <col min="13586" max="13586" width="15.6640625" style="108" bestFit="1" customWidth="1"/>
    <col min="13587" max="13824" width="12" style="108"/>
    <col min="13825" max="13825" width="2.5" style="108" customWidth="1"/>
    <col min="13826" max="13826" width="4.33203125" style="108" customWidth="1"/>
    <col min="13827" max="13827" width="1.83203125" style="108" customWidth="1"/>
    <col min="13828" max="13828" width="20.83203125" style="108" customWidth="1"/>
    <col min="13829" max="13829" width="14.83203125" style="108" customWidth="1"/>
    <col min="13830" max="13830" width="31.6640625" style="108" customWidth="1"/>
    <col min="13831" max="13831" width="14.5" style="108" customWidth="1"/>
    <col min="13832" max="13832" width="17.83203125" style="108" customWidth="1"/>
    <col min="13833" max="13833" width="18.83203125" style="108" customWidth="1"/>
    <col min="13834" max="13835" width="18.5" style="108" customWidth="1"/>
    <col min="13836" max="13836" width="17" style="108" bestFit="1" customWidth="1"/>
    <col min="13837" max="13837" width="17" style="108" customWidth="1"/>
    <col min="13838" max="13838" width="17" style="108" bestFit="1" customWidth="1"/>
    <col min="13839" max="13839" width="18.5" style="108" customWidth="1"/>
    <col min="13840" max="13840" width="17" style="108" customWidth="1"/>
    <col min="13841" max="13841" width="16.33203125" style="108" customWidth="1"/>
    <col min="13842" max="13842" width="15.6640625" style="108" bestFit="1" customWidth="1"/>
    <col min="13843" max="14080" width="12" style="108"/>
    <col min="14081" max="14081" width="2.5" style="108" customWidth="1"/>
    <col min="14082" max="14082" width="4.33203125" style="108" customWidth="1"/>
    <col min="14083" max="14083" width="1.83203125" style="108" customWidth="1"/>
    <col min="14084" max="14084" width="20.83203125" style="108" customWidth="1"/>
    <col min="14085" max="14085" width="14.83203125" style="108" customWidth="1"/>
    <col min="14086" max="14086" width="31.6640625" style="108" customWidth="1"/>
    <col min="14087" max="14087" width="14.5" style="108" customWidth="1"/>
    <col min="14088" max="14088" width="17.83203125" style="108" customWidth="1"/>
    <col min="14089" max="14089" width="18.83203125" style="108" customWidth="1"/>
    <col min="14090" max="14091" width="18.5" style="108" customWidth="1"/>
    <col min="14092" max="14092" width="17" style="108" bestFit="1" customWidth="1"/>
    <col min="14093" max="14093" width="17" style="108" customWidth="1"/>
    <col min="14094" max="14094" width="17" style="108" bestFit="1" customWidth="1"/>
    <col min="14095" max="14095" width="18.5" style="108" customWidth="1"/>
    <col min="14096" max="14096" width="17" style="108" customWidth="1"/>
    <col min="14097" max="14097" width="16.33203125" style="108" customWidth="1"/>
    <col min="14098" max="14098" width="15.6640625" style="108" bestFit="1" customWidth="1"/>
    <col min="14099" max="14336" width="12" style="108"/>
    <col min="14337" max="14337" width="2.5" style="108" customWidth="1"/>
    <col min="14338" max="14338" width="4.33203125" style="108" customWidth="1"/>
    <col min="14339" max="14339" width="1.83203125" style="108" customWidth="1"/>
    <col min="14340" max="14340" width="20.83203125" style="108" customWidth="1"/>
    <col min="14341" max="14341" width="14.83203125" style="108" customWidth="1"/>
    <col min="14342" max="14342" width="31.6640625" style="108" customWidth="1"/>
    <col min="14343" max="14343" width="14.5" style="108" customWidth="1"/>
    <col min="14344" max="14344" width="17.83203125" style="108" customWidth="1"/>
    <col min="14345" max="14345" width="18.83203125" style="108" customWidth="1"/>
    <col min="14346" max="14347" width="18.5" style="108" customWidth="1"/>
    <col min="14348" max="14348" width="17" style="108" bestFit="1" customWidth="1"/>
    <col min="14349" max="14349" width="17" style="108" customWidth="1"/>
    <col min="14350" max="14350" width="17" style="108" bestFit="1" customWidth="1"/>
    <col min="14351" max="14351" width="18.5" style="108" customWidth="1"/>
    <col min="14352" max="14352" width="17" style="108" customWidth="1"/>
    <col min="14353" max="14353" width="16.33203125" style="108" customWidth="1"/>
    <col min="14354" max="14354" width="15.6640625" style="108" bestFit="1" customWidth="1"/>
    <col min="14355" max="14592" width="12" style="108"/>
    <col min="14593" max="14593" width="2.5" style="108" customWidth="1"/>
    <col min="14594" max="14594" width="4.33203125" style="108" customWidth="1"/>
    <col min="14595" max="14595" width="1.83203125" style="108" customWidth="1"/>
    <col min="14596" max="14596" width="20.83203125" style="108" customWidth="1"/>
    <col min="14597" max="14597" width="14.83203125" style="108" customWidth="1"/>
    <col min="14598" max="14598" width="31.6640625" style="108" customWidth="1"/>
    <col min="14599" max="14599" width="14.5" style="108" customWidth="1"/>
    <col min="14600" max="14600" width="17.83203125" style="108" customWidth="1"/>
    <col min="14601" max="14601" width="18.83203125" style="108" customWidth="1"/>
    <col min="14602" max="14603" width="18.5" style="108" customWidth="1"/>
    <col min="14604" max="14604" width="17" style="108" bestFit="1" customWidth="1"/>
    <col min="14605" max="14605" width="17" style="108" customWidth="1"/>
    <col min="14606" max="14606" width="17" style="108" bestFit="1" customWidth="1"/>
    <col min="14607" max="14607" width="18.5" style="108" customWidth="1"/>
    <col min="14608" max="14608" width="17" style="108" customWidth="1"/>
    <col min="14609" max="14609" width="16.33203125" style="108" customWidth="1"/>
    <col min="14610" max="14610" width="15.6640625" style="108" bestFit="1" customWidth="1"/>
    <col min="14611" max="14848" width="12" style="108"/>
    <col min="14849" max="14849" width="2.5" style="108" customWidth="1"/>
    <col min="14850" max="14850" width="4.33203125" style="108" customWidth="1"/>
    <col min="14851" max="14851" width="1.83203125" style="108" customWidth="1"/>
    <col min="14852" max="14852" width="20.83203125" style="108" customWidth="1"/>
    <col min="14853" max="14853" width="14.83203125" style="108" customWidth="1"/>
    <col min="14854" max="14854" width="31.6640625" style="108" customWidth="1"/>
    <col min="14855" max="14855" width="14.5" style="108" customWidth="1"/>
    <col min="14856" max="14856" width="17.83203125" style="108" customWidth="1"/>
    <col min="14857" max="14857" width="18.83203125" style="108" customWidth="1"/>
    <col min="14858" max="14859" width="18.5" style="108" customWidth="1"/>
    <col min="14860" max="14860" width="17" style="108" bestFit="1" customWidth="1"/>
    <col min="14861" max="14861" width="17" style="108" customWidth="1"/>
    <col min="14862" max="14862" width="17" style="108" bestFit="1" customWidth="1"/>
    <col min="14863" max="14863" width="18.5" style="108" customWidth="1"/>
    <col min="14864" max="14864" width="17" style="108" customWidth="1"/>
    <col min="14865" max="14865" width="16.33203125" style="108" customWidth="1"/>
    <col min="14866" max="14866" width="15.6640625" style="108" bestFit="1" customWidth="1"/>
    <col min="14867" max="15104" width="12" style="108"/>
    <col min="15105" max="15105" width="2.5" style="108" customWidth="1"/>
    <col min="15106" max="15106" width="4.33203125" style="108" customWidth="1"/>
    <col min="15107" max="15107" width="1.83203125" style="108" customWidth="1"/>
    <col min="15108" max="15108" width="20.83203125" style="108" customWidth="1"/>
    <col min="15109" max="15109" width="14.83203125" style="108" customWidth="1"/>
    <col min="15110" max="15110" width="31.6640625" style="108" customWidth="1"/>
    <col min="15111" max="15111" width="14.5" style="108" customWidth="1"/>
    <col min="15112" max="15112" width="17.83203125" style="108" customWidth="1"/>
    <col min="15113" max="15113" width="18.83203125" style="108" customWidth="1"/>
    <col min="15114" max="15115" width="18.5" style="108" customWidth="1"/>
    <col min="15116" max="15116" width="17" style="108" bestFit="1" customWidth="1"/>
    <col min="15117" max="15117" width="17" style="108" customWidth="1"/>
    <col min="15118" max="15118" width="17" style="108" bestFit="1" customWidth="1"/>
    <col min="15119" max="15119" width="18.5" style="108" customWidth="1"/>
    <col min="15120" max="15120" width="17" style="108" customWidth="1"/>
    <col min="15121" max="15121" width="16.33203125" style="108" customWidth="1"/>
    <col min="15122" max="15122" width="15.6640625" style="108" bestFit="1" customWidth="1"/>
    <col min="15123" max="15360" width="12" style="108"/>
    <col min="15361" max="15361" width="2.5" style="108" customWidth="1"/>
    <col min="15362" max="15362" width="4.33203125" style="108" customWidth="1"/>
    <col min="15363" max="15363" width="1.83203125" style="108" customWidth="1"/>
    <col min="15364" max="15364" width="20.83203125" style="108" customWidth="1"/>
    <col min="15365" max="15365" width="14.83203125" style="108" customWidth="1"/>
    <col min="15366" max="15366" width="31.6640625" style="108" customWidth="1"/>
    <col min="15367" max="15367" width="14.5" style="108" customWidth="1"/>
    <col min="15368" max="15368" width="17.83203125" style="108" customWidth="1"/>
    <col min="15369" max="15369" width="18.83203125" style="108" customWidth="1"/>
    <col min="15370" max="15371" width="18.5" style="108" customWidth="1"/>
    <col min="15372" max="15372" width="17" style="108" bestFit="1" customWidth="1"/>
    <col min="15373" max="15373" width="17" style="108" customWidth="1"/>
    <col min="15374" max="15374" width="17" style="108" bestFit="1" customWidth="1"/>
    <col min="15375" max="15375" width="18.5" style="108" customWidth="1"/>
    <col min="15376" max="15376" width="17" style="108" customWidth="1"/>
    <col min="15377" max="15377" width="16.33203125" style="108" customWidth="1"/>
    <col min="15378" max="15378" width="15.6640625" style="108" bestFit="1" customWidth="1"/>
    <col min="15379" max="15616" width="12" style="108"/>
    <col min="15617" max="15617" width="2.5" style="108" customWidth="1"/>
    <col min="15618" max="15618" width="4.33203125" style="108" customWidth="1"/>
    <col min="15619" max="15619" width="1.83203125" style="108" customWidth="1"/>
    <col min="15620" max="15620" width="20.83203125" style="108" customWidth="1"/>
    <col min="15621" max="15621" width="14.83203125" style="108" customWidth="1"/>
    <col min="15622" max="15622" width="31.6640625" style="108" customWidth="1"/>
    <col min="15623" max="15623" width="14.5" style="108" customWidth="1"/>
    <col min="15624" max="15624" width="17.83203125" style="108" customWidth="1"/>
    <col min="15625" max="15625" width="18.83203125" style="108" customWidth="1"/>
    <col min="15626" max="15627" width="18.5" style="108" customWidth="1"/>
    <col min="15628" max="15628" width="17" style="108" bestFit="1" customWidth="1"/>
    <col min="15629" max="15629" width="17" style="108" customWidth="1"/>
    <col min="15630" max="15630" width="17" style="108" bestFit="1" customWidth="1"/>
    <col min="15631" max="15631" width="18.5" style="108" customWidth="1"/>
    <col min="15632" max="15632" width="17" style="108" customWidth="1"/>
    <col min="15633" max="15633" width="16.33203125" style="108" customWidth="1"/>
    <col min="15634" max="15634" width="15.6640625" style="108" bestFit="1" customWidth="1"/>
    <col min="15635" max="15872" width="12" style="108"/>
    <col min="15873" max="15873" width="2.5" style="108" customWidth="1"/>
    <col min="15874" max="15874" width="4.33203125" style="108" customWidth="1"/>
    <col min="15875" max="15875" width="1.83203125" style="108" customWidth="1"/>
    <col min="15876" max="15876" width="20.83203125" style="108" customWidth="1"/>
    <col min="15877" max="15877" width="14.83203125" style="108" customWidth="1"/>
    <col min="15878" max="15878" width="31.6640625" style="108" customWidth="1"/>
    <col min="15879" max="15879" width="14.5" style="108" customWidth="1"/>
    <col min="15880" max="15880" width="17.83203125" style="108" customWidth="1"/>
    <col min="15881" max="15881" width="18.83203125" style="108" customWidth="1"/>
    <col min="15882" max="15883" width="18.5" style="108" customWidth="1"/>
    <col min="15884" max="15884" width="17" style="108" bestFit="1" customWidth="1"/>
    <col min="15885" max="15885" width="17" style="108" customWidth="1"/>
    <col min="15886" max="15886" width="17" style="108" bestFit="1" customWidth="1"/>
    <col min="15887" max="15887" width="18.5" style="108" customWidth="1"/>
    <col min="15888" max="15888" width="17" style="108" customWidth="1"/>
    <col min="15889" max="15889" width="16.33203125" style="108" customWidth="1"/>
    <col min="15890" max="15890" width="15.6640625" style="108" bestFit="1" customWidth="1"/>
    <col min="15891" max="16128" width="12" style="108"/>
    <col min="16129" max="16129" width="2.5" style="108" customWidth="1"/>
    <col min="16130" max="16130" width="4.33203125" style="108" customWidth="1"/>
    <col min="16131" max="16131" width="1.83203125" style="108" customWidth="1"/>
    <col min="16132" max="16132" width="20.83203125" style="108" customWidth="1"/>
    <col min="16133" max="16133" width="14.83203125" style="108" customWidth="1"/>
    <col min="16134" max="16134" width="31.6640625" style="108" customWidth="1"/>
    <col min="16135" max="16135" width="14.5" style="108" customWidth="1"/>
    <col min="16136" max="16136" width="17.83203125" style="108" customWidth="1"/>
    <col min="16137" max="16137" width="18.83203125" style="108" customWidth="1"/>
    <col min="16138" max="16139" width="18.5" style="108" customWidth="1"/>
    <col min="16140" max="16140" width="17" style="108" bestFit="1" customWidth="1"/>
    <col min="16141" max="16141" width="17" style="108" customWidth="1"/>
    <col min="16142" max="16142" width="17" style="108" bestFit="1" customWidth="1"/>
    <col min="16143" max="16143" width="18.5" style="108" customWidth="1"/>
    <col min="16144" max="16144" width="17" style="108" customWidth="1"/>
    <col min="16145" max="16145" width="16.33203125" style="108" customWidth="1"/>
    <col min="16146" max="16146" width="15.6640625" style="108" bestFit="1" customWidth="1"/>
    <col min="16147" max="16384" width="12" style="108"/>
  </cols>
  <sheetData>
    <row r="1" spans="1:13" ht="40.5" customHeight="1" x14ac:dyDescent="0.2">
      <c r="A1" s="130"/>
      <c r="B1" s="351" t="s">
        <v>404</v>
      </c>
      <c r="C1" s="352"/>
      <c r="D1" s="352"/>
      <c r="E1" s="352"/>
      <c r="F1" s="352"/>
      <c r="G1" s="352"/>
      <c r="H1" s="352"/>
      <c r="I1" s="352"/>
      <c r="J1" s="352"/>
      <c r="K1" s="352"/>
      <c r="L1" s="352"/>
      <c r="M1" s="353"/>
    </row>
    <row r="2" spans="1:13" x14ac:dyDescent="0.2">
      <c r="A2" s="130"/>
      <c r="B2" s="354" t="s">
        <v>405</v>
      </c>
      <c r="C2" s="355"/>
      <c r="D2" s="360" t="s">
        <v>406</v>
      </c>
      <c r="E2" s="363" t="s">
        <v>495</v>
      </c>
      <c r="F2" s="360" t="s">
        <v>407</v>
      </c>
      <c r="G2" s="364" t="s">
        <v>408</v>
      </c>
      <c r="H2" s="364"/>
      <c r="I2" s="364"/>
      <c r="J2" s="364"/>
      <c r="K2" s="364"/>
      <c r="L2" s="364"/>
      <c r="M2" s="365"/>
    </row>
    <row r="3" spans="1:13" x14ac:dyDescent="0.2">
      <c r="A3" s="130"/>
      <c r="B3" s="356"/>
      <c r="C3" s="357"/>
      <c r="D3" s="361"/>
      <c r="E3" s="363"/>
      <c r="F3" s="361"/>
      <c r="G3" s="366" t="s">
        <v>409</v>
      </c>
      <c r="H3" s="368" t="s">
        <v>410</v>
      </c>
      <c r="I3" s="339" t="s">
        <v>411</v>
      </c>
      <c r="J3" s="339" t="s">
        <v>274</v>
      </c>
      <c r="K3" s="339" t="s">
        <v>275</v>
      </c>
      <c r="L3" s="342" t="s">
        <v>412</v>
      </c>
      <c r="M3" s="343"/>
    </row>
    <row r="4" spans="1:13" x14ac:dyDescent="0.2">
      <c r="A4" s="130"/>
      <c r="B4" s="356"/>
      <c r="C4" s="357"/>
      <c r="D4" s="361"/>
      <c r="E4" s="363"/>
      <c r="F4" s="361"/>
      <c r="G4" s="356"/>
      <c r="H4" s="369"/>
      <c r="I4" s="370"/>
      <c r="J4" s="370"/>
      <c r="K4" s="340"/>
      <c r="L4" s="344" t="s">
        <v>413</v>
      </c>
      <c r="M4" s="346" t="s">
        <v>414</v>
      </c>
    </row>
    <row r="5" spans="1:13" x14ac:dyDescent="0.2">
      <c r="A5" s="130"/>
      <c r="B5" s="358"/>
      <c r="C5" s="359"/>
      <c r="D5" s="362"/>
      <c r="E5" s="363"/>
      <c r="F5" s="362"/>
      <c r="G5" s="367"/>
      <c r="H5" s="344"/>
      <c r="I5" s="371"/>
      <c r="J5" s="371"/>
      <c r="K5" s="341"/>
      <c r="L5" s="345"/>
      <c r="M5" s="347"/>
    </row>
    <row r="6" spans="1:13" x14ac:dyDescent="0.2">
      <c r="A6" s="131"/>
      <c r="B6" s="348" t="s">
        <v>415</v>
      </c>
      <c r="C6" s="349"/>
      <c r="D6" s="349"/>
      <c r="E6" s="132"/>
      <c r="F6" s="133"/>
      <c r="G6" s="134"/>
      <c r="H6" s="134"/>
      <c r="I6" s="134"/>
      <c r="J6" s="350"/>
      <c r="K6" s="350"/>
      <c r="L6" s="134"/>
      <c r="M6" s="135"/>
    </row>
    <row r="7" spans="1:13" x14ac:dyDescent="0.2">
      <c r="A7" s="131"/>
      <c r="B7" s="136"/>
      <c r="C7" s="333" t="s">
        <v>416</v>
      </c>
      <c r="D7" s="333"/>
      <c r="E7" s="132"/>
      <c r="F7" s="137"/>
      <c r="G7" s="138"/>
      <c r="H7" s="138"/>
      <c r="I7" s="138"/>
      <c r="J7" s="138"/>
      <c r="K7" s="138"/>
      <c r="L7" s="138"/>
      <c r="M7" s="139"/>
    </row>
    <row r="8" spans="1:13" ht="22.5" x14ac:dyDescent="0.2">
      <c r="A8" s="130"/>
      <c r="B8" s="140" t="s">
        <v>230</v>
      </c>
      <c r="C8" s="140"/>
      <c r="D8" s="141" t="s">
        <v>417</v>
      </c>
      <c r="E8" s="142">
        <v>5110</v>
      </c>
      <c r="F8" s="143" t="s">
        <v>418</v>
      </c>
      <c r="G8" s="144">
        <f t="shared" ref="G8:G71" si="0">+H8</f>
        <v>0</v>
      </c>
      <c r="H8" s="145">
        <v>0</v>
      </c>
      <c r="I8" s="145">
        <v>132985</v>
      </c>
      <c r="J8" s="145">
        <v>28485</v>
      </c>
      <c r="K8" s="145">
        <v>28485</v>
      </c>
      <c r="L8" s="146">
        <f t="shared" ref="L8:L71" si="1">IFERROR(K8/H8,0)</f>
        <v>0</v>
      </c>
      <c r="M8" s="146">
        <f t="shared" ref="M8:M71" si="2">IFERROR(K8/I8,0)</f>
        <v>0.21419708989735683</v>
      </c>
    </row>
    <row r="9" spans="1:13" x14ac:dyDescent="0.2">
      <c r="A9" s="130"/>
      <c r="B9" s="140"/>
      <c r="C9" s="140"/>
      <c r="D9" s="141"/>
      <c r="E9" s="142">
        <v>5120</v>
      </c>
      <c r="F9" s="143" t="s">
        <v>419</v>
      </c>
      <c r="G9" s="144">
        <f t="shared" si="0"/>
        <v>0</v>
      </c>
      <c r="H9" s="145">
        <v>0</v>
      </c>
      <c r="I9" s="145">
        <v>79904</v>
      </c>
      <c r="J9" s="145">
        <v>39904</v>
      </c>
      <c r="K9" s="145">
        <v>39904</v>
      </c>
      <c r="L9" s="146">
        <f t="shared" si="1"/>
        <v>0</v>
      </c>
      <c r="M9" s="146">
        <f t="shared" si="2"/>
        <v>0.49939927913496196</v>
      </c>
    </row>
    <row r="10" spans="1:13" ht="22.5" x14ac:dyDescent="0.2">
      <c r="A10" s="130"/>
      <c r="B10" s="140"/>
      <c r="C10" s="140"/>
      <c r="D10" s="141"/>
      <c r="E10" s="142">
        <v>5150</v>
      </c>
      <c r="F10" s="143" t="s">
        <v>420</v>
      </c>
      <c r="G10" s="144">
        <f t="shared" si="0"/>
        <v>1608825</v>
      </c>
      <c r="H10" s="145">
        <v>1608825</v>
      </c>
      <c r="I10" s="145">
        <v>0</v>
      </c>
      <c r="J10" s="145">
        <v>0</v>
      </c>
      <c r="K10" s="145">
        <v>0</v>
      </c>
      <c r="L10" s="146">
        <f t="shared" si="1"/>
        <v>0</v>
      </c>
      <c r="M10" s="146">
        <f t="shared" si="2"/>
        <v>0</v>
      </c>
    </row>
    <row r="11" spans="1:13" x14ac:dyDescent="0.2">
      <c r="A11" s="130"/>
      <c r="B11" s="140"/>
      <c r="C11" s="140"/>
      <c r="D11" s="141"/>
      <c r="E11" s="142">
        <v>5210</v>
      </c>
      <c r="F11" s="143" t="s">
        <v>421</v>
      </c>
      <c r="G11" s="144">
        <f t="shared" si="0"/>
        <v>100000</v>
      </c>
      <c r="H11" s="145">
        <v>100000</v>
      </c>
      <c r="I11" s="145">
        <v>0</v>
      </c>
      <c r="J11" s="145">
        <v>0</v>
      </c>
      <c r="K11" s="145">
        <v>0</v>
      </c>
      <c r="L11" s="146">
        <f t="shared" si="1"/>
        <v>0</v>
      </c>
      <c r="M11" s="146">
        <f t="shared" si="2"/>
        <v>0</v>
      </c>
    </row>
    <row r="12" spans="1:13" ht="22.5" x14ac:dyDescent="0.2">
      <c r="A12" s="130"/>
      <c r="B12" s="140"/>
      <c r="C12" s="140"/>
      <c r="D12" s="141"/>
      <c r="E12" s="142">
        <v>5640</v>
      </c>
      <c r="F12" s="143" t="s">
        <v>422</v>
      </c>
      <c r="G12" s="144">
        <f t="shared" si="0"/>
        <v>0</v>
      </c>
      <c r="H12" s="145">
        <v>0</v>
      </c>
      <c r="I12" s="145">
        <v>1997035</v>
      </c>
      <c r="J12" s="145">
        <v>0</v>
      </c>
      <c r="K12" s="145">
        <v>0</v>
      </c>
      <c r="L12" s="146">
        <f t="shared" si="1"/>
        <v>0</v>
      </c>
      <c r="M12" s="146">
        <f t="shared" si="2"/>
        <v>0</v>
      </c>
    </row>
    <row r="13" spans="1:13" ht="22.5" x14ac:dyDescent="0.2">
      <c r="A13" s="130"/>
      <c r="B13" s="140" t="s">
        <v>423</v>
      </c>
      <c r="C13" s="140"/>
      <c r="D13" s="141" t="s">
        <v>424</v>
      </c>
      <c r="E13" s="142">
        <v>5150</v>
      </c>
      <c r="F13" s="143" t="s">
        <v>420</v>
      </c>
      <c r="G13" s="144">
        <f t="shared" si="0"/>
        <v>0</v>
      </c>
      <c r="H13" s="145">
        <v>0</v>
      </c>
      <c r="I13" s="145">
        <v>1608825</v>
      </c>
      <c r="J13" s="145">
        <v>0</v>
      </c>
      <c r="K13" s="145">
        <v>0</v>
      </c>
      <c r="L13" s="146">
        <f t="shared" si="1"/>
        <v>0</v>
      </c>
      <c r="M13" s="146">
        <f t="shared" si="2"/>
        <v>0</v>
      </c>
    </row>
    <row r="14" spans="1:13" x14ac:dyDescent="0.2">
      <c r="A14" s="130"/>
      <c r="B14" s="140"/>
      <c r="C14" s="140"/>
      <c r="D14" s="141"/>
      <c r="E14" s="142">
        <v>5210</v>
      </c>
      <c r="F14" s="143" t="s">
        <v>421</v>
      </c>
      <c r="G14" s="144">
        <f t="shared" si="0"/>
        <v>0</v>
      </c>
      <c r="H14" s="145">
        <v>0</v>
      </c>
      <c r="I14" s="145">
        <v>100000</v>
      </c>
      <c r="J14" s="145">
        <v>0</v>
      </c>
      <c r="K14" s="145">
        <v>0</v>
      </c>
      <c r="L14" s="146">
        <f t="shared" si="1"/>
        <v>0</v>
      </c>
      <c r="M14" s="146">
        <f t="shared" si="2"/>
        <v>0</v>
      </c>
    </row>
    <row r="15" spans="1:13" ht="22.5" x14ac:dyDescent="0.2">
      <c r="A15" s="130"/>
      <c r="B15" s="140" t="s">
        <v>231</v>
      </c>
      <c r="C15" s="140"/>
      <c r="D15" s="141" t="s">
        <v>425</v>
      </c>
      <c r="E15" s="142">
        <v>5150</v>
      </c>
      <c r="F15" s="143" t="s">
        <v>420</v>
      </c>
      <c r="G15" s="144">
        <f t="shared" si="0"/>
        <v>78200</v>
      </c>
      <c r="H15" s="145">
        <v>78200</v>
      </c>
      <c r="I15" s="145">
        <v>78200</v>
      </c>
      <c r="J15" s="145">
        <v>0</v>
      </c>
      <c r="K15" s="145">
        <v>0</v>
      </c>
      <c r="L15" s="146">
        <f t="shared" si="1"/>
        <v>0</v>
      </c>
      <c r="M15" s="146">
        <f t="shared" si="2"/>
        <v>0</v>
      </c>
    </row>
    <row r="16" spans="1:13" ht="22.5" x14ac:dyDescent="0.2">
      <c r="A16" s="130"/>
      <c r="B16" s="140" t="s">
        <v>232</v>
      </c>
      <c r="C16" s="140"/>
      <c r="D16" s="141" t="s">
        <v>426</v>
      </c>
      <c r="E16" s="142">
        <v>5110</v>
      </c>
      <c r="F16" s="143" t="s">
        <v>418</v>
      </c>
      <c r="G16" s="144">
        <f t="shared" si="0"/>
        <v>0</v>
      </c>
      <c r="H16" s="145">
        <v>0</v>
      </c>
      <c r="I16" s="145">
        <v>225808.38</v>
      </c>
      <c r="J16" s="145">
        <v>140585.16</v>
      </c>
      <c r="K16" s="145">
        <v>140585.16</v>
      </c>
      <c r="L16" s="146">
        <f t="shared" si="1"/>
        <v>0</v>
      </c>
      <c r="M16" s="146">
        <f t="shared" si="2"/>
        <v>0.62258610597179787</v>
      </c>
    </row>
    <row r="17" spans="1:13" x14ac:dyDescent="0.2">
      <c r="A17" s="130"/>
      <c r="B17" s="140"/>
      <c r="C17" s="140"/>
      <c r="D17" s="141"/>
      <c r="E17" s="142">
        <v>5120</v>
      </c>
      <c r="F17" s="143" t="s">
        <v>419</v>
      </c>
      <c r="G17" s="144">
        <f t="shared" si="0"/>
        <v>0</v>
      </c>
      <c r="H17" s="145">
        <v>0</v>
      </c>
      <c r="I17" s="145">
        <v>29542.27</v>
      </c>
      <c r="J17" s="145">
        <v>29542.27</v>
      </c>
      <c r="K17" s="145">
        <v>29542.27</v>
      </c>
      <c r="L17" s="146">
        <f t="shared" si="1"/>
        <v>0</v>
      </c>
      <c r="M17" s="146">
        <f t="shared" si="2"/>
        <v>1</v>
      </c>
    </row>
    <row r="18" spans="1:13" ht="33.75" x14ac:dyDescent="0.2">
      <c r="A18" s="130"/>
      <c r="B18" s="140" t="s">
        <v>233</v>
      </c>
      <c r="C18" s="140"/>
      <c r="D18" s="141" t="s">
        <v>427</v>
      </c>
      <c r="E18" s="142">
        <v>5110</v>
      </c>
      <c r="F18" s="143" t="s">
        <v>418</v>
      </c>
      <c r="G18" s="144">
        <f t="shared" si="0"/>
        <v>0</v>
      </c>
      <c r="H18" s="145">
        <v>0</v>
      </c>
      <c r="I18" s="145">
        <v>218820.18</v>
      </c>
      <c r="J18" s="145">
        <v>166244.5</v>
      </c>
      <c r="K18" s="145">
        <v>166244.5</v>
      </c>
      <c r="L18" s="146">
        <f t="shared" si="1"/>
        <v>0</v>
      </c>
      <c r="M18" s="146">
        <f t="shared" si="2"/>
        <v>0.75973111803490889</v>
      </c>
    </row>
    <row r="19" spans="1:13" x14ac:dyDescent="0.2">
      <c r="A19" s="130"/>
      <c r="B19" s="140"/>
      <c r="C19" s="140"/>
      <c r="D19" s="141"/>
      <c r="E19" s="142">
        <v>5120</v>
      </c>
      <c r="F19" s="143" t="s">
        <v>419</v>
      </c>
      <c r="G19" s="144">
        <f t="shared" si="0"/>
        <v>0</v>
      </c>
      <c r="H19" s="145">
        <v>0</v>
      </c>
      <c r="I19" s="145">
        <v>216372.1</v>
      </c>
      <c r="J19" s="145">
        <v>216372.1</v>
      </c>
      <c r="K19" s="145">
        <v>216372.1</v>
      </c>
      <c r="L19" s="146">
        <f t="shared" si="1"/>
        <v>0</v>
      </c>
      <c r="M19" s="146">
        <f t="shared" si="2"/>
        <v>1</v>
      </c>
    </row>
    <row r="20" spans="1:13" ht="22.5" x14ac:dyDescent="0.2">
      <c r="A20" s="130"/>
      <c r="B20" s="140" t="s">
        <v>234</v>
      </c>
      <c r="C20" s="140"/>
      <c r="D20" s="141" t="s">
        <v>428</v>
      </c>
      <c r="E20" s="142">
        <v>5640</v>
      </c>
      <c r="F20" s="143" t="s">
        <v>422</v>
      </c>
      <c r="G20" s="144">
        <f t="shared" si="0"/>
        <v>0</v>
      </c>
      <c r="H20" s="145">
        <v>0</v>
      </c>
      <c r="I20" s="145">
        <v>85492</v>
      </c>
      <c r="J20" s="145">
        <v>0</v>
      </c>
      <c r="K20" s="145">
        <v>0</v>
      </c>
      <c r="L20" s="146">
        <f t="shared" si="1"/>
        <v>0</v>
      </c>
      <c r="M20" s="146">
        <f t="shared" si="2"/>
        <v>0</v>
      </c>
    </row>
    <row r="21" spans="1:13" ht="22.5" x14ac:dyDescent="0.2">
      <c r="A21" s="130"/>
      <c r="B21" s="140" t="s">
        <v>235</v>
      </c>
      <c r="C21" s="140"/>
      <c r="D21" s="141" t="s">
        <v>429</v>
      </c>
      <c r="E21" s="142">
        <v>5110</v>
      </c>
      <c r="F21" s="143" t="s">
        <v>418</v>
      </c>
      <c r="G21" s="144">
        <f t="shared" si="0"/>
        <v>0</v>
      </c>
      <c r="H21" s="145">
        <v>0</v>
      </c>
      <c r="I21" s="145">
        <v>60400</v>
      </c>
      <c r="J21" s="145">
        <v>0</v>
      </c>
      <c r="K21" s="145">
        <v>0</v>
      </c>
      <c r="L21" s="146">
        <f t="shared" si="1"/>
        <v>0</v>
      </c>
      <c r="M21" s="146">
        <f t="shared" si="2"/>
        <v>0</v>
      </c>
    </row>
    <row r="22" spans="1:13" ht="22.5" x14ac:dyDescent="0.2">
      <c r="A22" s="130"/>
      <c r="B22" s="140"/>
      <c r="C22" s="140"/>
      <c r="D22" s="141"/>
      <c r="E22" s="142">
        <v>5290</v>
      </c>
      <c r="F22" s="143" t="s">
        <v>430</v>
      </c>
      <c r="G22" s="144">
        <f t="shared" si="0"/>
        <v>0</v>
      </c>
      <c r="H22" s="145">
        <v>0</v>
      </c>
      <c r="I22" s="145">
        <v>73000</v>
      </c>
      <c r="J22" s="145">
        <v>0</v>
      </c>
      <c r="K22" s="145">
        <v>0</v>
      </c>
      <c r="L22" s="146">
        <f t="shared" si="1"/>
        <v>0</v>
      </c>
      <c r="M22" s="146">
        <f t="shared" si="2"/>
        <v>0</v>
      </c>
    </row>
    <row r="23" spans="1:13" ht="22.5" x14ac:dyDescent="0.2">
      <c r="A23" s="130"/>
      <c r="B23" s="140" t="s">
        <v>236</v>
      </c>
      <c r="C23" s="140"/>
      <c r="D23" s="141" t="s">
        <v>431</v>
      </c>
      <c r="E23" s="142">
        <v>5150</v>
      </c>
      <c r="F23" s="143" t="s">
        <v>420</v>
      </c>
      <c r="G23" s="144">
        <f t="shared" si="0"/>
        <v>0</v>
      </c>
      <c r="H23" s="145">
        <v>0</v>
      </c>
      <c r="I23" s="145">
        <v>128596</v>
      </c>
      <c r="J23" s="145">
        <v>0</v>
      </c>
      <c r="K23" s="145">
        <v>0</v>
      </c>
      <c r="L23" s="146">
        <f t="shared" si="1"/>
        <v>0</v>
      </c>
      <c r="M23" s="146">
        <f t="shared" si="2"/>
        <v>0</v>
      </c>
    </row>
    <row r="24" spans="1:13" ht="22.5" x14ac:dyDescent="0.2">
      <c r="A24" s="130"/>
      <c r="B24" s="140"/>
      <c r="C24" s="140"/>
      <c r="D24" s="141"/>
      <c r="E24" s="142">
        <v>5640</v>
      </c>
      <c r="F24" s="143" t="s">
        <v>422</v>
      </c>
      <c r="G24" s="144">
        <f t="shared" si="0"/>
        <v>0</v>
      </c>
      <c r="H24" s="145">
        <v>0</v>
      </c>
      <c r="I24" s="145">
        <v>154154</v>
      </c>
      <c r="J24" s="145">
        <v>154154</v>
      </c>
      <c r="K24" s="145">
        <v>154154</v>
      </c>
      <c r="L24" s="146">
        <f t="shared" si="1"/>
        <v>0</v>
      </c>
      <c r="M24" s="146">
        <f t="shared" si="2"/>
        <v>1</v>
      </c>
    </row>
    <row r="25" spans="1:13" ht="22.5" x14ac:dyDescent="0.2">
      <c r="A25" s="130"/>
      <c r="B25" s="140" t="s">
        <v>237</v>
      </c>
      <c r="C25" s="140"/>
      <c r="D25" s="141" t="s">
        <v>432</v>
      </c>
      <c r="E25" s="142">
        <v>5150</v>
      </c>
      <c r="F25" s="143" t="s">
        <v>420</v>
      </c>
      <c r="G25" s="144">
        <f t="shared" si="0"/>
        <v>0</v>
      </c>
      <c r="H25" s="145">
        <v>0</v>
      </c>
      <c r="I25" s="145">
        <v>1962585</v>
      </c>
      <c r="J25" s="145">
        <v>0</v>
      </c>
      <c r="K25" s="145">
        <v>0</v>
      </c>
      <c r="L25" s="146">
        <f t="shared" si="1"/>
        <v>0</v>
      </c>
      <c r="M25" s="146">
        <f t="shared" si="2"/>
        <v>0</v>
      </c>
    </row>
    <row r="26" spans="1:13" ht="22.5" x14ac:dyDescent="0.2">
      <c r="A26" s="130"/>
      <c r="B26" s="140" t="s">
        <v>238</v>
      </c>
      <c r="C26" s="140"/>
      <c r="D26" s="141" t="s">
        <v>433</v>
      </c>
      <c r="E26" s="142">
        <v>5150</v>
      </c>
      <c r="F26" s="143" t="s">
        <v>420</v>
      </c>
      <c r="G26" s="144">
        <f t="shared" si="0"/>
        <v>0</v>
      </c>
      <c r="H26" s="145">
        <v>0</v>
      </c>
      <c r="I26" s="145">
        <v>107726.92</v>
      </c>
      <c r="J26" s="145">
        <v>0</v>
      </c>
      <c r="K26" s="145">
        <v>0</v>
      </c>
      <c r="L26" s="146">
        <f t="shared" si="1"/>
        <v>0</v>
      </c>
      <c r="M26" s="146">
        <f t="shared" si="2"/>
        <v>0</v>
      </c>
    </row>
    <row r="27" spans="1:13" x14ac:dyDescent="0.2">
      <c r="A27" s="130"/>
      <c r="B27" s="140"/>
      <c r="C27" s="140"/>
      <c r="D27" s="141"/>
      <c r="E27" s="142">
        <v>5620</v>
      </c>
      <c r="F27" s="143" t="s">
        <v>434</v>
      </c>
      <c r="G27" s="144">
        <f t="shared" si="0"/>
        <v>0</v>
      </c>
      <c r="H27" s="145">
        <v>0</v>
      </c>
      <c r="I27" s="145">
        <v>118800</v>
      </c>
      <c r="J27" s="145">
        <v>0</v>
      </c>
      <c r="K27" s="145">
        <v>0</v>
      </c>
      <c r="L27" s="146">
        <f t="shared" si="1"/>
        <v>0</v>
      </c>
      <c r="M27" s="146">
        <f t="shared" si="2"/>
        <v>0</v>
      </c>
    </row>
    <row r="28" spans="1:13" ht="22.5" x14ac:dyDescent="0.2">
      <c r="A28" s="130"/>
      <c r="B28" s="140"/>
      <c r="C28" s="140"/>
      <c r="D28" s="141"/>
      <c r="E28" s="142">
        <v>5640</v>
      </c>
      <c r="F28" s="143" t="s">
        <v>422</v>
      </c>
      <c r="G28" s="144">
        <f t="shared" si="0"/>
        <v>0</v>
      </c>
      <c r="H28" s="145">
        <v>0</v>
      </c>
      <c r="I28" s="145">
        <v>66772</v>
      </c>
      <c r="J28" s="145">
        <v>0</v>
      </c>
      <c r="K28" s="145">
        <v>0</v>
      </c>
      <c r="L28" s="146">
        <f t="shared" si="1"/>
        <v>0</v>
      </c>
      <c r="M28" s="146">
        <f t="shared" si="2"/>
        <v>0</v>
      </c>
    </row>
    <row r="29" spans="1:13" ht="22.5" x14ac:dyDescent="0.2">
      <c r="A29" s="130"/>
      <c r="B29" s="140"/>
      <c r="C29" s="140"/>
      <c r="D29" s="141"/>
      <c r="E29" s="142">
        <v>5660</v>
      </c>
      <c r="F29" s="143" t="s">
        <v>435</v>
      </c>
      <c r="G29" s="144">
        <f t="shared" si="0"/>
        <v>0</v>
      </c>
      <c r="H29" s="145">
        <v>0</v>
      </c>
      <c r="I29" s="145">
        <v>17779.060000000001</v>
      </c>
      <c r="J29" s="145">
        <v>0</v>
      </c>
      <c r="K29" s="145">
        <v>0</v>
      </c>
      <c r="L29" s="146">
        <f t="shared" si="1"/>
        <v>0</v>
      </c>
      <c r="M29" s="146">
        <f t="shared" si="2"/>
        <v>0</v>
      </c>
    </row>
    <row r="30" spans="1:13" ht="22.5" x14ac:dyDescent="0.2">
      <c r="A30" s="130"/>
      <c r="B30" s="140" t="s">
        <v>239</v>
      </c>
      <c r="C30" s="140"/>
      <c r="D30" s="141" t="s">
        <v>436</v>
      </c>
      <c r="E30" s="142">
        <v>5310</v>
      </c>
      <c r="F30" s="143" t="s">
        <v>437</v>
      </c>
      <c r="G30" s="144">
        <f t="shared" si="0"/>
        <v>0</v>
      </c>
      <c r="H30" s="145">
        <v>0</v>
      </c>
      <c r="I30" s="145">
        <v>67800</v>
      </c>
      <c r="J30" s="145">
        <v>67800</v>
      </c>
      <c r="K30" s="145">
        <v>67800</v>
      </c>
      <c r="L30" s="146">
        <f t="shared" si="1"/>
        <v>0</v>
      </c>
      <c r="M30" s="146">
        <f t="shared" si="2"/>
        <v>1</v>
      </c>
    </row>
    <row r="31" spans="1:13" ht="22.5" x14ac:dyDescent="0.2">
      <c r="A31" s="130"/>
      <c r="B31" s="140" t="s">
        <v>240</v>
      </c>
      <c r="C31" s="140"/>
      <c r="D31" s="141" t="s">
        <v>438</v>
      </c>
      <c r="E31" s="142">
        <v>5620</v>
      </c>
      <c r="F31" s="143" t="s">
        <v>434</v>
      </c>
      <c r="G31" s="144">
        <f t="shared" si="0"/>
        <v>0</v>
      </c>
      <c r="H31" s="145">
        <v>0</v>
      </c>
      <c r="I31" s="145">
        <v>54520.17</v>
      </c>
      <c r="J31" s="145">
        <v>54520.17</v>
      </c>
      <c r="K31" s="145">
        <v>54520.17</v>
      </c>
      <c r="L31" s="146">
        <f t="shared" si="1"/>
        <v>0</v>
      </c>
      <c r="M31" s="146">
        <f t="shared" si="2"/>
        <v>1</v>
      </c>
    </row>
    <row r="32" spans="1:13" ht="33.75" x14ac:dyDescent="0.2">
      <c r="A32" s="130"/>
      <c r="B32" s="140" t="s">
        <v>241</v>
      </c>
      <c r="C32" s="140"/>
      <c r="D32" s="141" t="s">
        <v>439</v>
      </c>
      <c r="E32" s="142">
        <v>5660</v>
      </c>
      <c r="F32" s="143" t="s">
        <v>435</v>
      </c>
      <c r="G32" s="144">
        <f t="shared" si="0"/>
        <v>0</v>
      </c>
      <c r="H32" s="145">
        <v>0</v>
      </c>
      <c r="I32" s="145">
        <v>66120</v>
      </c>
      <c r="J32" s="145">
        <v>0</v>
      </c>
      <c r="K32" s="145">
        <v>0</v>
      </c>
      <c r="L32" s="146">
        <f t="shared" si="1"/>
        <v>0</v>
      </c>
      <c r="M32" s="146">
        <f t="shared" si="2"/>
        <v>0</v>
      </c>
    </row>
    <row r="33" spans="1:13" ht="22.5" x14ac:dyDescent="0.2">
      <c r="A33" s="130"/>
      <c r="B33" s="140" t="s">
        <v>242</v>
      </c>
      <c r="C33" s="140"/>
      <c r="D33" s="141" t="s">
        <v>440</v>
      </c>
      <c r="E33" s="142">
        <v>5660</v>
      </c>
      <c r="F33" s="143" t="s">
        <v>435</v>
      </c>
      <c r="G33" s="144">
        <f t="shared" si="0"/>
        <v>0</v>
      </c>
      <c r="H33" s="145">
        <v>0</v>
      </c>
      <c r="I33" s="145">
        <v>279998.83</v>
      </c>
      <c r="J33" s="145">
        <v>0</v>
      </c>
      <c r="K33" s="145">
        <v>0</v>
      </c>
      <c r="L33" s="146">
        <f t="shared" si="1"/>
        <v>0</v>
      </c>
      <c r="M33" s="146">
        <f t="shared" si="2"/>
        <v>0</v>
      </c>
    </row>
    <row r="34" spans="1:13" ht="22.5" x14ac:dyDescent="0.2">
      <c r="A34" s="130"/>
      <c r="B34" s="140" t="s">
        <v>243</v>
      </c>
      <c r="C34" s="140"/>
      <c r="D34" s="141" t="s">
        <v>441</v>
      </c>
      <c r="E34" s="142">
        <v>5690</v>
      </c>
      <c r="F34" s="143" t="s">
        <v>442</v>
      </c>
      <c r="G34" s="144">
        <f t="shared" si="0"/>
        <v>0</v>
      </c>
      <c r="H34" s="145">
        <v>0</v>
      </c>
      <c r="I34" s="145">
        <v>61553</v>
      </c>
      <c r="J34" s="145">
        <v>0</v>
      </c>
      <c r="K34" s="145">
        <v>0</v>
      </c>
      <c r="L34" s="146">
        <f t="shared" si="1"/>
        <v>0</v>
      </c>
      <c r="M34" s="146">
        <f t="shared" si="2"/>
        <v>0</v>
      </c>
    </row>
    <row r="35" spans="1:13" ht="22.5" x14ac:dyDescent="0.2">
      <c r="A35" s="130"/>
      <c r="B35" s="140" t="s">
        <v>244</v>
      </c>
      <c r="C35" s="140"/>
      <c r="D35" s="141" t="s">
        <v>443</v>
      </c>
      <c r="E35" s="142">
        <v>5110</v>
      </c>
      <c r="F35" s="143" t="s">
        <v>418</v>
      </c>
      <c r="G35" s="144">
        <f t="shared" si="0"/>
        <v>0</v>
      </c>
      <c r="H35" s="145">
        <v>0</v>
      </c>
      <c r="I35" s="145">
        <v>8778</v>
      </c>
      <c r="J35" s="145">
        <v>8778</v>
      </c>
      <c r="K35" s="145">
        <v>8778</v>
      </c>
      <c r="L35" s="146">
        <f t="shared" si="1"/>
        <v>0</v>
      </c>
      <c r="M35" s="146">
        <f t="shared" si="2"/>
        <v>1</v>
      </c>
    </row>
    <row r="36" spans="1:13" ht="33.75" x14ac:dyDescent="0.2">
      <c r="A36" s="130"/>
      <c r="B36" s="140" t="s">
        <v>245</v>
      </c>
      <c r="C36" s="140"/>
      <c r="D36" s="141" t="s">
        <v>444</v>
      </c>
      <c r="E36" s="142">
        <v>5110</v>
      </c>
      <c r="F36" s="143" t="s">
        <v>418</v>
      </c>
      <c r="G36" s="144">
        <f t="shared" si="0"/>
        <v>0</v>
      </c>
      <c r="H36" s="145">
        <v>0</v>
      </c>
      <c r="I36" s="145">
        <v>33430.5</v>
      </c>
      <c r="J36" s="145">
        <v>0</v>
      </c>
      <c r="K36" s="145">
        <v>0</v>
      </c>
      <c r="L36" s="146">
        <f t="shared" si="1"/>
        <v>0</v>
      </c>
      <c r="M36" s="146">
        <f t="shared" si="2"/>
        <v>0</v>
      </c>
    </row>
    <row r="37" spans="1:13" ht="22.5" x14ac:dyDescent="0.2">
      <c r="A37" s="130"/>
      <c r="B37" s="140"/>
      <c r="C37" s="140"/>
      <c r="D37" s="141"/>
      <c r="E37" s="142">
        <v>5190</v>
      </c>
      <c r="F37" s="143" t="s">
        <v>445</v>
      </c>
      <c r="G37" s="144">
        <f t="shared" si="0"/>
        <v>0</v>
      </c>
      <c r="H37" s="145">
        <v>0</v>
      </c>
      <c r="I37" s="145">
        <v>54910</v>
      </c>
      <c r="J37" s="145">
        <v>0</v>
      </c>
      <c r="K37" s="145">
        <v>0</v>
      </c>
      <c r="L37" s="146">
        <f t="shared" si="1"/>
        <v>0</v>
      </c>
      <c r="M37" s="146">
        <f t="shared" si="2"/>
        <v>0</v>
      </c>
    </row>
    <row r="38" spans="1:13" ht="22.5" x14ac:dyDescent="0.2">
      <c r="A38" s="130"/>
      <c r="B38" s="140"/>
      <c r="C38" s="140"/>
      <c r="D38" s="141"/>
      <c r="E38" s="142">
        <v>5290</v>
      </c>
      <c r="F38" s="143" t="s">
        <v>430</v>
      </c>
      <c r="G38" s="144">
        <f t="shared" si="0"/>
        <v>0</v>
      </c>
      <c r="H38" s="145">
        <v>0</v>
      </c>
      <c r="I38" s="145">
        <v>131236.42000000001</v>
      </c>
      <c r="J38" s="145">
        <v>0</v>
      </c>
      <c r="K38" s="145">
        <v>0</v>
      </c>
      <c r="L38" s="146">
        <f t="shared" si="1"/>
        <v>0</v>
      </c>
      <c r="M38" s="146">
        <f t="shared" si="2"/>
        <v>0</v>
      </c>
    </row>
    <row r="39" spans="1:13" x14ac:dyDescent="0.2">
      <c r="A39" s="130"/>
      <c r="B39" s="140"/>
      <c r="C39" s="140"/>
      <c r="D39" s="141"/>
      <c r="E39" s="142">
        <v>5310</v>
      </c>
      <c r="F39" s="143" t="s">
        <v>437</v>
      </c>
      <c r="G39" s="144">
        <f t="shared" si="0"/>
        <v>0</v>
      </c>
      <c r="H39" s="145">
        <v>0</v>
      </c>
      <c r="I39" s="145">
        <v>1163716.8999999999</v>
      </c>
      <c r="J39" s="145">
        <v>0</v>
      </c>
      <c r="K39" s="145">
        <v>0</v>
      </c>
      <c r="L39" s="146">
        <f t="shared" si="1"/>
        <v>0</v>
      </c>
      <c r="M39" s="146">
        <f t="shared" si="2"/>
        <v>0</v>
      </c>
    </row>
    <row r="40" spans="1:13" x14ac:dyDescent="0.2">
      <c r="A40" s="130"/>
      <c r="B40" s="140"/>
      <c r="C40" s="140"/>
      <c r="D40" s="141"/>
      <c r="E40" s="142">
        <v>5320</v>
      </c>
      <c r="F40" s="143" t="s">
        <v>446</v>
      </c>
      <c r="G40" s="144">
        <f t="shared" si="0"/>
        <v>0</v>
      </c>
      <c r="H40" s="145">
        <v>0</v>
      </c>
      <c r="I40" s="145">
        <v>396294.40000000002</v>
      </c>
      <c r="J40" s="145">
        <v>0</v>
      </c>
      <c r="K40" s="145">
        <v>0</v>
      </c>
      <c r="L40" s="146">
        <f t="shared" si="1"/>
        <v>0</v>
      </c>
      <c r="M40" s="146">
        <f t="shared" si="2"/>
        <v>0</v>
      </c>
    </row>
    <row r="41" spans="1:13" x14ac:dyDescent="0.2">
      <c r="A41" s="130"/>
      <c r="B41" s="140"/>
      <c r="C41" s="140"/>
      <c r="D41" s="141"/>
      <c r="E41" s="142">
        <v>5690</v>
      </c>
      <c r="F41" s="143" t="s">
        <v>442</v>
      </c>
      <c r="G41" s="144">
        <f t="shared" si="0"/>
        <v>0</v>
      </c>
      <c r="H41" s="145">
        <v>0</v>
      </c>
      <c r="I41" s="145">
        <v>131236.42000000001</v>
      </c>
      <c r="J41" s="145">
        <v>0</v>
      </c>
      <c r="K41" s="145">
        <v>0</v>
      </c>
      <c r="L41" s="146">
        <f t="shared" si="1"/>
        <v>0</v>
      </c>
      <c r="M41" s="146">
        <f t="shared" si="2"/>
        <v>0</v>
      </c>
    </row>
    <row r="42" spans="1:13" x14ac:dyDescent="0.2">
      <c r="A42" s="130"/>
      <c r="B42" s="140" t="s">
        <v>447</v>
      </c>
      <c r="C42" s="140"/>
      <c r="D42" s="141" t="s">
        <v>448</v>
      </c>
      <c r="E42" s="142">
        <v>5110</v>
      </c>
      <c r="F42" s="143" t="s">
        <v>418</v>
      </c>
      <c r="G42" s="144">
        <f t="shared" si="0"/>
        <v>0</v>
      </c>
      <c r="H42" s="145">
        <v>0</v>
      </c>
      <c r="I42" s="145">
        <v>7000</v>
      </c>
      <c r="J42" s="145">
        <v>0</v>
      </c>
      <c r="K42" s="145">
        <v>0</v>
      </c>
      <c r="L42" s="146">
        <f t="shared" si="1"/>
        <v>0</v>
      </c>
      <c r="M42" s="146">
        <f t="shared" si="2"/>
        <v>0</v>
      </c>
    </row>
    <row r="43" spans="1:13" ht="22.5" x14ac:dyDescent="0.2">
      <c r="A43" s="130"/>
      <c r="B43" s="140"/>
      <c r="C43" s="140"/>
      <c r="D43" s="141"/>
      <c r="E43" s="142">
        <v>5150</v>
      </c>
      <c r="F43" s="143" t="s">
        <v>420</v>
      </c>
      <c r="G43" s="144">
        <f t="shared" si="0"/>
        <v>0</v>
      </c>
      <c r="H43" s="145">
        <v>0</v>
      </c>
      <c r="I43" s="145">
        <v>10000</v>
      </c>
      <c r="J43" s="145">
        <v>0</v>
      </c>
      <c r="K43" s="145">
        <v>0</v>
      </c>
      <c r="L43" s="146">
        <f t="shared" si="1"/>
        <v>0</v>
      </c>
      <c r="M43" s="146">
        <f t="shared" si="2"/>
        <v>0</v>
      </c>
    </row>
    <row r="44" spans="1:13" ht="22.5" x14ac:dyDescent="0.2">
      <c r="A44" s="130"/>
      <c r="B44" s="140"/>
      <c r="C44" s="140"/>
      <c r="D44" s="141"/>
      <c r="E44" s="142">
        <v>5290</v>
      </c>
      <c r="F44" s="143" t="s">
        <v>430</v>
      </c>
      <c r="G44" s="144">
        <f t="shared" si="0"/>
        <v>0</v>
      </c>
      <c r="H44" s="145">
        <v>0</v>
      </c>
      <c r="I44" s="145">
        <v>2500</v>
      </c>
      <c r="J44" s="145">
        <v>0</v>
      </c>
      <c r="K44" s="145">
        <v>0</v>
      </c>
      <c r="L44" s="146">
        <f t="shared" si="1"/>
        <v>0</v>
      </c>
      <c r="M44" s="146">
        <f t="shared" si="2"/>
        <v>0</v>
      </c>
    </row>
    <row r="45" spans="1:13" x14ac:dyDescent="0.2">
      <c r="A45" s="130"/>
      <c r="B45" s="140"/>
      <c r="C45" s="140"/>
      <c r="D45" s="141"/>
      <c r="E45" s="142">
        <v>5310</v>
      </c>
      <c r="F45" s="143" t="s">
        <v>437</v>
      </c>
      <c r="G45" s="144">
        <f t="shared" si="0"/>
        <v>0</v>
      </c>
      <c r="H45" s="145">
        <v>0</v>
      </c>
      <c r="I45" s="145">
        <v>15000</v>
      </c>
      <c r="J45" s="145">
        <v>0</v>
      </c>
      <c r="K45" s="145">
        <v>0</v>
      </c>
      <c r="L45" s="146">
        <f t="shared" si="1"/>
        <v>0</v>
      </c>
      <c r="M45" s="146">
        <f t="shared" si="2"/>
        <v>0</v>
      </c>
    </row>
    <row r="46" spans="1:13" x14ac:dyDescent="0.2">
      <c r="A46" s="130"/>
      <c r="B46" s="140"/>
      <c r="C46" s="140"/>
      <c r="D46" s="141"/>
      <c r="E46" s="142">
        <v>5320</v>
      </c>
      <c r="F46" s="143" t="s">
        <v>446</v>
      </c>
      <c r="G46" s="144">
        <f t="shared" si="0"/>
        <v>0</v>
      </c>
      <c r="H46" s="145">
        <v>0</v>
      </c>
      <c r="I46" s="145">
        <v>3000</v>
      </c>
      <c r="J46" s="145">
        <v>0</v>
      </c>
      <c r="K46" s="145">
        <v>0</v>
      </c>
      <c r="L46" s="146">
        <f t="shared" si="1"/>
        <v>0</v>
      </c>
      <c r="M46" s="146">
        <f t="shared" si="2"/>
        <v>0</v>
      </c>
    </row>
    <row r="47" spans="1:13" x14ac:dyDescent="0.2">
      <c r="A47" s="130"/>
      <c r="B47" s="140" t="s">
        <v>449</v>
      </c>
      <c r="C47" s="140"/>
      <c r="D47" s="141" t="s">
        <v>450</v>
      </c>
      <c r="E47" s="142">
        <v>5110</v>
      </c>
      <c r="F47" s="143" t="s">
        <v>418</v>
      </c>
      <c r="G47" s="144">
        <f t="shared" si="0"/>
        <v>0</v>
      </c>
      <c r="H47" s="145">
        <v>0</v>
      </c>
      <c r="I47" s="145">
        <v>25500</v>
      </c>
      <c r="J47" s="145">
        <v>0</v>
      </c>
      <c r="K47" s="145">
        <v>0</v>
      </c>
      <c r="L47" s="146">
        <f t="shared" si="1"/>
        <v>0</v>
      </c>
      <c r="M47" s="146">
        <f t="shared" si="2"/>
        <v>0</v>
      </c>
    </row>
    <row r="48" spans="1:13" ht="22.5" x14ac:dyDescent="0.2">
      <c r="A48" s="130"/>
      <c r="B48" s="140"/>
      <c r="C48" s="140"/>
      <c r="D48" s="141"/>
      <c r="E48" s="142">
        <v>5150</v>
      </c>
      <c r="F48" s="143" t="s">
        <v>420</v>
      </c>
      <c r="G48" s="144">
        <f t="shared" si="0"/>
        <v>0</v>
      </c>
      <c r="H48" s="145">
        <v>0</v>
      </c>
      <c r="I48" s="145">
        <v>38000</v>
      </c>
      <c r="J48" s="145">
        <v>0</v>
      </c>
      <c r="K48" s="145">
        <v>0</v>
      </c>
      <c r="L48" s="146">
        <f t="shared" si="1"/>
        <v>0</v>
      </c>
      <c r="M48" s="146">
        <f t="shared" si="2"/>
        <v>0</v>
      </c>
    </row>
    <row r="49" spans="1:13" x14ac:dyDescent="0.2">
      <c r="A49" s="130"/>
      <c r="B49" s="140"/>
      <c r="C49" s="140"/>
      <c r="D49" s="141"/>
      <c r="E49" s="142">
        <v>5230</v>
      </c>
      <c r="F49" s="143" t="s">
        <v>451</v>
      </c>
      <c r="G49" s="144">
        <f t="shared" si="0"/>
        <v>0</v>
      </c>
      <c r="H49" s="145">
        <v>0</v>
      </c>
      <c r="I49" s="145">
        <v>12000</v>
      </c>
      <c r="J49" s="145">
        <v>0</v>
      </c>
      <c r="K49" s="145">
        <v>0</v>
      </c>
      <c r="L49" s="146">
        <f t="shared" si="1"/>
        <v>0</v>
      </c>
      <c r="M49" s="146">
        <f t="shared" si="2"/>
        <v>0</v>
      </c>
    </row>
    <row r="50" spans="1:13" x14ac:dyDescent="0.2">
      <c r="A50" s="130"/>
      <c r="B50" s="140"/>
      <c r="C50" s="140"/>
      <c r="D50" s="141"/>
      <c r="E50" s="142">
        <v>5650</v>
      </c>
      <c r="F50" s="143" t="s">
        <v>452</v>
      </c>
      <c r="G50" s="144">
        <f t="shared" si="0"/>
        <v>0</v>
      </c>
      <c r="H50" s="145">
        <v>0</v>
      </c>
      <c r="I50" s="145">
        <v>2400</v>
      </c>
      <c r="J50" s="145">
        <v>0</v>
      </c>
      <c r="K50" s="145">
        <v>0</v>
      </c>
      <c r="L50" s="146">
        <f t="shared" si="1"/>
        <v>0</v>
      </c>
      <c r="M50" s="146">
        <f t="shared" si="2"/>
        <v>0</v>
      </c>
    </row>
    <row r="51" spans="1:13" x14ac:dyDescent="0.2">
      <c r="A51" s="130"/>
      <c r="B51" s="140"/>
      <c r="C51" s="140"/>
      <c r="D51" s="141"/>
      <c r="E51" s="142">
        <v>5910</v>
      </c>
      <c r="F51" s="143" t="s">
        <v>453</v>
      </c>
      <c r="G51" s="144">
        <f t="shared" si="0"/>
        <v>0</v>
      </c>
      <c r="H51" s="145">
        <v>0</v>
      </c>
      <c r="I51" s="145">
        <v>5000</v>
      </c>
      <c r="J51" s="145">
        <v>0</v>
      </c>
      <c r="K51" s="145">
        <v>0</v>
      </c>
      <c r="L51" s="146">
        <f t="shared" si="1"/>
        <v>0</v>
      </c>
      <c r="M51" s="146">
        <f t="shared" si="2"/>
        <v>0</v>
      </c>
    </row>
    <row r="52" spans="1:13" ht="22.5" x14ac:dyDescent="0.2">
      <c r="A52" s="130"/>
      <c r="B52" s="140" t="s">
        <v>454</v>
      </c>
      <c r="C52" s="140"/>
      <c r="D52" s="141" t="s">
        <v>455</v>
      </c>
      <c r="E52" s="142">
        <v>5150</v>
      </c>
      <c r="F52" s="143" t="s">
        <v>420</v>
      </c>
      <c r="G52" s="144">
        <f t="shared" si="0"/>
        <v>0</v>
      </c>
      <c r="H52" s="145">
        <v>0</v>
      </c>
      <c r="I52" s="145">
        <v>40000</v>
      </c>
      <c r="J52" s="145">
        <v>0</v>
      </c>
      <c r="K52" s="145">
        <v>0</v>
      </c>
      <c r="L52" s="146">
        <f t="shared" si="1"/>
        <v>0</v>
      </c>
      <c r="M52" s="146">
        <f t="shared" si="2"/>
        <v>0</v>
      </c>
    </row>
    <row r="53" spans="1:13" ht="22.5" x14ac:dyDescent="0.2">
      <c r="A53" s="130"/>
      <c r="B53" s="140"/>
      <c r="C53" s="140"/>
      <c r="D53" s="141"/>
      <c r="E53" s="142">
        <v>5190</v>
      </c>
      <c r="F53" s="143" t="s">
        <v>445</v>
      </c>
      <c r="G53" s="144">
        <f t="shared" si="0"/>
        <v>0</v>
      </c>
      <c r="H53" s="145">
        <v>0</v>
      </c>
      <c r="I53" s="145">
        <v>15000</v>
      </c>
      <c r="J53" s="145">
        <v>0</v>
      </c>
      <c r="K53" s="145">
        <v>0</v>
      </c>
      <c r="L53" s="146">
        <f t="shared" si="1"/>
        <v>0</v>
      </c>
      <c r="M53" s="146">
        <f t="shared" si="2"/>
        <v>0</v>
      </c>
    </row>
    <row r="54" spans="1:13" x14ac:dyDescent="0.2">
      <c r="A54" s="130"/>
      <c r="B54" s="140"/>
      <c r="C54" s="140"/>
      <c r="D54" s="141"/>
      <c r="E54" s="142">
        <v>5310</v>
      </c>
      <c r="F54" s="143" t="s">
        <v>437</v>
      </c>
      <c r="G54" s="144">
        <f t="shared" si="0"/>
        <v>0</v>
      </c>
      <c r="H54" s="145">
        <v>0</v>
      </c>
      <c r="I54" s="145">
        <v>10000</v>
      </c>
      <c r="J54" s="145">
        <v>0</v>
      </c>
      <c r="K54" s="145">
        <v>0</v>
      </c>
      <c r="L54" s="146">
        <f t="shared" si="1"/>
        <v>0</v>
      </c>
      <c r="M54" s="146">
        <f t="shared" si="2"/>
        <v>0</v>
      </c>
    </row>
    <row r="55" spans="1:13" ht="22.5" x14ac:dyDescent="0.2">
      <c r="A55" s="130"/>
      <c r="B55" s="140" t="s">
        <v>246</v>
      </c>
      <c r="C55" s="140"/>
      <c r="D55" s="141" t="s">
        <v>456</v>
      </c>
      <c r="E55" s="142">
        <v>5310</v>
      </c>
      <c r="F55" s="143" t="s">
        <v>437</v>
      </c>
      <c r="G55" s="144">
        <f t="shared" si="0"/>
        <v>0</v>
      </c>
      <c r="H55" s="145">
        <v>0</v>
      </c>
      <c r="I55" s="145">
        <v>444440</v>
      </c>
      <c r="J55" s="145">
        <v>0</v>
      </c>
      <c r="K55" s="145">
        <v>0</v>
      </c>
      <c r="L55" s="146">
        <f t="shared" si="1"/>
        <v>0</v>
      </c>
      <c r="M55" s="146">
        <f t="shared" si="2"/>
        <v>0</v>
      </c>
    </row>
    <row r="56" spans="1:13" x14ac:dyDescent="0.2">
      <c r="A56" s="130"/>
      <c r="B56" s="140" t="s">
        <v>247</v>
      </c>
      <c r="C56" s="140"/>
      <c r="D56" s="141" t="s">
        <v>457</v>
      </c>
      <c r="E56" s="142">
        <v>5310</v>
      </c>
      <c r="F56" s="143" t="s">
        <v>437</v>
      </c>
      <c r="G56" s="144">
        <f t="shared" si="0"/>
        <v>0</v>
      </c>
      <c r="H56" s="145">
        <v>0</v>
      </c>
      <c r="I56" s="145">
        <v>472958.52</v>
      </c>
      <c r="J56" s="145">
        <v>28518.52</v>
      </c>
      <c r="K56" s="145">
        <v>28518.52</v>
      </c>
      <c r="L56" s="146">
        <f t="shared" si="1"/>
        <v>0</v>
      </c>
      <c r="M56" s="146">
        <f t="shared" si="2"/>
        <v>6.0298142001966683E-2</v>
      </c>
    </row>
    <row r="57" spans="1:13" ht="22.5" x14ac:dyDescent="0.2">
      <c r="A57" s="130"/>
      <c r="B57" s="140" t="s">
        <v>248</v>
      </c>
      <c r="C57" s="140"/>
      <c r="D57" s="141" t="s">
        <v>458</v>
      </c>
      <c r="E57" s="142">
        <v>5110</v>
      </c>
      <c r="F57" s="143" t="s">
        <v>418</v>
      </c>
      <c r="G57" s="144">
        <f t="shared" si="0"/>
        <v>0</v>
      </c>
      <c r="H57" s="145">
        <v>0</v>
      </c>
      <c r="I57" s="145">
        <v>144372.44</v>
      </c>
      <c r="J57" s="145">
        <v>0</v>
      </c>
      <c r="K57" s="145">
        <v>0</v>
      </c>
      <c r="L57" s="146">
        <f t="shared" si="1"/>
        <v>0</v>
      </c>
      <c r="M57" s="146">
        <f t="shared" si="2"/>
        <v>0</v>
      </c>
    </row>
    <row r="58" spans="1:13" x14ac:dyDescent="0.2">
      <c r="A58" s="130"/>
      <c r="B58" s="140"/>
      <c r="C58" s="140"/>
      <c r="D58" s="141"/>
      <c r="E58" s="142">
        <v>5310</v>
      </c>
      <c r="F58" s="143" t="s">
        <v>437</v>
      </c>
      <c r="G58" s="144">
        <f t="shared" si="0"/>
        <v>0</v>
      </c>
      <c r="H58" s="145">
        <v>0</v>
      </c>
      <c r="I58" s="145">
        <v>5393097.8700000001</v>
      </c>
      <c r="J58" s="145">
        <v>0</v>
      </c>
      <c r="K58" s="145">
        <v>0</v>
      </c>
      <c r="L58" s="146">
        <f t="shared" si="1"/>
        <v>0</v>
      </c>
      <c r="M58" s="146">
        <f t="shared" si="2"/>
        <v>0</v>
      </c>
    </row>
    <row r="59" spans="1:13" x14ac:dyDescent="0.2">
      <c r="A59" s="130"/>
      <c r="B59" s="140"/>
      <c r="C59" s="140"/>
      <c r="D59" s="141"/>
      <c r="E59" s="142">
        <v>5320</v>
      </c>
      <c r="F59" s="143" t="s">
        <v>446</v>
      </c>
      <c r="G59" s="144">
        <f t="shared" si="0"/>
        <v>0</v>
      </c>
      <c r="H59" s="145">
        <v>0</v>
      </c>
      <c r="I59" s="145">
        <v>8488.69</v>
      </c>
      <c r="J59" s="145">
        <v>0</v>
      </c>
      <c r="K59" s="145">
        <v>0</v>
      </c>
      <c r="L59" s="146">
        <f t="shared" si="1"/>
        <v>0</v>
      </c>
      <c r="M59" s="146">
        <f t="shared" si="2"/>
        <v>0</v>
      </c>
    </row>
    <row r="60" spans="1:13" x14ac:dyDescent="0.2">
      <c r="A60" s="130"/>
      <c r="B60" s="140" t="s">
        <v>249</v>
      </c>
      <c r="C60" s="140"/>
      <c r="D60" s="141" t="s">
        <v>459</v>
      </c>
      <c r="E60" s="142">
        <v>5310</v>
      </c>
      <c r="F60" s="143" t="s">
        <v>437</v>
      </c>
      <c r="G60" s="144">
        <f t="shared" si="0"/>
        <v>0</v>
      </c>
      <c r="H60" s="145">
        <v>0</v>
      </c>
      <c r="I60" s="145">
        <v>444440</v>
      </c>
      <c r="J60" s="145">
        <v>0</v>
      </c>
      <c r="K60" s="145">
        <v>0</v>
      </c>
      <c r="L60" s="146">
        <f t="shared" si="1"/>
        <v>0</v>
      </c>
      <c r="M60" s="146">
        <f t="shared" si="2"/>
        <v>0</v>
      </c>
    </row>
    <row r="61" spans="1:13" x14ac:dyDescent="0.2">
      <c r="A61" s="130"/>
      <c r="B61" s="140" t="s">
        <v>250</v>
      </c>
      <c r="C61" s="140"/>
      <c r="D61" s="141" t="s">
        <v>460</v>
      </c>
      <c r="E61" s="142">
        <v>5110</v>
      </c>
      <c r="F61" s="143" t="s">
        <v>418</v>
      </c>
      <c r="G61" s="144">
        <f t="shared" si="0"/>
        <v>0</v>
      </c>
      <c r="H61" s="145">
        <v>0</v>
      </c>
      <c r="I61" s="145">
        <v>382200</v>
      </c>
      <c r="J61" s="145">
        <v>382200</v>
      </c>
      <c r="K61" s="145">
        <v>382200</v>
      </c>
      <c r="L61" s="146">
        <f t="shared" si="1"/>
        <v>0</v>
      </c>
      <c r="M61" s="146">
        <f t="shared" si="2"/>
        <v>1</v>
      </c>
    </row>
    <row r="62" spans="1:13" x14ac:dyDescent="0.2">
      <c r="A62" s="130"/>
      <c r="B62" s="140"/>
      <c r="C62" s="140"/>
      <c r="D62" s="141"/>
      <c r="E62" s="142">
        <v>5310</v>
      </c>
      <c r="F62" s="143" t="s">
        <v>437</v>
      </c>
      <c r="G62" s="144">
        <f t="shared" si="0"/>
        <v>0</v>
      </c>
      <c r="H62" s="145">
        <v>0</v>
      </c>
      <c r="I62" s="145">
        <v>14626444.640000001</v>
      </c>
      <c r="J62" s="145">
        <v>6293000</v>
      </c>
      <c r="K62" s="145">
        <v>6293000</v>
      </c>
      <c r="L62" s="146">
        <f t="shared" si="1"/>
        <v>0</v>
      </c>
      <c r="M62" s="146">
        <f t="shared" si="2"/>
        <v>0.43024809889821591</v>
      </c>
    </row>
    <row r="63" spans="1:13" x14ac:dyDescent="0.2">
      <c r="A63" s="130"/>
      <c r="B63" s="140"/>
      <c r="C63" s="140"/>
      <c r="D63" s="141"/>
      <c r="E63" s="142">
        <v>5320</v>
      </c>
      <c r="F63" s="143" t="s">
        <v>446</v>
      </c>
      <c r="G63" s="144">
        <f t="shared" si="0"/>
        <v>0</v>
      </c>
      <c r="H63" s="145">
        <v>0</v>
      </c>
      <c r="I63" s="145">
        <v>635630</v>
      </c>
      <c r="J63" s="145">
        <v>635630</v>
      </c>
      <c r="K63" s="145">
        <v>635630</v>
      </c>
      <c r="L63" s="146">
        <f t="shared" si="1"/>
        <v>0</v>
      </c>
      <c r="M63" s="146">
        <f t="shared" si="2"/>
        <v>1</v>
      </c>
    </row>
    <row r="64" spans="1:13" ht="22.5" x14ac:dyDescent="0.2">
      <c r="A64" s="130"/>
      <c r="B64" s="140" t="s">
        <v>252</v>
      </c>
      <c r="C64" s="140"/>
      <c r="D64" s="141" t="s">
        <v>461</v>
      </c>
      <c r="E64" s="142">
        <v>5310</v>
      </c>
      <c r="F64" s="143" t="s">
        <v>437</v>
      </c>
      <c r="G64" s="144">
        <f t="shared" si="0"/>
        <v>0</v>
      </c>
      <c r="H64" s="145">
        <v>0</v>
      </c>
      <c r="I64" s="145">
        <v>1086070</v>
      </c>
      <c r="J64" s="145">
        <v>0</v>
      </c>
      <c r="K64" s="145">
        <v>0</v>
      </c>
      <c r="L64" s="146">
        <f t="shared" si="1"/>
        <v>0</v>
      </c>
      <c r="M64" s="146">
        <f t="shared" si="2"/>
        <v>0</v>
      </c>
    </row>
    <row r="65" spans="1:13" x14ac:dyDescent="0.2">
      <c r="A65" s="130"/>
      <c r="B65" s="140" t="s">
        <v>253</v>
      </c>
      <c r="C65" s="140"/>
      <c r="D65" s="141" t="s">
        <v>462</v>
      </c>
      <c r="E65" s="142">
        <v>5310</v>
      </c>
      <c r="F65" s="143" t="s">
        <v>437</v>
      </c>
      <c r="G65" s="144">
        <f t="shared" si="0"/>
        <v>0</v>
      </c>
      <c r="H65" s="145">
        <v>0</v>
      </c>
      <c r="I65" s="145">
        <v>583355</v>
      </c>
      <c r="J65" s="145">
        <v>173411</v>
      </c>
      <c r="K65" s="145">
        <v>173411</v>
      </c>
      <c r="L65" s="146">
        <f t="shared" si="1"/>
        <v>0</v>
      </c>
      <c r="M65" s="146">
        <f t="shared" si="2"/>
        <v>0.29726495873010433</v>
      </c>
    </row>
    <row r="66" spans="1:13" x14ac:dyDescent="0.2">
      <c r="A66" s="130"/>
      <c r="B66" s="140" t="s">
        <v>254</v>
      </c>
      <c r="C66" s="140"/>
      <c r="D66" s="141" t="s">
        <v>463</v>
      </c>
      <c r="E66" s="142">
        <v>5110</v>
      </c>
      <c r="F66" s="143" t="s">
        <v>418</v>
      </c>
      <c r="G66" s="144">
        <f t="shared" si="0"/>
        <v>0</v>
      </c>
      <c r="H66" s="145">
        <v>0</v>
      </c>
      <c r="I66" s="145">
        <v>37584</v>
      </c>
      <c r="J66" s="145">
        <v>0</v>
      </c>
      <c r="K66" s="145">
        <v>0</v>
      </c>
      <c r="L66" s="146">
        <f t="shared" si="1"/>
        <v>0</v>
      </c>
      <c r="M66" s="146">
        <f t="shared" si="2"/>
        <v>0</v>
      </c>
    </row>
    <row r="67" spans="1:13" x14ac:dyDescent="0.2">
      <c r="A67" s="130"/>
      <c r="B67" s="140"/>
      <c r="C67" s="140"/>
      <c r="D67" s="141"/>
      <c r="E67" s="142">
        <v>5310</v>
      </c>
      <c r="F67" s="143" t="s">
        <v>437</v>
      </c>
      <c r="G67" s="144">
        <f t="shared" si="0"/>
        <v>0</v>
      </c>
      <c r="H67" s="145">
        <v>0</v>
      </c>
      <c r="I67" s="145">
        <v>391992</v>
      </c>
      <c r="J67" s="145">
        <v>0</v>
      </c>
      <c r="K67" s="145">
        <v>0</v>
      </c>
      <c r="L67" s="146">
        <f t="shared" si="1"/>
        <v>0</v>
      </c>
      <c r="M67" s="146">
        <f t="shared" si="2"/>
        <v>0</v>
      </c>
    </row>
    <row r="68" spans="1:13" x14ac:dyDescent="0.2">
      <c r="A68" s="130"/>
      <c r="B68" s="140" t="s">
        <v>256</v>
      </c>
      <c r="C68" s="140"/>
      <c r="D68" s="141" t="s">
        <v>464</v>
      </c>
      <c r="E68" s="142">
        <v>5310</v>
      </c>
      <c r="F68" s="143" t="s">
        <v>437</v>
      </c>
      <c r="G68" s="144">
        <f t="shared" si="0"/>
        <v>0</v>
      </c>
      <c r="H68" s="145">
        <v>0</v>
      </c>
      <c r="I68" s="145">
        <v>359948</v>
      </c>
      <c r="J68" s="145">
        <v>359948</v>
      </c>
      <c r="K68" s="145">
        <v>359948</v>
      </c>
      <c r="L68" s="146">
        <f t="shared" si="1"/>
        <v>0</v>
      </c>
      <c r="M68" s="146">
        <f t="shared" si="2"/>
        <v>1</v>
      </c>
    </row>
    <row r="69" spans="1:13" ht="22.5" x14ac:dyDescent="0.2">
      <c r="A69" s="130"/>
      <c r="B69" s="140" t="s">
        <v>257</v>
      </c>
      <c r="C69" s="140"/>
      <c r="D69" s="141" t="s">
        <v>465</v>
      </c>
      <c r="E69" s="142">
        <v>5110</v>
      </c>
      <c r="F69" s="143" t="s">
        <v>418</v>
      </c>
      <c r="G69" s="144">
        <f t="shared" si="0"/>
        <v>0</v>
      </c>
      <c r="H69" s="145">
        <v>0</v>
      </c>
      <c r="I69" s="145">
        <v>18728.2</v>
      </c>
      <c r="J69" s="145">
        <v>0</v>
      </c>
      <c r="K69" s="145">
        <v>0</v>
      </c>
      <c r="L69" s="146">
        <f t="shared" si="1"/>
        <v>0</v>
      </c>
      <c r="M69" s="146">
        <f t="shared" si="2"/>
        <v>0</v>
      </c>
    </row>
    <row r="70" spans="1:13" x14ac:dyDescent="0.2">
      <c r="A70" s="130"/>
      <c r="B70" s="140"/>
      <c r="C70" s="140"/>
      <c r="D70" s="141"/>
      <c r="E70" s="142">
        <v>5310</v>
      </c>
      <c r="F70" s="143" t="s">
        <v>437</v>
      </c>
      <c r="G70" s="144">
        <f t="shared" si="0"/>
        <v>0</v>
      </c>
      <c r="H70" s="145">
        <v>0</v>
      </c>
      <c r="I70" s="145">
        <v>4117731.96</v>
      </c>
      <c r="J70" s="145">
        <v>0</v>
      </c>
      <c r="K70" s="145">
        <v>0</v>
      </c>
      <c r="L70" s="146">
        <f t="shared" si="1"/>
        <v>0</v>
      </c>
      <c r="M70" s="146">
        <f t="shared" si="2"/>
        <v>0</v>
      </c>
    </row>
    <row r="71" spans="1:13" x14ac:dyDescent="0.2">
      <c r="A71" s="130"/>
      <c r="B71" s="140" t="s">
        <v>261</v>
      </c>
      <c r="C71" s="140"/>
      <c r="D71" s="141" t="s">
        <v>466</v>
      </c>
      <c r="E71" s="142">
        <v>5310</v>
      </c>
      <c r="F71" s="143" t="s">
        <v>437</v>
      </c>
      <c r="G71" s="144">
        <f t="shared" si="0"/>
        <v>0</v>
      </c>
      <c r="H71" s="145">
        <v>0</v>
      </c>
      <c r="I71" s="145">
        <v>444440</v>
      </c>
      <c r="J71" s="145">
        <v>0</v>
      </c>
      <c r="K71" s="145">
        <v>0</v>
      </c>
      <c r="L71" s="146">
        <f t="shared" si="1"/>
        <v>0</v>
      </c>
      <c r="M71" s="146">
        <f t="shared" si="2"/>
        <v>0</v>
      </c>
    </row>
    <row r="72" spans="1:13" x14ac:dyDescent="0.2">
      <c r="A72" s="130"/>
      <c r="B72" s="140" t="s">
        <v>265</v>
      </c>
      <c r="C72" s="140"/>
      <c r="D72" s="141" t="s">
        <v>467</v>
      </c>
      <c r="E72" s="142">
        <v>5110</v>
      </c>
      <c r="F72" s="143" t="s">
        <v>418</v>
      </c>
      <c r="G72" s="144">
        <f t="shared" ref="G72:G85" si="3">+H72</f>
        <v>0</v>
      </c>
      <c r="H72" s="145">
        <v>0</v>
      </c>
      <c r="I72" s="145">
        <v>187032.6</v>
      </c>
      <c r="J72" s="145">
        <v>0</v>
      </c>
      <c r="K72" s="145">
        <v>0</v>
      </c>
      <c r="L72" s="146">
        <f t="shared" ref="L72:L85" si="4">IFERROR(K72/H72,0)</f>
        <v>0</v>
      </c>
      <c r="M72" s="146">
        <f t="shared" ref="M72:M85" si="5">IFERROR(K72/I72,0)</f>
        <v>0</v>
      </c>
    </row>
    <row r="73" spans="1:13" x14ac:dyDescent="0.2">
      <c r="A73" s="130"/>
      <c r="B73" s="140"/>
      <c r="C73" s="140"/>
      <c r="D73" s="141"/>
      <c r="E73" s="142">
        <v>5310</v>
      </c>
      <c r="F73" s="143" t="s">
        <v>437</v>
      </c>
      <c r="G73" s="144">
        <f t="shared" si="3"/>
        <v>0</v>
      </c>
      <c r="H73" s="145">
        <v>0</v>
      </c>
      <c r="I73" s="145">
        <v>584596.12</v>
      </c>
      <c r="J73" s="145">
        <v>0</v>
      </c>
      <c r="K73" s="145">
        <v>0</v>
      </c>
      <c r="L73" s="146">
        <f t="shared" si="4"/>
        <v>0</v>
      </c>
      <c r="M73" s="146">
        <f t="shared" si="5"/>
        <v>0</v>
      </c>
    </row>
    <row r="74" spans="1:13" x14ac:dyDescent="0.2">
      <c r="A74" s="130"/>
      <c r="B74" s="140"/>
      <c r="C74" s="140"/>
      <c r="D74" s="141"/>
      <c r="E74" s="142">
        <v>5320</v>
      </c>
      <c r="F74" s="143" t="s">
        <v>446</v>
      </c>
      <c r="G74" s="144">
        <f t="shared" si="3"/>
        <v>0</v>
      </c>
      <c r="H74" s="145">
        <v>0</v>
      </c>
      <c r="I74" s="145">
        <v>3025.55</v>
      </c>
      <c r="J74" s="145">
        <v>0</v>
      </c>
      <c r="K74" s="145">
        <v>0</v>
      </c>
      <c r="L74" s="146">
        <f t="shared" si="4"/>
        <v>0</v>
      </c>
      <c r="M74" s="146">
        <f t="shared" si="5"/>
        <v>0</v>
      </c>
    </row>
    <row r="75" spans="1:13" ht="22.5" x14ac:dyDescent="0.2">
      <c r="A75" s="130"/>
      <c r="B75" s="140" t="s">
        <v>266</v>
      </c>
      <c r="C75" s="140"/>
      <c r="D75" s="141" t="s">
        <v>468</v>
      </c>
      <c r="E75" s="142">
        <v>5110</v>
      </c>
      <c r="F75" s="143" t="s">
        <v>418</v>
      </c>
      <c r="G75" s="144">
        <f t="shared" si="3"/>
        <v>0</v>
      </c>
      <c r="H75" s="145">
        <v>0</v>
      </c>
      <c r="I75" s="145">
        <v>88972</v>
      </c>
      <c r="J75" s="145">
        <v>88972</v>
      </c>
      <c r="K75" s="145">
        <v>88972</v>
      </c>
      <c r="L75" s="146">
        <f t="shared" si="4"/>
        <v>0</v>
      </c>
      <c r="M75" s="146">
        <f t="shared" si="5"/>
        <v>1</v>
      </c>
    </row>
    <row r="76" spans="1:13" x14ac:dyDescent="0.2">
      <c r="A76" s="130"/>
      <c r="B76" s="140"/>
      <c r="C76" s="140"/>
      <c r="D76" s="141"/>
      <c r="E76" s="142">
        <v>5310</v>
      </c>
      <c r="F76" s="143" t="s">
        <v>437</v>
      </c>
      <c r="G76" s="144">
        <f t="shared" si="3"/>
        <v>0</v>
      </c>
      <c r="H76" s="145">
        <v>0</v>
      </c>
      <c r="I76" s="145">
        <v>444440</v>
      </c>
      <c r="J76" s="145">
        <v>0</v>
      </c>
      <c r="K76" s="145">
        <v>0</v>
      </c>
      <c r="L76" s="146">
        <f t="shared" si="4"/>
        <v>0</v>
      </c>
      <c r="M76" s="146">
        <f t="shared" si="5"/>
        <v>0</v>
      </c>
    </row>
    <row r="77" spans="1:13" x14ac:dyDescent="0.2">
      <c r="A77" s="130"/>
      <c r="B77" s="140" t="s">
        <v>276</v>
      </c>
      <c r="C77" s="140"/>
      <c r="D77" s="141" t="s">
        <v>469</v>
      </c>
      <c r="E77" s="142">
        <v>5310</v>
      </c>
      <c r="F77" s="143" t="s">
        <v>437</v>
      </c>
      <c r="G77" s="144">
        <f t="shared" si="3"/>
        <v>0</v>
      </c>
      <c r="H77" s="145">
        <v>0</v>
      </c>
      <c r="I77" s="145">
        <v>444440</v>
      </c>
      <c r="J77" s="145">
        <v>0</v>
      </c>
      <c r="K77" s="145">
        <v>0</v>
      </c>
      <c r="L77" s="146">
        <f t="shared" si="4"/>
        <v>0</v>
      </c>
      <c r="M77" s="146">
        <f t="shared" si="5"/>
        <v>0</v>
      </c>
    </row>
    <row r="78" spans="1:13" x14ac:dyDescent="0.2">
      <c r="A78" s="130"/>
      <c r="B78" s="140" t="s">
        <v>277</v>
      </c>
      <c r="C78" s="140"/>
      <c r="D78" s="141" t="s">
        <v>470</v>
      </c>
      <c r="E78" s="142">
        <v>5310</v>
      </c>
      <c r="F78" s="143" t="s">
        <v>437</v>
      </c>
      <c r="G78" s="144">
        <f t="shared" si="3"/>
        <v>0</v>
      </c>
      <c r="H78" s="145">
        <v>0</v>
      </c>
      <c r="I78" s="145">
        <v>444440</v>
      </c>
      <c r="J78" s="145">
        <v>0</v>
      </c>
      <c r="K78" s="145">
        <v>0</v>
      </c>
      <c r="L78" s="146">
        <f t="shared" si="4"/>
        <v>0</v>
      </c>
      <c r="M78" s="146">
        <f t="shared" si="5"/>
        <v>0</v>
      </c>
    </row>
    <row r="79" spans="1:13" x14ac:dyDescent="0.2">
      <c r="A79" s="130"/>
      <c r="B79" s="140" t="s">
        <v>267</v>
      </c>
      <c r="C79" s="140"/>
      <c r="D79" s="141" t="s">
        <v>471</v>
      </c>
      <c r="E79" s="142">
        <v>5310</v>
      </c>
      <c r="F79" s="143" t="s">
        <v>437</v>
      </c>
      <c r="G79" s="144">
        <f t="shared" si="3"/>
        <v>0</v>
      </c>
      <c r="H79" s="145">
        <v>0</v>
      </c>
      <c r="I79" s="145">
        <v>197200</v>
      </c>
      <c r="J79" s="145">
        <v>197200</v>
      </c>
      <c r="K79" s="145">
        <v>197200</v>
      </c>
      <c r="L79" s="146">
        <f t="shared" si="4"/>
        <v>0</v>
      </c>
      <c r="M79" s="146">
        <f t="shared" si="5"/>
        <v>1</v>
      </c>
    </row>
    <row r="80" spans="1:13" ht="22.5" x14ac:dyDescent="0.2">
      <c r="A80" s="130"/>
      <c r="B80" s="140" t="s">
        <v>268</v>
      </c>
      <c r="C80" s="140"/>
      <c r="D80" s="141" t="s">
        <v>472</v>
      </c>
      <c r="E80" s="142">
        <v>5310</v>
      </c>
      <c r="F80" s="143" t="s">
        <v>437</v>
      </c>
      <c r="G80" s="144">
        <f t="shared" si="3"/>
        <v>0</v>
      </c>
      <c r="H80" s="145">
        <v>0</v>
      </c>
      <c r="I80" s="145">
        <v>530000</v>
      </c>
      <c r="J80" s="145">
        <v>530000</v>
      </c>
      <c r="K80" s="145">
        <v>530000</v>
      </c>
      <c r="L80" s="146">
        <f t="shared" si="4"/>
        <v>0</v>
      </c>
      <c r="M80" s="146">
        <f t="shared" si="5"/>
        <v>1</v>
      </c>
    </row>
    <row r="81" spans="1:13" x14ac:dyDescent="0.2">
      <c r="A81" s="130"/>
      <c r="B81" s="140" t="s">
        <v>269</v>
      </c>
      <c r="C81" s="140"/>
      <c r="D81" s="141" t="s">
        <v>473</v>
      </c>
      <c r="E81" s="142">
        <v>5310</v>
      </c>
      <c r="F81" s="143" t="s">
        <v>437</v>
      </c>
      <c r="G81" s="144">
        <f t="shared" si="3"/>
        <v>0</v>
      </c>
      <c r="H81" s="145">
        <v>0</v>
      </c>
      <c r="I81" s="145">
        <v>444440</v>
      </c>
      <c r="J81" s="145">
        <v>0</v>
      </c>
      <c r="K81" s="145">
        <v>0</v>
      </c>
      <c r="L81" s="146">
        <f t="shared" si="4"/>
        <v>0</v>
      </c>
      <c r="M81" s="146">
        <f t="shared" si="5"/>
        <v>0</v>
      </c>
    </row>
    <row r="82" spans="1:13" x14ac:dyDescent="0.2">
      <c r="A82" s="130"/>
      <c r="B82" s="140" t="s">
        <v>279</v>
      </c>
      <c r="C82" s="140"/>
      <c r="D82" s="141" t="s">
        <v>474</v>
      </c>
      <c r="E82" s="142">
        <v>5110</v>
      </c>
      <c r="F82" s="143" t="s">
        <v>418</v>
      </c>
      <c r="G82" s="144">
        <f t="shared" si="3"/>
        <v>0</v>
      </c>
      <c r="H82" s="145">
        <v>0</v>
      </c>
      <c r="I82" s="145">
        <v>88972</v>
      </c>
      <c r="J82" s="145">
        <v>88972</v>
      </c>
      <c r="K82" s="145">
        <v>88972</v>
      </c>
      <c r="L82" s="146">
        <f t="shared" si="4"/>
        <v>0</v>
      </c>
      <c r="M82" s="146">
        <f t="shared" si="5"/>
        <v>1</v>
      </c>
    </row>
    <row r="83" spans="1:13" x14ac:dyDescent="0.2">
      <c r="A83" s="130"/>
      <c r="B83" s="140"/>
      <c r="C83" s="140"/>
      <c r="D83" s="141"/>
      <c r="E83" s="142">
        <v>5120</v>
      </c>
      <c r="F83" s="143" t="s">
        <v>419</v>
      </c>
      <c r="G83" s="144">
        <f t="shared" si="3"/>
        <v>0</v>
      </c>
      <c r="H83" s="145">
        <v>0</v>
      </c>
      <c r="I83" s="145">
        <v>72500</v>
      </c>
      <c r="J83" s="145">
        <v>72500</v>
      </c>
      <c r="K83" s="145">
        <v>72500</v>
      </c>
      <c r="L83" s="146">
        <f t="shared" si="4"/>
        <v>0</v>
      </c>
      <c r="M83" s="146">
        <f t="shared" si="5"/>
        <v>1</v>
      </c>
    </row>
    <row r="84" spans="1:13" x14ac:dyDescent="0.2">
      <c r="A84" s="130"/>
      <c r="B84" s="140"/>
      <c r="C84" s="140"/>
      <c r="D84" s="141"/>
      <c r="E84" s="142">
        <v>5310</v>
      </c>
      <c r="F84" s="143" t="s">
        <v>437</v>
      </c>
      <c r="G84" s="144">
        <f t="shared" si="3"/>
        <v>0</v>
      </c>
      <c r="H84" s="145">
        <v>0</v>
      </c>
      <c r="I84" s="145">
        <v>444440</v>
      </c>
      <c r="J84" s="145">
        <v>0</v>
      </c>
      <c r="K84" s="145">
        <v>0</v>
      </c>
      <c r="L84" s="146">
        <f t="shared" si="4"/>
        <v>0</v>
      </c>
      <c r="M84" s="146">
        <f t="shared" si="5"/>
        <v>0</v>
      </c>
    </row>
    <row r="85" spans="1:13" ht="33.75" x14ac:dyDescent="0.2">
      <c r="A85" s="130"/>
      <c r="B85" s="140" t="s">
        <v>270</v>
      </c>
      <c r="C85" s="140"/>
      <c r="D85" s="141" t="s">
        <v>475</v>
      </c>
      <c r="E85" s="142">
        <v>5690</v>
      </c>
      <c r="F85" s="143" t="s">
        <v>442</v>
      </c>
      <c r="G85" s="144">
        <f t="shared" si="3"/>
        <v>0</v>
      </c>
      <c r="H85" s="145">
        <v>0</v>
      </c>
      <c r="I85" s="145">
        <v>2699282.3</v>
      </c>
      <c r="J85" s="145">
        <v>0</v>
      </c>
      <c r="K85" s="145">
        <v>0</v>
      </c>
      <c r="L85" s="146">
        <f t="shared" si="4"/>
        <v>0</v>
      </c>
      <c r="M85" s="146">
        <f t="shared" si="5"/>
        <v>0</v>
      </c>
    </row>
    <row r="86" spans="1:13" x14ac:dyDescent="0.2">
      <c r="A86" s="130"/>
      <c r="B86" s="147"/>
      <c r="C86" s="148"/>
      <c r="D86" s="149"/>
      <c r="E86" s="150"/>
      <c r="F86" s="151"/>
      <c r="G86" s="152"/>
      <c r="H86" s="153"/>
      <c r="I86" s="153"/>
      <c r="J86" s="153"/>
      <c r="K86" s="153"/>
      <c r="L86" s="154"/>
      <c r="M86" s="155"/>
    </row>
    <row r="87" spans="1:13" x14ac:dyDescent="0.2">
      <c r="A87" s="131"/>
      <c r="B87" s="334" t="s">
        <v>476</v>
      </c>
      <c r="C87" s="335"/>
      <c r="D87" s="335"/>
      <c r="E87" s="335"/>
      <c r="F87" s="335"/>
      <c r="G87" s="156">
        <f>SUM(G8:G85)</f>
        <v>1787025</v>
      </c>
      <c r="H87" s="156">
        <f>SUM(H8:H85)</f>
        <v>1787025</v>
      </c>
      <c r="I87" s="156">
        <f>SUM(I8:I85)</f>
        <v>46363493.439999998</v>
      </c>
      <c r="J87" s="156">
        <f>SUM(J8:J85)</f>
        <v>9756736.7200000007</v>
      </c>
      <c r="K87" s="156">
        <f>SUM(K8:K85)</f>
        <v>9756736.7200000007</v>
      </c>
      <c r="L87" s="157">
        <f>IFERROR(K87/H87,0)</f>
        <v>5.4597650956198152</v>
      </c>
      <c r="M87" s="158">
        <f>IFERROR(K87/I87,0)</f>
        <v>0.21044006816756389</v>
      </c>
    </row>
    <row r="88" spans="1:13" x14ac:dyDescent="0.2">
      <c r="A88" s="131"/>
      <c r="B88" s="159"/>
      <c r="C88" s="160"/>
      <c r="D88" s="138"/>
      <c r="E88" s="161"/>
      <c r="F88" s="138"/>
      <c r="G88" s="138"/>
      <c r="H88" s="138"/>
      <c r="I88" s="138"/>
      <c r="J88" s="138"/>
      <c r="K88" s="138"/>
      <c r="L88" s="138"/>
      <c r="M88" s="139"/>
    </row>
    <row r="89" spans="1:13" x14ac:dyDescent="0.2">
      <c r="A89" s="131"/>
      <c r="B89" s="336" t="s">
        <v>477</v>
      </c>
      <c r="C89" s="333"/>
      <c r="D89" s="333"/>
      <c r="E89" s="132"/>
      <c r="F89" s="137"/>
      <c r="G89" s="138"/>
      <c r="H89" s="138"/>
      <c r="I89" s="138"/>
      <c r="J89" s="138"/>
      <c r="K89" s="138"/>
      <c r="L89" s="138"/>
      <c r="M89" s="139"/>
    </row>
    <row r="90" spans="1:13" x14ac:dyDescent="0.2">
      <c r="A90" s="131"/>
      <c r="B90" s="136"/>
      <c r="C90" s="333" t="s">
        <v>478</v>
      </c>
      <c r="D90" s="333"/>
      <c r="E90" s="132"/>
      <c r="F90" s="137"/>
      <c r="G90" s="138"/>
      <c r="H90" s="138"/>
      <c r="I90" s="138"/>
      <c r="J90" s="138"/>
      <c r="K90" s="138"/>
      <c r="L90" s="138"/>
      <c r="M90" s="139"/>
    </row>
    <row r="91" spans="1:13" x14ac:dyDescent="0.2">
      <c r="A91" s="130"/>
      <c r="B91" s="162"/>
      <c r="C91" s="163"/>
      <c r="D91" s="163"/>
      <c r="E91" s="164"/>
      <c r="F91" s="163"/>
      <c r="G91" s="165"/>
      <c r="H91" s="165"/>
      <c r="I91" s="165"/>
      <c r="J91" s="165"/>
      <c r="K91" s="165"/>
      <c r="L91" s="165"/>
      <c r="M91" s="166"/>
    </row>
    <row r="92" spans="1:13" ht="22.5" x14ac:dyDescent="0.2">
      <c r="A92" s="130"/>
      <c r="B92" s="140" t="s">
        <v>246</v>
      </c>
      <c r="C92" s="140"/>
      <c r="D92" s="167" t="s">
        <v>456</v>
      </c>
      <c r="E92" s="168">
        <v>6220</v>
      </c>
      <c r="F92" s="167" t="s">
        <v>479</v>
      </c>
      <c r="G92" s="144">
        <f t="shared" ref="G92:G108" si="6">+H92</f>
        <v>0</v>
      </c>
      <c r="H92" s="145">
        <v>0</v>
      </c>
      <c r="I92" s="145">
        <v>8481337.0199999996</v>
      </c>
      <c r="J92" s="145">
        <v>0</v>
      </c>
      <c r="K92" s="145">
        <v>0</v>
      </c>
      <c r="L92" s="146">
        <f t="shared" ref="L92:L108" si="7">IFERROR(K92/H92,0)</f>
        <v>0</v>
      </c>
      <c r="M92" s="146">
        <f t="shared" ref="M92:M108" si="8">IFERROR(K92/I92,0)</f>
        <v>0</v>
      </c>
    </row>
    <row r="93" spans="1:13" ht="22.5" x14ac:dyDescent="0.2">
      <c r="A93" s="130"/>
      <c r="B93" s="140" t="s">
        <v>248</v>
      </c>
      <c r="C93" s="140"/>
      <c r="D93" s="167" t="s">
        <v>458</v>
      </c>
      <c r="E93" s="168">
        <v>6220</v>
      </c>
      <c r="F93" s="167" t="s">
        <v>479</v>
      </c>
      <c r="G93" s="144">
        <f t="shared" si="6"/>
        <v>0</v>
      </c>
      <c r="H93" s="145">
        <v>0</v>
      </c>
      <c r="I93" s="145">
        <v>18201065.530000001</v>
      </c>
      <c r="J93" s="145">
        <v>0</v>
      </c>
      <c r="K93" s="145">
        <v>0</v>
      </c>
      <c r="L93" s="146">
        <f t="shared" si="7"/>
        <v>0</v>
      </c>
      <c r="M93" s="146">
        <f t="shared" si="8"/>
        <v>0</v>
      </c>
    </row>
    <row r="94" spans="1:13" x14ac:dyDescent="0.2">
      <c r="A94" s="130"/>
      <c r="B94" s="140" t="s">
        <v>251</v>
      </c>
      <c r="C94" s="140"/>
      <c r="D94" s="167" t="s">
        <v>480</v>
      </c>
      <c r="E94" s="168">
        <v>6220</v>
      </c>
      <c r="F94" s="167" t="s">
        <v>479</v>
      </c>
      <c r="G94" s="144">
        <f t="shared" si="6"/>
        <v>0</v>
      </c>
      <c r="H94" s="145">
        <v>0</v>
      </c>
      <c r="I94" s="145">
        <v>12578748.25</v>
      </c>
      <c r="J94" s="145">
        <v>0</v>
      </c>
      <c r="K94" s="145">
        <v>0</v>
      </c>
      <c r="L94" s="146">
        <f t="shared" si="7"/>
        <v>0</v>
      </c>
      <c r="M94" s="146">
        <f t="shared" si="8"/>
        <v>0</v>
      </c>
    </row>
    <row r="95" spans="1:13" ht="22.5" x14ac:dyDescent="0.2">
      <c r="A95" s="130"/>
      <c r="B95" s="140" t="s">
        <v>252</v>
      </c>
      <c r="C95" s="140"/>
      <c r="D95" s="167" t="s">
        <v>461</v>
      </c>
      <c r="E95" s="168">
        <v>6220</v>
      </c>
      <c r="F95" s="167" t="s">
        <v>479</v>
      </c>
      <c r="G95" s="144">
        <f t="shared" si="6"/>
        <v>0</v>
      </c>
      <c r="H95" s="145">
        <v>0</v>
      </c>
      <c r="I95" s="145">
        <v>1742400.35</v>
      </c>
      <c r="J95" s="145">
        <v>0</v>
      </c>
      <c r="K95" s="145">
        <v>0</v>
      </c>
      <c r="L95" s="146">
        <f t="shared" si="7"/>
        <v>0</v>
      </c>
      <c r="M95" s="146">
        <f t="shared" si="8"/>
        <v>0</v>
      </c>
    </row>
    <row r="96" spans="1:13" x14ac:dyDescent="0.2">
      <c r="A96" s="130"/>
      <c r="B96" s="140" t="s">
        <v>253</v>
      </c>
      <c r="C96" s="140"/>
      <c r="D96" s="167" t="s">
        <v>462</v>
      </c>
      <c r="E96" s="168">
        <v>6220</v>
      </c>
      <c r="F96" s="167" t="s">
        <v>479</v>
      </c>
      <c r="G96" s="144">
        <f t="shared" si="6"/>
        <v>0</v>
      </c>
      <c r="H96" s="145">
        <v>0</v>
      </c>
      <c r="I96" s="145">
        <v>324978.14</v>
      </c>
      <c r="J96" s="145">
        <v>324978.14</v>
      </c>
      <c r="K96" s="145">
        <v>324978.14</v>
      </c>
      <c r="L96" s="146">
        <f t="shared" si="7"/>
        <v>0</v>
      </c>
      <c r="M96" s="146">
        <f t="shared" si="8"/>
        <v>1</v>
      </c>
    </row>
    <row r="97" spans="1:13" ht="33.75" x14ac:dyDescent="0.2">
      <c r="A97" s="130"/>
      <c r="B97" s="140" t="s">
        <v>255</v>
      </c>
      <c r="C97" s="140"/>
      <c r="D97" s="167" t="s">
        <v>481</v>
      </c>
      <c r="E97" s="168">
        <v>6220</v>
      </c>
      <c r="F97" s="167" t="s">
        <v>479</v>
      </c>
      <c r="G97" s="144">
        <f t="shared" si="6"/>
        <v>0</v>
      </c>
      <c r="H97" s="145">
        <v>0</v>
      </c>
      <c r="I97" s="145">
        <v>3122592.05</v>
      </c>
      <c r="J97" s="145">
        <v>1165847.32</v>
      </c>
      <c r="K97" s="145">
        <v>1165847.32</v>
      </c>
      <c r="L97" s="146">
        <f t="shared" si="7"/>
        <v>0</v>
      </c>
      <c r="M97" s="146">
        <f t="shared" si="8"/>
        <v>0.37335883180769647</v>
      </c>
    </row>
    <row r="98" spans="1:13" ht="22.5" x14ac:dyDescent="0.2">
      <c r="A98" s="130"/>
      <c r="B98" s="140" t="s">
        <v>257</v>
      </c>
      <c r="C98" s="140"/>
      <c r="D98" s="167" t="s">
        <v>465</v>
      </c>
      <c r="E98" s="168">
        <v>6220</v>
      </c>
      <c r="F98" s="167" t="s">
        <v>479</v>
      </c>
      <c r="G98" s="144">
        <f t="shared" si="6"/>
        <v>0</v>
      </c>
      <c r="H98" s="145">
        <v>0</v>
      </c>
      <c r="I98" s="145">
        <v>17470435.329999998</v>
      </c>
      <c r="J98" s="145">
        <v>0</v>
      </c>
      <c r="K98" s="145">
        <v>0</v>
      </c>
      <c r="L98" s="146">
        <f t="shared" si="7"/>
        <v>0</v>
      </c>
      <c r="M98" s="146">
        <f t="shared" si="8"/>
        <v>0</v>
      </c>
    </row>
    <row r="99" spans="1:13" ht="22.5" x14ac:dyDescent="0.2">
      <c r="A99" s="130"/>
      <c r="B99" s="140" t="s">
        <v>258</v>
      </c>
      <c r="C99" s="140"/>
      <c r="D99" s="167" t="s">
        <v>482</v>
      </c>
      <c r="E99" s="168">
        <v>6220</v>
      </c>
      <c r="F99" s="167" t="s">
        <v>479</v>
      </c>
      <c r="G99" s="144">
        <f t="shared" si="6"/>
        <v>0</v>
      </c>
      <c r="H99" s="145">
        <v>0</v>
      </c>
      <c r="I99" s="145">
        <v>560228.43000000005</v>
      </c>
      <c r="J99" s="145">
        <v>0</v>
      </c>
      <c r="K99" s="145">
        <v>0</v>
      </c>
      <c r="L99" s="146">
        <f t="shared" si="7"/>
        <v>0</v>
      </c>
      <c r="M99" s="146">
        <f t="shared" si="8"/>
        <v>0</v>
      </c>
    </row>
    <row r="100" spans="1:13" x14ac:dyDescent="0.2">
      <c r="A100" s="130"/>
      <c r="B100" s="140" t="s">
        <v>259</v>
      </c>
      <c r="C100" s="140"/>
      <c r="D100" s="167" t="s">
        <v>483</v>
      </c>
      <c r="E100" s="168">
        <v>6220</v>
      </c>
      <c r="F100" s="167" t="s">
        <v>479</v>
      </c>
      <c r="G100" s="144">
        <f t="shared" si="6"/>
        <v>0</v>
      </c>
      <c r="H100" s="145">
        <v>0</v>
      </c>
      <c r="I100" s="145">
        <v>167789.45</v>
      </c>
      <c r="J100" s="145">
        <v>0</v>
      </c>
      <c r="K100" s="145">
        <v>0</v>
      </c>
      <c r="L100" s="146">
        <f t="shared" si="7"/>
        <v>0</v>
      </c>
      <c r="M100" s="146">
        <f t="shared" si="8"/>
        <v>0</v>
      </c>
    </row>
    <row r="101" spans="1:13" x14ac:dyDescent="0.2">
      <c r="A101" s="130"/>
      <c r="B101" s="140" t="s">
        <v>260</v>
      </c>
      <c r="C101" s="140"/>
      <c r="D101" s="167" t="s">
        <v>484</v>
      </c>
      <c r="E101" s="168">
        <v>6220</v>
      </c>
      <c r="F101" s="167" t="s">
        <v>479</v>
      </c>
      <c r="G101" s="144">
        <f t="shared" si="6"/>
        <v>0</v>
      </c>
      <c r="H101" s="145">
        <v>0</v>
      </c>
      <c r="I101" s="145">
        <v>1038698.44</v>
      </c>
      <c r="J101" s="145">
        <v>0</v>
      </c>
      <c r="K101" s="145">
        <v>0</v>
      </c>
      <c r="L101" s="146">
        <f t="shared" si="7"/>
        <v>0</v>
      </c>
      <c r="M101" s="146">
        <f t="shared" si="8"/>
        <v>0</v>
      </c>
    </row>
    <row r="102" spans="1:13" x14ac:dyDescent="0.2">
      <c r="A102" s="130"/>
      <c r="B102" s="140" t="s">
        <v>262</v>
      </c>
      <c r="C102" s="140"/>
      <c r="D102" s="167" t="s">
        <v>485</v>
      </c>
      <c r="E102" s="168">
        <v>6220</v>
      </c>
      <c r="F102" s="167" t="s">
        <v>479</v>
      </c>
      <c r="G102" s="144">
        <f t="shared" si="6"/>
        <v>0</v>
      </c>
      <c r="H102" s="145">
        <v>0</v>
      </c>
      <c r="I102" s="145">
        <v>16022561.27</v>
      </c>
      <c r="J102" s="145">
        <v>0</v>
      </c>
      <c r="K102" s="145">
        <v>0</v>
      </c>
      <c r="L102" s="146">
        <f t="shared" si="7"/>
        <v>0</v>
      </c>
      <c r="M102" s="146">
        <f t="shared" si="8"/>
        <v>0</v>
      </c>
    </row>
    <row r="103" spans="1:13" ht="22.5" x14ac:dyDescent="0.2">
      <c r="A103" s="130"/>
      <c r="B103" s="140" t="s">
        <v>263</v>
      </c>
      <c r="C103" s="140"/>
      <c r="D103" s="167" t="s">
        <v>486</v>
      </c>
      <c r="E103" s="168">
        <v>6220</v>
      </c>
      <c r="F103" s="167" t="s">
        <v>479</v>
      </c>
      <c r="G103" s="144">
        <f t="shared" si="6"/>
        <v>0</v>
      </c>
      <c r="H103" s="145">
        <v>0</v>
      </c>
      <c r="I103" s="145">
        <v>65876943.740000002</v>
      </c>
      <c r="J103" s="145">
        <v>125032.83</v>
      </c>
      <c r="K103" s="145">
        <v>125032.83</v>
      </c>
      <c r="L103" s="146">
        <f t="shared" si="7"/>
        <v>0</v>
      </c>
      <c r="M103" s="146">
        <f t="shared" si="8"/>
        <v>1.8979755723561439E-3</v>
      </c>
    </row>
    <row r="104" spans="1:13" x14ac:dyDescent="0.2">
      <c r="A104" s="130"/>
      <c r="B104" s="140" t="s">
        <v>264</v>
      </c>
      <c r="C104" s="140"/>
      <c r="D104" s="167" t="s">
        <v>487</v>
      </c>
      <c r="E104" s="168">
        <v>6220</v>
      </c>
      <c r="F104" s="167" t="s">
        <v>479</v>
      </c>
      <c r="G104" s="144">
        <f t="shared" si="6"/>
        <v>0</v>
      </c>
      <c r="H104" s="145">
        <v>0</v>
      </c>
      <c r="I104" s="145">
        <v>116359537.52</v>
      </c>
      <c r="J104" s="145">
        <v>0</v>
      </c>
      <c r="K104" s="145">
        <v>0</v>
      </c>
      <c r="L104" s="146">
        <f t="shared" si="7"/>
        <v>0</v>
      </c>
      <c r="M104" s="146">
        <f t="shared" si="8"/>
        <v>0</v>
      </c>
    </row>
    <row r="105" spans="1:13" x14ac:dyDescent="0.2">
      <c r="A105" s="130"/>
      <c r="B105" s="140" t="s">
        <v>265</v>
      </c>
      <c r="C105" s="140"/>
      <c r="D105" s="167" t="s">
        <v>467</v>
      </c>
      <c r="E105" s="168">
        <v>6220</v>
      </c>
      <c r="F105" s="167" t="s">
        <v>479</v>
      </c>
      <c r="G105" s="144">
        <f t="shared" si="6"/>
        <v>0</v>
      </c>
      <c r="H105" s="145">
        <v>0</v>
      </c>
      <c r="I105" s="145">
        <v>14319826</v>
      </c>
      <c r="J105" s="145">
        <v>0</v>
      </c>
      <c r="K105" s="145">
        <v>0</v>
      </c>
      <c r="L105" s="146">
        <f t="shared" si="7"/>
        <v>0</v>
      </c>
      <c r="M105" s="146">
        <f t="shared" si="8"/>
        <v>0</v>
      </c>
    </row>
    <row r="106" spans="1:13" ht="22.5" x14ac:dyDescent="0.2">
      <c r="A106" s="130"/>
      <c r="B106" s="140" t="s">
        <v>278</v>
      </c>
      <c r="C106" s="140"/>
      <c r="D106" s="167" t="s">
        <v>488</v>
      </c>
      <c r="E106" s="168">
        <v>6220</v>
      </c>
      <c r="F106" s="167" t="s">
        <v>479</v>
      </c>
      <c r="G106" s="144">
        <f t="shared" si="6"/>
        <v>0</v>
      </c>
      <c r="H106" s="145">
        <v>0</v>
      </c>
      <c r="I106" s="145">
        <v>537385.28</v>
      </c>
      <c r="J106" s="145">
        <v>73875.86</v>
      </c>
      <c r="K106" s="145">
        <v>73875.86</v>
      </c>
      <c r="L106" s="146">
        <f t="shared" si="7"/>
        <v>0</v>
      </c>
      <c r="M106" s="146">
        <f t="shared" si="8"/>
        <v>0.13747280163684422</v>
      </c>
    </row>
    <row r="107" spans="1:13" ht="33.75" x14ac:dyDescent="0.2">
      <c r="A107" s="130"/>
      <c r="B107" s="140" t="s">
        <v>489</v>
      </c>
      <c r="C107" s="140"/>
      <c r="D107" s="167" t="s">
        <v>490</v>
      </c>
      <c r="E107" s="168">
        <v>6220</v>
      </c>
      <c r="F107" s="167" t="s">
        <v>479</v>
      </c>
      <c r="G107" s="144">
        <f t="shared" si="6"/>
        <v>0</v>
      </c>
      <c r="H107" s="145">
        <v>0</v>
      </c>
      <c r="I107" s="145">
        <v>795483.8</v>
      </c>
      <c r="J107" s="145">
        <v>0</v>
      </c>
      <c r="K107" s="145">
        <v>0</v>
      </c>
      <c r="L107" s="146">
        <f t="shared" si="7"/>
        <v>0</v>
      </c>
      <c r="M107" s="146">
        <f t="shared" si="8"/>
        <v>0</v>
      </c>
    </row>
    <row r="108" spans="1:13" ht="22.5" x14ac:dyDescent="0.2">
      <c r="A108" s="130"/>
      <c r="B108" s="140" t="s">
        <v>491</v>
      </c>
      <c r="C108" s="140"/>
      <c r="D108" s="167" t="s">
        <v>492</v>
      </c>
      <c r="E108" s="168">
        <v>6220</v>
      </c>
      <c r="F108" s="167" t="s">
        <v>479</v>
      </c>
      <c r="G108" s="144">
        <f t="shared" si="6"/>
        <v>0</v>
      </c>
      <c r="H108" s="145">
        <v>0</v>
      </c>
      <c r="I108" s="145">
        <v>263576.05</v>
      </c>
      <c r="J108" s="145">
        <v>0</v>
      </c>
      <c r="K108" s="145">
        <v>0</v>
      </c>
      <c r="L108" s="146">
        <f t="shared" si="7"/>
        <v>0</v>
      </c>
      <c r="M108" s="146">
        <f t="shared" si="8"/>
        <v>0</v>
      </c>
    </row>
    <row r="109" spans="1:13" x14ac:dyDescent="0.2">
      <c r="A109" s="130"/>
      <c r="B109" s="140"/>
      <c r="C109" s="140"/>
      <c r="D109" s="167"/>
      <c r="E109" s="168"/>
      <c r="F109" s="167"/>
      <c r="G109" s="167"/>
      <c r="H109" s="167"/>
      <c r="I109" s="167"/>
      <c r="J109" s="167"/>
      <c r="K109" s="167"/>
      <c r="L109" s="167"/>
      <c r="M109" s="167"/>
    </row>
    <row r="110" spans="1:13" x14ac:dyDescent="0.2">
      <c r="A110" s="130"/>
      <c r="B110" s="334" t="s">
        <v>493</v>
      </c>
      <c r="C110" s="335"/>
      <c r="D110" s="335"/>
      <c r="E110" s="335"/>
      <c r="F110" s="335"/>
      <c r="G110" s="156">
        <f>SUM(G92:G108)</f>
        <v>0</v>
      </c>
      <c r="H110" s="156">
        <f>SUM(H92:H108)</f>
        <v>0</v>
      </c>
      <c r="I110" s="156">
        <f>SUM(I92:I108)</f>
        <v>277863586.64999998</v>
      </c>
      <c r="J110" s="156">
        <f>SUM(J92:J108)</f>
        <v>1689734.1500000001</v>
      </c>
      <c r="K110" s="156">
        <f>SUM(K92:K108)</f>
        <v>1689734.1500000001</v>
      </c>
      <c r="L110" s="157">
        <f>IFERROR(K110/H110,0)</f>
        <v>0</v>
      </c>
      <c r="M110" s="158">
        <f>IFERROR(K110/I110,0)</f>
        <v>6.0811643957090636E-3</v>
      </c>
    </row>
    <row r="111" spans="1:13" x14ac:dyDescent="0.2">
      <c r="A111" s="130"/>
      <c r="B111" s="169"/>
      <c r="C111" s="170"/>
      <c r="D111" s="171"/>
      <c r="E111" s="172"/>
      <c r="F111" s="171"/>
      <c r="G111" s="171"/>
      <c r="H111" s="171"/>
      <c r="I111" s="171"/>
      <c r="J111" s="171"/>
      <c r="K111" s="171"/>
      <c r="L111" s="171"/>
      <c r="M111" s="173"/>
    </row>
    <row r="112" spans="1:13" x14ac:dyDescent="0.2">
      <c r="A112" s="130"/>
      <c r="B112" s="337" t="s">
        <v>494</v>
      </c>
      <c r="C112" s="338"/>
      <c r="D112" s="338"/>
      <c r="E112" s="338"/>
      <c r="F112" s="338"/>
      <c r="G112" s="174">
        <f>+G87+G110</f>
        <v>1787025</v>
      </c>
      <c r="H112" s="174">
        <f>+H87+H110</f>
        <v>1787025</v>
      </c>
      <c r="I112" s="174">
        <f>+I87+I110</f>
        <v>324227080.08999997</v>
      </c>
      <c r="J112" s="174">
        <f>+J87+J110</f>
        <v>11446470.870000001</v>
      </c>
      <c r="K112" s="174">
        <f>+K87+K110</f>
        <v>11446470.870000001</v>
      </c>
      <c r="L112" s="175">
        <f>IFERROR(K112/H112,0)</f>
        <v>6.4053221807193523</v>
      </c>
      <c r="M112" s="176">
        <f>IFERROR(K112/I112,0)</f>
        <v>3.5303870567574593E-2</v>
      </c>
    </row>
    <row r="113" spans="1:13" x14ac:dyDescent="0.2">
      <c r="A113" s="130"/>
      <c r="B113" s="177"/>
      <c r="C113" s="178"/>
      <c r="D113" s="178"/>
      <c r="E113" s="179"/>
      <c r="F113" s="178"/>
      <c r="G113" s="178"/>
      <c r="H113" s="178"/>
      <c r="I113" s="178"/>
      <c r="J113" s="178"/>
      <c r="K113" s="178"/>
      <c r="L113" s="178"/>
      <c r="M113" s="180"/>
    </row>
    <row r="114" spans="1:13" x14ac:dyDescent="0.2">
      <c r="A114" s="130"/>
      <c r="B114" s="71" t="s">
        <v>227</v>
      </c>
      <c r="C114" s="71"/>
      <c r="D114" s="181"/>
      <c r="E114" s="182"/>
      <c r="F114" s="181"/>
      <c r="G114" s="181"/>
      <c r="H114" s="181"/>
      <c r="I114" s="130"/>
      <c r="J114" s="130"/>
      <c r="K114" s="130"/>
      <c r="L114" s="130"/>
      <c r="M114" s="130"/>
    </row>
    <row r="115" spans="1:13" x14ac:dyDescent="0.2">
      <c r="A115" s="130"/>
      <c r="B115" s="130"/>
      <c r="C115" s="130"/>
      <c r="D115" s="130"/>
      <c r="E115" s="183"/>
      <c r="F115" s="130"/>
      <c r="G115" s="130"/>
      <c r="H115" s="130"/>
      <c r="I115" s="130"/>
      <c r="J115" s="130"/>
      <c r="K115" s="130"/>
      <c r="L115" s="130"/>
      <c r="M115" s="130"/>
    </row>
  </sheetData>
  <mergeCells count="22">
    <mergeCell ref="B1:M1"/>
    <mergeCell ref="B2:C5"/>
    <mergeCell ref="D2:D5"/>
    <mergeCell ref="E2:E5"/>
    <mergeCell ref="F2:F5"/>
    <mergeCell ref="G2:M2"/>
    <mergeCell ref="G3:G5"/>
    <mergeCell ref="H3:H5"/>
    <mergeCell ref="I3:I5"/>
    <mergeCell ref="J3:J5"/>
    <mergeCell ref="B112:F112"/>
    <mergeCell ref="K3:K5"/>
    <mergeCell ref="L3:M3"/>
    <mergeCell ref="L4:L5"/>
    <mergeCell ref="M4:M5"/>
    <mergeCell ref="B6:D6"/>
    <mergeCell ref="J6:K6"/>
    <mergeCell ref="C7:D7"/>
    <mergeCell ref="B87:F87"/>
    <mergeCell ref="B89:D89"/>
    <mergeCell ref="C90:D90"/>
    <mergeCell ref="B110:F110"/>
  </mergeCells>
  <dataValidations count="1">
    <dataValidation allowBlank="1" showInputMessage="1" showErrorMessage="1" prompt="Valor absoluto y/o relativo que registren los indicadores con relación a su meta anual correspondiente al programa, proyecto o actividad que se trate. (DOF 9-dic-09)" sqref="P65436 JL65436 TH65436 ADD65436 AMZ65436 AWV65436 BGR65436 BQN65436 CAJ65436 CKF65436 CUB65436 DDX65436 DNT65436 DXP65436 EHL65436 ERH65436 FBD65436 FKZ65436 FUV65436 GER65436 GON65436 GYJ65436 HIF65436 HSB65436 IBX65436 ILT65436 IVP65436 JFL65436 JPH65436 JZD65436 KIZ65436 KSV65436 LCR65436 LMN65436 LWJ65436 MGF65436 MQB65436 MZX65436 NJT65436 NTP65436 ODL65436 ONH65436 OXD65436 PGZ65436 PQV65436 QAR65436 QKN65436 QUJ65436 REF65436 ROB65436 RXX65436 SHT65436 SRP65436 TBL65436 TLH65436 TVD65436 UEZ65436 UOV65436 UYR65436 VIN65436 VSJ65436 WCF65436 WMB65436 WVX65436 P130972 JL130972 TH130972 ADD130972 AMZ130972 AWV130972 BGR130972 BQN130972 CAJ130972 CKF130972 CUB130972 DDX130972 DNT130972 DXP130972 EHL130972 ERH130972 FBD130972 FKZ130972 FUV130972 GER130972 GON130972 GYJ130972 HIF130972 HSB130972 IBX130972 ILT130972 IVP130972 JFL130972 JPH130972 JZD130972 KIZ130972 KSV130972 LCR130972 LMN130972 LWJ130972 MGF130972 MQB130972 MZX130972 NJT130972 NTP130972 ODL130972 ONH130972 OXD130972 PGZ130972 PQV130972 QAR130972 QKN130972 QUJ130972 REF130972 ROB130972 RXX130972 SHT130972 SRP130972 TBL130972 TLH130972 TVD130972 UEZ130972 UOV130972 UYR130972 VIN130972 VSJ130972 WCF130972 WMB130972 WVX130972 P196508 JL196508 TH196508 ADD196508 AMZ196508 AWV196508 BGR196508 BQN196508 CAJ196508 CKF196508 CUB196508 DDX196508 DNT196508 DXP196508 EHL196508 ERH196508 FBD196508 FKZ196508 FUV196508 GER196508 GON196508 GYJ196508 HIF196508 HSB196508 IBX196508 ILT196508 IVP196508 JFL196508 JPH196508 JZD196508 KIZ196508 KSV196508 LCR196508 LMN196508 LWJ196508 MGF196508 MQB196508 MZX196508 NJT196508 NTP196508 ODL196508 ONH196508 OXD196508 PGZ196508 PQV196508 QAR196508 QKN196508 QUJ196508 REF196508 ROB196508 RXX196508 SHT196508 SRP196508 TBL196508 TLH196508 TVD196508 UEZ196508 UOV196508 UYR196508 VIN196508 VSJ196508 WCF196508 WMB196508 WVX196508 P262044 JL262044 TH262044 ADD262044 AMZ262044 AWV262044 BGR262044 BQN262044 CAJ262044 CKF262044 CUB262044 DDX262044 DNT262044 DXP262044 EHL262044 ERH262044 FBD262044 FKZ262044 FUV262044 GER262044 GON262044 GYJ262044 HIF262044 HSB262044 IBX262044 ILT262044 IVP262044 JFL262044 JPH262044 JZD262044 KIZ262044 KSV262044 LCR262044 LMN262044 LWJ262044 MGF262044 MQB262044 MZX262044 NJT262044 NTP262044 ODL262044 ONH262044 OXD262044 PGZ262044 PQV262044 QAR262044 QKN262044 QUJ262044 REF262044 ROB262044 RXX262044 SHT262044 SRP262044 TBL262044 TLH262044 TVD262044 UEZ262044 UOV262044 UYR262044 VIN262044 VSJ262044 WCF262044 WMB262044 WVX262044 P327580 JL327580 TH327580 ADD327580 AMZ327580 AWV327580 BGR327580 BQN327580 CAJ327580 CKF327580 CUB327580 DDX327580 DNT327580 DXP327580 EHL327580 ERH327580 FBD327580 FKZ327580 FUV327580 GER327580 GON327580 GYJ327580 HIF327580 HSB327580 IBX327580 ILT327580 IVP327580 JFL327580 JPH327580 JZD327580 KIZ327580 KSV327580 LCR327580 LMN327580 LWJ327580 MGF327580 MQB327580 MZX327580 NJT327580 NTP327580 ODL327580 ONH327580 OXD327580 PGZ327580 PQV327580 QAR327580 QKN327580 QUJ327580 REF327580 ROB327580 RXX327580 SHT327580 SRP327580 TBL327580 TLH327580 TVD327580 UEZ327580 UOV327580 UYR327580 VIN327580 VSJ327580 WCF327580 WMB327580 WVX327580 P393116 JL393116 TH393116 ADD393116 AMZ393116 AWV393116 BGR393116 BQN393116 CAJ393116 CKF393116 CUB393116 DDX393116 DNT393116 DXP393116 EHL393116 ERH393116 FBD393116 FKZ393116 FUV393116 GER393116 GON393116 GYJ393116 HIF393116 HSB393116 IBX393116 ILT393116 IVP393116 JFL393116 JPH393116 JZD393116 KIZ393116 KSV393116 LCR393116 LMN393116 LWJ393116 MGF393116 MQB393116 MZX393116 NJT393116 NTP393116 ODL393116 ONH393116 OXD393116 PGZ393116 PQV393116 QAR393116 QKN393116 QUJ393116 REF393116 ROB393116 RXX393116 SHT393116 SRP393116 TBL393116 TLH393116 TVD393116 UEZ393116 UOV393116 UYR393116 VIN393116 VSJ393116 WCF393116 WMB393116 WVX393116 P458652 JL458652 TH458652 ADD458652 AMZ458652 AWV458652 BGR458652 BQN458652 CAJ458652 CKF458652 CUB458652 DDX458652 DNT458652 DXP458652 EHL458652 ERH458652 FBD458652 FKZ458652 FUV458652 GER458652 GON458652 GYJ458652 HIF458652 HSB458652 IBX458652 ILT458652 IVP458652 JFL458652 JPH458652 JZD458652 KIZ458652 KSV458652 LCR458652 LMN458652 LWJ458652 MGF458652 MQB458652 MZX458652 NJT458652 NTP458652 ODL458652 ONH458652 OXD458652 PGZ458652 PQV458652 QAR458652 QKN458652 QUJ458652 REF458652 ROB458652 RXX458652 SHT458652 SRP458652 TBL458652 TLH458652 TVD458652 UEZ458652 UOV458652 UYR458652 VIN458652 VSJ458652 WCF458652 WMB458652 WVX458652 P524188 JL524188 TH524188 ADD524188 AMZ524188 AWV524188 BGR524188 BQN524188 CAJ524188 CKF524188 CUB524188 DDX524188 DNT524188 DXP524188 EHL524188 ERH524188 FBD524188 FKZ524188 FUV524188 GER524188 GON524188 GYJ524188 HIF524188 HSB524188 IBX524188 ILT524188 IVP524188 JFL524188 JPH524188 JZD524188 KIZ524188 KSV524188 LCR524188 LMN524188 LWJ524188 MGF524188 MQB524188 MZX524188 NJT524188 NTP524188 ODL524188 ONH524188 OXD524188 PGZ524188 PQV524188 QAR524188 QKN524188 QUJ524188 REF524188 ROB524188 RXX524188 SHT524188 SRP524188 TBL524188 TLH524188 TVD524188 UEZ524188 UOV524188 UYR524188 VIN524188 VSJ524188 WCF524188 WMB524188 WVX524188 P589724 JL589724 TH589724 ADD589724 AMZ589724 AWV589724 BGR589724 BQN589724 CAJ589724 CKF589724 CUB589724 DDX589724 DNT589724 DXP589724 EHL589724 ERH589724 FBD589724 FKZ589724 FUV589724 GER589724 GON589724 GYJ589724 HIF589724 HSB589724 IBX589724 ILT589724 IVP589724 JFL589724 JPH589724 JZD589724 KIZ589724 KSV589724 LCR589724 LMN589724 LWJ589724 MGF589724 MQB589724 MZX589724 NJT589724 NTP589724 ODL589724 ONH589724 OXD589724 PGZ589724 PQV589724 QAR589724 QKN589724 QUJ589724 REF589724 ROB589724 RXX589724 SHT589724 SRP589724 TBL589724 TLH589724 TVD589724 UEZ589724 UOV589724 UYR589724 VIN589724 VSJ589724 WCF589724 WMB589724 WVX589724 P655260 JL655260 TH655260 ADD655260 AMZ655260 AWV655260 BGR655260 BQN655260 CAJ655260 CKF655260 CUB655260 DDX655260 DNT655260 DXP655260 EHL655260 ERH655260 FBD655260 FKZ655260 FUV655260 GER655260 GON655260 GYJ655260 HIF655260 HSB655260 IBX655260 ILT655260 IVP655260 JFL655260 JPH655260 JZD655260 KIZ655260 KSV655260 LCR655260 LMN655260 LWJ655260 MGF655260 MQB655260 MZX655260 NJT655260 NTP655260 ODL655260 ONH655260 OXD655260 PGZ655260 PQV655260 QAR655260 QKN655260 QUJ655260 REF655260 ROB655260 RXX655260 SHT655260 SRP655260 TBL655260 TLH655260 TVD655260 UEZ655260 UOV655260 UYR655260 VIN655260 VSJ655260 WCF655260 WMB655260 WVX655260 P720796 JL720796 TH720796 ADD720796 AMZ720796 AWV720796 BGR720796 BQN720796 CAJ720796 CKF720796 CUB720796 DDX720796 DNT720796 DXP720796 EHL720796 ERH720796 FBD720796 FKZ720796 FUV720796 GER720796 GON720796 GYJ720796 HIF720796 HSB720796 IBX720796 ILT720796 IVP720796 JFL720796 JPH720796 JZD720796 KIZ720796 KSV720796 LCR720796 LMN720796 LWJ720796 MGF720796 MQB720796 MZX720796 NJT720796 NTP720796 ODL720796 ONH720796 OXD720796 PGZ720796 PQV720796 QAR720796 QKN720796 QUJ720796 REF720796 ROB720796 RXX720796 SHT720796 SRP720796 TBL720796 TLH720796 TVD720796 UEZ720796 UOV720796 UYR720796 VIN720796 VSJ720796 WCF720796 WMB720796 WVX720796 P786332 JL786332 TH786332 ADD786332 AMZ786332 AWV786332 BGR786332 BQN786332 CAJ786332 CKF786332 CUB786332 DDX786332 DNT786332 DXP786332 EHL786332 ERH786332 FBD786332 FKZ786332 FUV786332 GER786332 GON786332 GYJ786332 HIF786332 HSB786332 IBX786332 ILT786332 IVP786332 JFL786332 JPH786332 JZD786332 KIZ786332 KSV786332 LCR786332 LMN786332 LWJ786332 MGF786332 MQB786332 MZX786332 NJT786332 NTP786332 ODL786332 ONH786332 OXD786332 PGZ786332 PQV786332 QAR786332 QKN786332 QUJ786332 REF786332 ROB786332 RXX786332 SHT786332 SRP786332 TBL786332 TLH786332 TVD786332 UEZ786332 UOV786332 UYR786332 VIN786332 VSJ786332 WCF786332 WMB786332 WVX786332 P851868 JL851868 TH851868 ADD851868 AMZ851868 AWV851868 BGR851868 BQN851868 CAJ851868 CKF851868 CUB851868 DDX851868 DNT851868 DXP851868 EHL851868 ERH851868 FBD851868 FKZ851868 FUV851868 GER851868 GON851868 GYJ851868 HIF851868 HSB851868 IBX851868 ILT851868 IVP851868 JFL851868 JPH851868 JZD851868 KIZ851868 KSV851868 LCR851868 LMN851868 LWJ851868 MGF851868 MQB851868 MZX851868 NJT851868 NTP851868 ODL851868 ONH851868 OXD851868 PGZ851868 PQV851868 QAR851868 QKN851868 QUJ851868 REF851868 ROB851868 RXX851868 SHT851868 SRP851868 TBL851868 TLH851868 TVD851868 UEZ851868 UOV851868 UYR851868 VIN851868 VSJ851868 WCF851868 WMB851868 WVX851868 P917404 JL917404 TH917404 ADD917404 AMZ917404 AWV917404 BGR917404 BQN917404 CAJ917404 CKF917404 CUB917404 DDX917404 DNT917404 DXP917404 EHL917404 ERH917404 FBD917404 FKZ917404 FUV917404 GER917404 GON917404 GYJ917404 HIF917404 HSB917404 IBX917404 ILT917404 IVP917404 JFL917404 JPH917404 JZD917404 KIZ917404 KSV917404 LCR917404 LMN917404 LWJ917404 MGF917404 MQB917404 MZX917404 NJT917404 NTP917404 ODL917404 ONH917404 OXD917404 PGZ917404 PQV917404 QAR917404 QKN917404 QUJ917404 REF917404 ROB917404 RXX917404 SHT917404 SRP917404 TBL917404 TLH917404 TVD917404 UEZ917404 UOV917404 UYR917404 VIN917404 VSJ917404 WCF917404 WMB917404 WVX917404 P982940 JL982940 TH982940 ADD982940 AMZ982940 AWV982940 BGR982940 BQN982940 CAJ982940 CKF982940 CUB982940 DDX982940 DNT982940 DXP982940 EHL982940 ERH982940 FBD982940 FKZ982940 FUV982940 GER982940 GON982940 GYJ982940 HIF982940 HSB982940 IBX982940 ILT982940 IVP982940 JFL982940 JPH982940 JZD982940 KIZ982940 KSV982940 LCR982940 LMN982940 LWJ982940 MGF982940 MQB982940 MZX982940 NJT982940 NTP982940 ODL982940 ONH982940 OXD982940 PGZ982940 PQV982940 QAR982940 QKN982940 QUJ982940 REF982940 ROB982940 RXX982940 SHT982940 SRP982940 TBL982940 TLH982940 TVD982940 UEZ982940 UOV982940 UYR982940 VIN982940 VSJ982940 WCF982940 WMB982940 WVX982940" xr:uid="{C68FC6B9-CCBE-4FE6-AA6E-321FD2B64EDC}"/>
  </dataValidations>
  <pageMargins left="0.70866141732283472" right="0.70866141732283472" top="0.74803149606299213" bottom="0.74803149606299213" header="0.31496062992125984" footer="0.31496062992125984"/>
  <pageSetup scale="56" fitToHeight="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CE Ingreso</vt:lpstr>
      <vt:lpstr>EAI</vt:lpstr>
      <vt:lpstr>CA</vt:lpstr>
      <vt:lpstr>CE</vt:lpstr>
      <vt:lpstr>COG</vt:lpstr>
      <vt:lpstr>CF</vt:lpstr>
      <vt:lpstr>GCP</vt:lpstr>
      <vt:lpstr>PPI</vt:lpstr>
      <vt:lpstr>EAI!Área_de_impresión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ALICIA ORTIZ CASTELLANOS</dc:creator>
  <cp:lastModifiedBy>Usuario</cp:lastModifiedBy>
  <cp:lastPrinted>2022-04-27T20:41:12Z</cp:lastPrinted>
  <dcterms:created xsi:type="dcterms:W3CDTF">2020-11-17T16:29:02Z</dcterms:created>
  <dcterms:modified xsi:type="dcterms:W3CDTF">2022-05-03T15:29:14Z</dcterms:modified>
</cp:coreProperties>
</file>