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7191D155-FC21-4470-971F-1A62B45E5DDC}" xr6:coauthVersionLast="36" xr6:coauthVersionMax="36" xr10:uidLastSave="{00000000-0000-0000-0000-000000000000}"/>
  <bookViews>
    <workbookView xWindow="0" yWindow="0" windowWidth="28800" windowHeight="10725" xr2:uid="{65275CE5-3063-4141-A1AF-B271817B05E2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F6a!$A$1:$G$164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C137" i="1"/>
  <c r="B137" i="1"/>
  <c r="D136" i="1"/>
  <c r="G136" i="1" s="1"/>
  <c r="D135" i="1"/>
  <c r="G135" i="1" s="1"/>
  <c r="D134" i="1"/>
  <c r="G134" i="1" s="1"/>
  <c r="F133" i="1"/>
  <c r="E133" i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F113" i="1"/>
  <c r="E113" i="1"/>
  <c r="E84" i="1" s="1"/>
  <c r="D113" i="1"/>
  <c r="C113" i="1"/>
  <c r="B113" i="1"/>
  <c r="G112" i="1"/>
  <c r="G111" i="1"/>
  <c r="G110" i="1"/>
  <c r="G109" i="1"/>
  <c r="G108" i="1"/>
  <c r="G107" i="1"/>
  <c r="G106" i="1"/>
  <c r="G105" i="1"/>
  <c r="G104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C93" i="1"/>
  <c r="B93" i="1"/>
  <c r="G92" i="1"/>
  <c r="G91" i="1"/>
  <c r="G90" i="1"/>
  <c r="G89" i="1"/>
  <c r="G88" i="1"/>
  <c r="G87" i="1"/>
  <c r="G86" i="1"/>
  <c r="F85" i="1"/>
  <c r="F84" i="1" s="1"/>
  <c r="E85" i="1"/>
  <c r="D85" i="1"/>
  <c r="C85" i="1"/>
  <c r="B85" i="1"/>
  <c r="B84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D76" i="1"/>
  <c r="G76" i="1" s="1"/>
  <c r="F75" i="1"/>
  <c r="E75" i="1"/>
  <c r="C75" i="1"/>
  <c r="B75" i="1"/>
  <c r="D74" i="1"/>
  <c r="G74" i="1" s="1"/>
  <c r="D73" i="1"/>
  <c r="G73" i="1" s="1"/>
  <c r="D72" i="1"/>
  <c r="D71" i="1" s="1"/>
  <c r="F71" i="1"/>
  <c r="E71" i="1"/>
  <c r="C71" i="1"/>
  <c r="B71" i="1"/>
  <c r="D70" i="1"/>
  <c r="G70" i="1" s="1"/>
  <c r="G69" i="1"/>
  <c r="G68" i="1"/>
  <c r="G67" i="1"/>
  <c r="G66" i="1"/>
  <c r="G65" i="1"/>
  <c r="G64" i="1"/>
  <c r="G63" i="1"/>
  <c r="F62" i="1"/>
  <c r="E62" i="1"/>
  <c r="D62" i="1"/>
  <c r="C62" i="1"/>
  <c r="B62" i="1"/>
  <c r="G61" i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F28" i="1"/>
  <c r="E28" i="1"/>
  <c r="E9" i="1" s="1"/>
  <c r="E159" i="1" s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C9" i="1" s="1"/>
  <c r="B18" i="1"/>
  <c r="G17" i="1"/>
  <c r="G16" i="1"/>
  <c r="G15" i="1"/>
  <c r="G14" i="1"/>
  <c r="G13" i="1"/>
  <c r="G12" i="1"/>
  <c r="G11" i="1"/>
  <c r="F10" i="1"/>
  <c r="F9" i="1" s="1"/>
  <c r="E10" i="1"/>
  <c r="D10" i="1"/>
  <c r="C10" i="1"/>
  <c r="B10" i="1"/>
  <c r="B9" i="1"/>
  <c r="G85" i="1" l="1"/>
  <c r="G123" i="1"/>
  <c r="D146" i="1"/>
  <c r="G10" i="1"/>
  <c r="G28" i="1"/>
  <c r="D75" i="1"/>
  <c r="D9" i="1" s="1"/>
  <c r="G18" i="1"/>
  <c r="G58" i="1"/>
  <c r="G103" i="1"/>
  <c r="D137" i="1"/>
  <c r="G62" i="1"/>
  <c r="C84" i="1"/>
  <c r="C159" i="1" s="1"/>
  <c r="B159" i="1"/>
  <c r="G113" i="1"/>
  <c r="D150" i="1"/>
  <c r="F159" i="1"/>
  <c r="G48" i="1"/>
  <c r="G150" i="1"/>
  <c r="G133" i="1"/>
  <c r="G137" i="1"/>
  <c r="D84" i="1"/>
  <c r="G72" i="1"/>
  <c r="G71" i="1" s="1"/>
  <c r="G147" i="1"/>
  <c r="G146" i="1" s="1"/>
  <c r="D133" i="1"/>
  <c r="G77" i="1"/>
  <c r="G75" i="1" s="1"/>
  <c r="G9" i="1" s="1"/>
  <c r="G84" i="1" l="1"/>
  <c r="G159" i="1"/>
  <c r="D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<sst xmlns="http://schemas.openxmlformats.org/spreadsheetml/2006/main" count="285" uniqueCount="212">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</sst>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87080B87-C3B0-4577-8608-ABC1B5853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CC6B-C449-4F8C-BF98-845BAE656120}">
  <sheetPr>
    <tabColor rgb="FF7030A0"/>
  </sheetPr>
  <dimension ref="A1:H164"/>
  <sheetViews>
    <sheetView showGridLines="0" tabSelected="1" zoomScale="80" zoomScaleNormal="80" workbookViewId="0">
      <pane xSplit="1" topLeftCell="B1" activePane="topRight" state="frozen"/>
      <selection pane="topRight" activeCell="C28" sqref="C28"/>
    </sheetView>
  </sheetViews>
  <sheetFormatPr baseColWidth="10" defaultRowHeight="15"/>
  <cols>
    <col min="1" max="1" width="94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" t="s">
        <v>0</v>
      </c>
      <c r="B1" s="23"/>
      <c r="C1" s="23"/>
      <c r="D1" s="23"/>
      <c r="E1" s="23"/>
      <c r="F1" s="23"/>
      <c r="G1" s="23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</v>
      </c>
      <c r="B3" s="25"/>
      <c r="C3" s="25"/>
      <c r="D3" s="25"/>
      <c r="E3" s="25"/>
      <c r="F3" s="25"/>
      <c r="G3" s="25"/>
    </row>
    <row r="4" spans="1:8">
      <c r="A4" s="25" t="s">
        <v>3</v>
      </c>
      <c r="B4" s="25"/>
      <c r="C4" s="25"/>
      <c r="D4" s="25"/>
      <c r="E4" s="25"/>
      <c r="F4" s="25"/>
      <c r="G4" s="25"/>
    </row>
    <row r="5" spans="1:8">
      <c r="A5" s="26" t="s">
        <v>4</v>
      </c>
      <c r="B5" s="26"/>
      <c r="C5" s="26"/>
      <c r="D5" s="26"/>
      <c r="E5" s="26"/>
      <c r="F5" s="26"/>
      <c r="G5" s="26"/>
    </row>
    <row r="6" spans="1:8">
      <c r="A6" s="27" t="s">
        <v>5</v>
      </c>
      <c r="B6" s="27"/>
      <c r="C6" s="27"/>
      <c r="D6" s="27"/>
      <c r="E6" s="27"/>
      <c r="F6" s="27"/>
      <c r="G6" s="27"/>
    </row>
    <row r="7" spans="1:8">
      <c r="A7" s="20" t="s">
        <v>6</v>
      </c>
      <c r="B7" s="20" t="s">
        <v>7</v>
      </c>
      <c r="C7" s="20"/>
      <c r="D7" s="20"/>
      <c r="E7" s="20"/>
      <c r="F7" s="20"/>
      <c r="G7" s="21" t="s">
        <v>8</v>
      </c>
    </row>
    <row r="8" spans="1:8" ht="30">
      <c r="A8" s="20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0"/>
    </row>
    <row r="9" spans="1:8">
      <c r="A9" s="2" t="s">
        <v>14</v>
      </c>
      <c r="B9" s="3">
        <f t="shared" ref="B9:G9" si="0">B10+B18+B173+B28+B38+B48+B58+B62+B71+B75</f>
        <v>6336903100.8800011</v>
      </c>
      <c r="C9" s="3">
        <f t="shared" si="0"/>
        <v>451399627.85000002</v>
      </c>
      <c r="D9" s="3">
        <f t="shared" si="0"/>
        <v>6788302728.7300005</v>
      </c>
      <c r="E9" s="3">
        <f t="shared" si="0"/>
        <v>2779404105.6199999</v>
      </c>
      <c r="F9" s="3">
        <f t="shared" si="0"/>
        <v>2779404105.6199999</v>
      </c>
      <c r="G9" s="3">
        <f t="shared" si="0"/>
        <v>4008898623.1100001</v>
      </c>
    </row>
    <row r="10" spans="1:8">
      <c r="A10" s="4" t="s">
        <v>15</v>
      </c>
      <c r="B10" s="5">
        <f>SUM(B11:B17)</f>
        <v>3503436023.3800001</v>
      </c>
      <c r="C10" s="5">
        <f t="shared" ref="C10:G10" si="1">SUM(C11:C17)</f>
        <v>2194060</v>
      </c>
      <c r="D10" s="5">
        <f t="shared" si="1"/>
        <v>3505630083.3800001</v>
      </c>
      <c r="E10" s="5">
        <f t="shared" si="1"/>
        <v>1527194345.6299999</v>
      </c>
      <c r="F10" s="5">
        <f t="shared" si="1"/>
        <v>1527194345.6299999</v>
      </c>
      <c r="G10" s="5">
        <f t="shared" si="1"/>
        <v>1978435737.75</v>
      </c>
    </row>
    <row r="11" spans="1:8">
      <c r="A11" s="6" t="s">
        <v>16</v>
      </c>
      <c r="B11" s="7">
        <v>551198119</v>
      </c>
      <c r="C11" s="7">
        <v>756543.69</v>
      </c>
      <c r="D11" s="5">
        <v>551954662.69000006</v>
      </c>
      <c r="E11" s="7">
        <v>244486133.88</v>
      </c>
      <c r="F11" s="7">
        <v>244486133.88</v>
      </c>
      <c r="G11" s="5">
        <f>D11-E11</f>
        <v>307468528.81000006</v>
      </c>
      <c r="H11" s="8" t="s">
        <v>17</v>
      </c>
    </row>
    <row r="12" spans="1:8">
      <c r="A12" s="6" t="s">
        <v>18</v>
      </c>
      <c r="B12" s="7">
        <v>1407990490.3800001</v>
      </c>
      <c r="C12" s="7">
        <v>0</v>
      </c>
      <c r="D12" s="5">
        <v>1407990490.3800001</v>
      </c>
      <c r="E12" s="7">
        <v>728116143.85000002</v>
      </c>
      <c r="F12" s="7">
        <v>728116143.85000002</v>
      </c>
      <c r="G12" s="5">
        <f t="shared" ref="G12:G17" si="2">D12-E12</f>
        <v>679874346.53000009</v>
      </c>
      <c r="H12" s="8" t="s">
        <v>19</v>
      </c>
    </row>
    <row r="13" spans="1:8">
      <c r="A13" s="6" t="s">
        <v>20</v>
      </c>
      <c r="B13" s="7">
        <v>657791414</v>
      </c>
      <c r="C13" s="7">
        <v>13532954.65</v>
      </c>
      <c r="D13" s="5">
        <v>671324368.64999998</v>
      </c>
      <c r="E13" s="7">
        <v>274239038.33999997</v>
      </c>
      <c r="F13" s="7">
        <v>274239038.33999997</v>
      </c>
      <c r="G13" s="5">
        <f t="shared" si="2"/>
        <v>397085330.31</v>
      </c>
      <c r="H13" s="8" t="s">
        <v>21</v>
      </c>
    </row>
    <row r="14" spans="1:8">
      <c r="A14" s="6" t="s">
        <v>22</v>
      </c>
      <c r="B14" s="7">
        <v>212790695</v>
      </c>
      <c r="C14" s="7">
        <v>1477236.6</v>
      </c>
      <c r="D14" s="5">
        <v>214267931.59999999</v>
      </c>
      <c r="E14" s="7">
        <v>103096840.73</v>
      </c>
      <c r="F14" s="7">
        <v>103096840.73</v>
      </c>
      <c r="G14" s="5">
        <f t="shared" si="2"/>
        <v>111171090.86999999</v>
      </c>
      <c r="H14" s="8" t="s">
        <v>23</v>
      </c>
    </row>
    <row r="15" spans="1:8">
      <c r="A15" s="6" t="s">
        <v>24</v>
      </c>
      <c r="B15" s="7">
        <v>502260025</v>
      </c>
      <c r="C15" s="7">
        <v>261910.06</v>
      </c>
      <c r="D15" s="5">
        <v>502521935.06</v>
      </c>
      <c r="E15" s="7">
        <v>167758705.02000001</v>
      </c>
      <c r="F15" s="7">
        <v>167758705.02000001</v>
      </c>
      <c r="G15" s="5">
        <f t="shared" si="2"/>
        <v>334763230.03999996</v>
      </c>
      <c r="H15" s="8" t="s">
        <v>25</v>
      </c>
    </row>
    <row r="16" spans="1:8">
      <c r="A16" s="6" t="s">
        <v>26</v>
      </c>
      <c r="B16" s="7">
        <v>114331487</v>
      </c>
      <c r="C16" s="7">
        <v>-13834585</v>
      </c>
      <c r="D16" s="5">
        <v>100496902</v>
      </c>
      <c r="E16" s="7">
        <v>0</v>
      </c>
      <c r="F16" s="7">
        <v>0</v>
      </c>
      <c r="G16" s="5">
        <f t="shared" si="2"/>
        <v>100496902</v>
      </c>
      <c r="H16" s="8" t="s">
        <v>27</v>
      </c>
    </row>
    <row r="17" spans="1:8">
      <c r="A17" s="6" t="s">
        <v>28</v>
      </c>
      <c r="B17" s="7">
        <v>57073793</v>
      </c>
      <c r="C17" s="7">
        <v>0</v>
      </c>
      <c r="D17" s="5">
        <v>57073793</v>
      </c>
      <c r="E17" s="7">
        <v>9497483.8100000005</v>
      </c>
      <c r="F17" s="7">
        <v>9497483.8100000005</v>
      </c>
      <c r="G17" s="5">
        <f t="shared" si="2"/>
        <v>47576309.189999998</v>
      </c>
      <c r="H17" s="8" t="s">
        <v>29</v>
      </c>
    </row>
    <row r="18" spans="1:8">
      <c r="A18" s="4" t="s">
        <v>30</v>
      </c>
      <c r="B18" s="5">
        <f>SUM(B19:B27)</f>
        <v>1132715716.5599999</v>
      </c>
      <c r="C18" s="5">
        <f t="shared" ref="C18:G18" si="3">SUM(C19:C27)</f>
        <v>2202869.8200000082</v>
      </c>
      <c r="D18" s="5">
        <f t="shared" si="3"/>
        <v>1134918586.3800001</v>
      </c>
      <c r="E18" s="5">
        <f t="shared" si="3"/>
        <v>522780473.88999999</v>
      </c>
      <c r="F18" s="5">
        <f t="shared" si="3"/>
        <v>522780473.88999999</v>
      </c>
      <c r="G18" s="5">
        <f t="shared" si="3"/>
        <v>612138112.48999989</v>
      </c>
    </row>
    <row r="19" spans="1:8">
      <c r="A19" s="6" t="s">
        <v>31</v>
      </c>
      <c r="B19" s="7">
        <v>40586346</v>
      </c>
      <c r="C19" s="7">
        <v>-8170260.79</v>
      </c>
      <c r="D19" s="5">
        <v>32416085.210000001</v>
      </c>
      <c r="E19" s="7">
        <v>19480461.170000002</v>
      </c>
      <c r="F19" s="7">
        <v>19480461.170000002</v>
      </c>
      <c r="G19" s="5">
        <f t="shared" ref="G19:G27" si="4">D19-E19</f>
        <v>12935624.039999999</v>
      </c>
      <c r="H19" s="8" t="s">
        <v>32</v>
      </c>
    </row>
    <row r="20" spans="1:8">
      <c r="A20" s="6" t="s">
        <v>33</v>
      </c>
      <c r="B20" s="7">
        <v>73274048</v>
      </c>
      <c r="C20" s="7">
        <v>-4952164</v>
      </c>
      <c r="D20" s="5">
        <v>68321884</v>
      </c>
      <c r="E20" s="7">
        <v>36491347.130000003</v>
      </c>
      <c r="F20" s="7">
        <v>36491347.130000003</v>
      </c>
      <c r="G20" s="5">
        <f t="shared" si="4"/>
        <v>31830536.869999997</v>
      </c>
      <c r="H20" s="8" t="s">
        <v>34</v>
      </c>
    </row>
    <row r="21" spans="1:8">
      <c r="A21" s="6" t="s">
        <v>35</v>
      </c>
      <c r="B21" s="7">
        <v>16777</v>
      </c>
      <c r="C21" s="7">
        <v>-15000</v>
      </c>
      <c r="D21" s="5">
        <v>1777</v>
      </c>
      <c r="E21" s="7">
        <v>0</v>
      </c>
      <c r="F21" s="7">
        <v>0</v>
      </c>
      <c r="G21" s="5">
        <f t="shared" si="4"/>
        <v>1777</v>
      </c>
      <c r="H21" s="8" t="s">
        <v>36</v>
      </c>
    </row>
    <row r="22" spans="1:8">
      <c r="A22" s="6" t="s">
        <v>37</v>
      </c>
      <c r="B22" s="7">
        <v>4816578</v>
      </c>
      <c r="C22" s="7">
        <v>1371927.67</v>
      </c>
      <c r="D22" s="5">
        <v>6188505.6699999999</v>
      </c>
      <c r="E22" s="7">
        <v>1648878.21</v>
      </c>
      <c r="F22" s="7">
        <v>1648878.21</v>
      </c>
      <c r="G22" s="5">
        <f t="shared" si="4"/>
        <v>4539627.46</v>
      </c>
      <c r="H22" s="8" t="s">
        <v>38</v>
      </c>
    </row>
    <row r="23" spans="1:8">
      <c r="A23" s="6" t="s">
        <v>39</v>
      </c>
      <c r="B23" s="7">
        <v>865994306.88</v>
      </c>
      <c r="C23" s="7">
        <v>-31463077.649999999</v>
      </c>
      <c r="D23" s="5">
        <v>834531229.23000002</v>
      </c>
      <c r="E23" s="7">
        <v>374795862.35000002</v>
      </c>
      <c r="F23" s="7">
        <v>374795862.35000002</v>
      </c>
      <c r="G23" s="5">
        <f t="shared" si="4"/>
        <v>459735366.88</v>
      </c>
      <c r="H23" s="8" t="s">
        <v>40</v>
      </c>
    </row>
    <row r="24" spans="1:8">
      <c r="A24" s="6" t="s">
        <v>41</v>
      </c>
      <c r="B24" s="7">
        <v>28190435.68</v>
      </c>
      <c r="C24" s="7">
        <v>5305915.78</v>
      </c>
      <c r="D24" s="5">
        <v>33496351.460000001</v>
      </c>
      <c r="E24" s="7">
        <v>16933025.620000001</v>
      </c>
      <c r="F24" s="7">
        <v>16933025.620000001</v>
      </c>
      <c r="G24" s="5">
        <f t="shared" si="4"/>
        <v>16563325.84</v>
      </c>
      <c r="H24" s="8" t="s">
        <v>42</v>
      </c>
    </row>
    <row r="25" spans="1:8">
      <c r="A25" s="6" t="s">
        <v>43</v>
      </c>
      <c r="B25" s="7">
        <v>80757858</v>
      </c>
      <c r="C25" s="7">
        <v>40267046.880000003</v>
      </c>
      <c r="D25" s="5">
        <v>121024904.88</v>
      </c>
      <c r="E25" s="7">
        <v>63524618.630000003</v>
      </c>
      <c r="F25" s="7">
        <v>63524618.630000003</v>
      </c>
      <c r="G25" s="5">
        <f t="shared" si="4"/>
        <v>57500286.249999993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  <c r="H26" s="8" t="s">
        <v>46</v>
      </c>
    </row>
    <row r="27" spans="1:8">
      <c r="A27" s="6" t="s">
        <v>47</v>
      </c>
      <c r="B27" s="7">
        <v>39079367</v>
      </c>
      <c r="C27" s="7">
        <v>-141518.07</v>
      </c>
      <c r="D27" s="5">
        <v>38937848.93</v>
      </c>
      <c r="E27" s="7">
        <v>9906280.7799999993</v>
      </c>
      <c r="F27" s="7">
        <v>9906280.7799999993</v>
      </c>
      <c r="G27" s="5">
        <f t="shared" si="4"/>
        <v>29031568.149999999</v>
      </c>
      <c r="H27" s="8" t="s">
        <v>48</v>
      </c>
    </row>
    <row r="28" spans="1:8">
      <c r="A28" s="4" t="s">
        <v>49</v>
      </c>
      <c r="B28" s="5">
        <f>SUM(B29:B37)</f>
        <v>1621185305.9400001</v>
      </c>
      <c r="C28" s="5">
        <f t="shared" ref="C28:G28" si="5">SUM(C29:C37)</f>
        <v>59536195.269999988</v>
      </c>
      <c r="D28" s="5">
        <f t="shared" si="5"/>
        <v>1680721501.21</v>
      </c>
      <c r="E28" s="5">
        <f t="shared" si="5"/>
        <v>670204863.36999989</v>
      </c>
      <c r="F28" s="5">
        <f t="shared" si="5"/>
        <v>670204863.36999989</v>
      </c>
      <c r="G28" s="5">
        <f t="shared" si="5"/>
        <v>1010516637.8399999</v>
      </c>
    </row>
    <row r="29" spans="1:8">
      <c r="A29" s="6" t="s">
        <v>50</v>
      </c>
      <c r="B29" s="7">
        <v>131417179</v>
      </c>
      <c r="C29" s="7">
        <v>10114335.26</v>
      </c>
      <c r="D29" s="5">
        <v>141531514.25999999</v>
      </c>
      <c r="E29" s="7">
        <v>61026931.090000004</v>
      </c>
      <c r="F29" s="7">
        <v>61026931.090000004</v>
      </c>
      <c r="G29" s="5">
        <f t="shared" ref="G29:G37" si="6">D29-E29</f>
        <v>80504583.169999987</v>
      </c>
      <c r="H29" s="8" t="s">
        <v>51</v>
      </c>
    </row>
    <row r="30" spans="1:8">
      <c r="A30" s="6" t="s">
        <v>52</v>
      </c>
      <c r="B30" s="7">
        <v>5175666</v>
      </c>
      <c r="C30" s="7">
        <v>178614</v>
      </c>
      <c r="D30" s="5">
        <v>5354280</v>
      </c>
      <c r="E30" s="7">
        <v>1594307.4</v>
      </c>
      <c r="F30" s="7">
        <v>1594307.4</v>
      </c>
      <c r="G30" s="5">
        <f t="shared" si="6"/>
        <v>3759972.6</v>
      </c>
      <c r="H30" s="8" t="s">
        <v>53</v>
      </c>
    </row>
    <row r="31" spans="1:8">
      <c r="A31" s="6" t="s">
        <v>54</v>
      </c>
      <c r="B31" s="7">
        <v>475492680</v>
      </c>
      <c r="C31" s="7">
        <v>3771300.65</v>
      </c>
      <c r="D31" s="5">
        <v>479263980.64999998</v>
      </c>
      <c r="E31" s="7">
        <v>299834045.16000003</v>
      </c>
      <c r="F31" s="7">
        <v>299834045.16000003</v>
      </c>
      <c r="G31" s="5">
        <f t="shared" si="6"/>
        <v>179429935.48999995</v>
      </c>
      <c r="H31" s="8" t="s">
        <v>55</v>
      </c>
    </row>
    <row r="32" spans="1:8">
      <c r="A32" s="6" t="s">
        <v>56</v>
      </c>
      <c r="B32" s="7">
        <v>439970207</v>
      </c>
      <c r="C32" s="7">
        <v>46626320.810000002</v>
      </c>
      <c r="D32" s="5">
        <v>486596527.81</v>
      </c>
      <c r="E32" s="7">
        <v>95522735.75</v>
      </c>
      <c r="F32" s="7">
        <v>95522735.75</v>
      </c>
      <c r="G32" s="5">
        <f t="shared" si="6"/>
        <v>391073792.06</v>
      </c>
      <c r="H32" s="8" t="s">
        <v>57</v>
      </c>
    </row>
    <row r="33" spans="1:8">
      <c r="A33" s="6" t="s">
        <v>58</v>
      </c>
      <c r="B33" s="7">
        <v>299538414</v>
      </c>
      <c r="C33" s="7">
        <v>-28110037.789999999</v>
      </c>
      <c r="D33" s="5">
        <v>271428376.20999998</v>
      </c>
      <c r="E33" s="7">
        <v>99135908.879999995</v>
      </c>
      <c r="F33" s="7">
        <v>99135908.879999995</v>
      </c>
      <c r="G33" s="5">
        <f t="shared" si="6"/>
        <v>172292467.32999998</v>
      </c>
      <c r="H33" s="8" t="s">
        <v>59</v>
      </c>
    </row>
    <row r="34" spans="1:8">
      <c r="A34" s="6" t="s">
        <v>60</v>
      </c>
      <c r="B34" s="7">
        <v>12674998.880000001</v>
      </c>
      <c r="C34" s="7">
        <v>19358103.899999999</v>
      </c>
      <c r="D34" s="5">
        <v>32033102.780000001</v>
      </c>
      <c r="E34" s="7">
        <v>8303691.54</v>
      </c>
      <c r="F34" s="7">
        <v>8303691.54</v>
      </c>
      <c r="G34" s="5">
        <f t="shared" si="6"/>
        <v>23729411.240000002</v>
      </c>
      <c r="H34" s="8" t="s">
        <v>61</v>
      </c>
    </row>
    <row r="35" spans="1:8">
      <c r="A35" s="6" t="s">
        <v>62</v>
      </c>
      <c r="B35" s="7">
        <v>2304309</v>
      </c>
      <c r="C35" s="7">
        <v>2111134.16</v>
      </c>
      <c r="D35" s="5">
        <v>4415443.16</v>
      </c>
      <c r="E35" s="7">
        <v>2417440.65</v>
      </c>
      <c r="F35" s="7">
        <v>2417440.65</v>
      </c>
      <c r="G35" s="5">
        <f t="shared" si="6"/>
        <v>1998002.5100000002</v>
      </c>
      <c r="H35" s="8" t="s">
        <v>63</v>
      </c>
    </row>
    <row r="36" spans="1:8">
      <c r="A36" s="6" t="s">
        <v>64</v>
      </c>
      <c r="B36" s="7">
        <v>3563417.19</v>
      </c>
      <c r="C36" s="7">
        <v>5354317.66</v>
      </c>
      <c r="D36" s="5">
        <v>8917734.8499999996</v>
      </c>
      <c r="E36" s="7">
        <v>372818.58</v>
      </c>
      <c r="F36" s="7">
        <v>372818.58</v>
      </c>
      <c r="G36" s="5">
        <f t="shared" si="6"/>
        <v>8544916.2699999996</v>
      </c>
      <c r="H36" s="8" t="s">
        <v>65</v>
      </c>
    </row>
    <row r="37" spans="1:8">
      <c r="A37" s="6" t="s">
        <v>66</v>
      </c>
      <c r="B37" s="7">
        <v>251048434.87</v>
      </c>
      <c r="C37" s="7">
        <v>132106.62</v>
      </c>
      <c r="D37" s="5">
        <v>251180541.49000001</v>
      </c>
      <c r="E37" s="7">
        <v>101996984.31999999</v>
      </c>
      <c r="F37" s="7">
        <v>101996984.31999999</v>
      </c>
      <c r="G37" s="5">
        <f t="shared" si="6"/>
        <v>149183557.17000002</v>
      </c>
      <c r="H37" s="8" t="s">
        <v>67</v>
      </c>
    </row>
    <row r="38" spans="1:8">
      <c r="A38" s="4" t="s">
        <v>68</v>
      </c>
      <c r="B38" s="5">
        <f>SUM(B39:B47)</f>
        <v>781000</v>
      </c>
      <c r="C38" s="5">
        <f t="shared" ref="C38:G38" si="7">SUM(C39:C47)</f>
        <v>-172000</v>
      </c>
      <c r="D38" s="5">
        <f t="shared" si="7"/>
        <v>609000</v>
      </c>
      <c r="E38" s="5">
        <f t="shared" si="7"/>
        <v>50000</v>
      </c>
      <c r="F38" s="5">
        <f t="shared" si="7"/>
        <v>50000</v>
      </c>
      <c r="G38" s="5">
        <f t="shared" si="7"/>
        <v>559000</v>
      </c>
    </row>
    <row r="39" spans="1:8">
      <c r="A39" s="6" t="s">
        <v>69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 t="shared" ref="G39:G47" si="8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si="8"/>
        <v>0</v>
      </c>
      <c r="H40" s="8" t="s">
        <v>72</v>
      </c>
    </row>
    <row r="41" spans="1:8">
      <c r="A41" s="6" t="s">
        <v>73</v>
      </c>
      <c r="B41" s="5">
        <v>0</v>
      </c>
      <c r="C41" s="5">
        <v>9000</v>
      </c>
      <c r="D41" s="5">
        <v>9000</v>
      </c>
      <c r="E41" s="5">
        <v>0</v>
      </c>
      <c r="F41" s="5">
        <v>0</v>
      </c>
      <c r="G41" s="5">
        <f t="shared" si="8"/>
        <v>9000</v>
      </c>
      <c r="H41" s="8" t="s">
        <v>74</v>
      </c>
    </row>
    <row r="42" spans="1:8">
      <c r="A42" s="6" t="s">
        <v>75</v>
      </c>
      <c r="B42" s="7">
        <v>781000</v>
      </c>
      <c r="C42" s="7">
        <v>-181000</v>
      </c>
      <c r="D42" s="5">
        <v>600000</v>
      </c>
      <c r="E42" s="7">
        <v>50000</v>
      </c>
      <c r="F42" s="7">
        <v>50000</v>
      </c>
      <c r="G42" s="5">
        <f t="shared" si="8"/>
        <v>550000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8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8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8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8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8"/>
        <v>0</v>
      </c>
      <c r="H47" s="8" t="s">
        <v>84</v>
      </c>
    </row>
    <row r="48" spans="1:8">
      <c r="A48" s="4" t="s">
        <v>85</v>
      </c>
      <c r="B48" s="5">
        <f>SUM(B49:B57)</f>
        <v>78200</v>
      </c>
      <c r="C48" s="5">
        <f t="shared" ref="C48:G48" si="9">SUM(C49:C57)</f>
        <v>39864292.159999996</v>
      </c>
      <c r="D48" s="5">
        <f t="shared" si="9"/>
        <v>39942492.159999996</v>
      </c>
      <c r="E48" s="5">
        <f t="shared" si="9"/>
        <v>28904139.68</v>
      </c>
      <c r="F48" s="5">
        <f t="shared" si="9"/>
        <v>28904139.68</v>
      </c>
      <c r="G48" s="5">
        <f t="shared" si="9"/>
        <v>11038352.48</v>
      </c>
    </row>
    <row r="49" spans="1:8">
      <c r="A49" s="6" t="s">
        <v>86</v>
      </c>
      <c r="B49" s="7">
        <v>78200</v>
      </c>
      <c r="C49" s="7">
        <v>4178863.63</v>
      </c>
      <c r="D49" s="5">
        <v>4257063.63</v>
      </c>
      <c r="E49" s="7">
        <v>3162328.17</v>
      </c>
      <c r="F49" s="7">
        <v>3162328.17</v>
      </c>
      <c r="G49" s="5">
        <f t="shared" ref="G49:G57" si="10">D49-E49</f>
        <v>1094735.46</v>
      </c>
      <c r="H49" s="8" t="s">
        <v>87</v>
      </c>
    </row>
    <row r="50" spans="1:8">
      <c r="A50" s="6" t="s">
        <v>88</v>
      </c>
      <c r="B50" s="7">
        <v>0</v>
      </c>
      <c r="C50" s="7">
        <v>73000</v>
      </c>
      <c r="D50" s="5">
        <v>73000</v>
      </c>
      <c r="E50" s="7">
        <v>0</v>
      </c>
      <c r="F50" s="7">
        <v>0</v>
      </c>
      <c r="G50" s="5">
        <f t="shared" si="10"/>
        <v>73000</v>
      </c>
      <c r="H50" s="8" t="s">
        <v>89</v>
      </c>
    </row>
    <row r="51" spans="1:8">
      <c r="A51" s="6" t="s">
        <v>90</v>
      </c>
      <c r="B51" s="7">
        <v>0</v>
      </c>
      <c r="C51" s="7">
        <v>27369680.66</v>
      </c>
      <c r="D51" s="5">
        <v>27369680.66</v>
      </c>
      <c r="E51" s="7">
        <v>25386092.34</v>
      </c>
      <c r="F51" s="7">
        <v>25386092.34</v>
      </c>
      <c r="G51" s="5">
        <f t="shared" si="10"/>
        <v>1983588.3200000003</v>
      </c>
      <c r="H51" s="8" t="s">
        <v>91</v>
      </c>
    </row>
    <row r="52" spans="1:8">
      <c r="A52" s="6" t="s">
        <v>92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10"/>
        <v>0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10"/>
        <v>0</v>
      </c>
      <c r="H53" s="8" t="s">
        <v>95</v>
      </c>
    </row>
    <row r="54" spans="1:8">
      <c r="A54" s="6" t="s">
        <v>96</v>
      </c>
      <c r="B54" s="7">
        <v>0</v>
      </c>
      <c r="C54" s="7">
        <v>8242747.8700000001</v>
      </c>
      <c r="D54" s="5">
        <v>8242747.8700000001</v>
      </c>
      <c r="E54" s="7">
        <v>355719.17</v>
      </c>
      <c r="F54" s="7">
        <v>355719.17</v>
      </c>
      <c r="G54" s="5">
        <f t="shared" si="10"/>
        <v>7887028.7000000002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10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10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 t="shared" si="10"/>
        <v>0</v>
      </c>
      <c r="H57" s="8" t="s">
        <v>103</v>
      </c>
    </row>
    <row r="58" spans="1:8">
      <c r="A58" s="4" t="s">
        <v>104</v>
      </c>
      <c r="B58" s="5">
        <f>SUM(B59:B61)</f>
        <v>0</v>
      </c>
      <c r="C58" s="5">
        <f t="shared" ref="C58:G58" si="11">SUM(C59:C61)</f>
        <v>347774210.60000002</v>
      </c>
      <c r="D58" s="5">
        <f t="shared" si="11"/>
        <v>347774210.60000002</v>
      </c>
      <c r="E58" s="5">
        <f t="shared" si="11"/>
        <v>30270283.050000001</v>
      </c>
      <c r="F58" s="5">
        <f t="shared" si="11"/>
        <v>30270283.050000001</v>
      </c>
      <c r="G58" s="5">
        <f t="shared" si="11"/>
        <v>317503927.55000001</v>
      </c>
    </row>
    <row r="59" spans="1:8">
      <c r="A59" s="6" t="s">
        <v>105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 t="shared" ref="G59:G61" si="12">D59-E59</f>
        <v>0</v>
      </c>
      <c r="H59" s="8" t="s">
        <v>106</v>
      </c>
    </row>
    <row r="60" spans="1:8">
      <c r="A60" s="6" t="s">
        <v>107</v>
      </c>
      <c r="B60" s="7">
        <v>0</v>
      </c>
      <c r="C60" s="7">
        <v>347774210.60000002</v>
      </c>
      <c r="D60" s="5">
        <v>347774210.60000002</v>
      </c>
      <c r="E60" s="7">
        <v>30270283.050000001</v>
      </c>
      <c r="F60" s="7">
        <v>30270283.050000001</v>
      </c>
      <c r="G60" s="5">
        <f t="shared" si="12"/>
        <v>317503927.55000001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2"/>
        <v>0</v>
      </c>
      <c r="H61" s="8" t="s">
        <v>110</v>
      </c>
    </row>
    <row r="62" spans="1:8">
      <c r="A62" s="4" t="s">
        <v>111</v>
      </c>
      <c r="B62" s="5">
        <f>SUM(B63:B67,B69:B70)</f>
        <v>78706855</v>
      </c>
      <c r="C62" s="5">
        <f t="shared" ref="C62:G62" si="13">SUM(C63:C67,C69:C70)</f>
        <v>0</v>
      </c>
      <c r="D62" s="5">
        <f t="shared" si="13"/>
        <v>78706855</v>
      </c>
      <c r="E62" s="5">
        <f t="shared" si="13"/>
        <v>0</v>
      </c>
      <c r="F62" s="5">
        <f t="shared" si="13"/>
        <v>0</v>
      </c>
      <c r="G62" s="5">
        <f t="shared" si="13"/>
        <v>78706855</v>
      </c>
    </row>
    <row r="63" spans="1:8">
      <c r="A63" s="6" t="s">
        <v>112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 t="shared" ref="G63:G70" si="14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si="14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4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4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4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4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4"/>
        <v>0</v>
      </c>
      <c r="H69" s="8" t="s">
        <v>124</v>
      </c>
    </row>
    <row r="70" spans="1:8">
      <c r="A70" s="6" t="s">
        <v>125</v>
      </c>
      <c r="B70" s="7">
        <v>78706855</v>
      </c>
      <c r="C70" s="7">
        <v>0</v>
      </c>
      <c r="D70" s="5">
        <f t="shared" ref="D70:D82" si="15">B70+C70</f>
        <v>78706855</v>
      </c>
      <c r="E70" s="7">
        <v>0</v>
      </c>
      <c r="F70" s="7">
        <v>0</v>
      </c>
      <c r="G70" s="5">
        <f t="shared" si="14"/>
        <v>78706855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6">SUM(C72:C74)</f>
        <v>0</v>
      </c>
      <c r="D71" s="5">
        <f t="shared" si="16"/>
        <v>0</v>
      </c>
      <c r="E71" s="5">
        <f t="shared" si="16"/>
        <v>0</v>
      </c>
      <c r="F71" s="5">
        <f t="shared" si="16"/>
        <v>0</v>
      </c>
      <c r="G71" s="5">
        <f t="shared" si="16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15"/>
        <v>0</v>
      </c>
      <c r="E72" s="5">
        <v>0</v>
      </c>
      <c r="F72" s="5">
        <v>0</v>
      </c>
      <c r="G72" s="5">
        <f t="shared" ref="G72:G74" si="17"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15"/>
        <v>0</v>
      </c>
      <c r="E73" s="5">
        <v>0</v>
      </c>
      <c r="F73" s="5">
        <v>0</v>
      </c>
      <c r="G73" s="5">
        <f t="shared" si="17"/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15"/>
        <v>0</v>
      </c>
      <c r="E74" s="5">
        <v>0</v>
      </c>
      <c r="F74" s="5">
        <v>0</v>
      </c>
      <c r="G74" s="5">
        <f t="shared" si="17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18">SUM(C76:C82)</f>
        <v>0</v>
      </c>
      <c r="D75" s="5">
        <f t="shared" si="18"/>
        <v>0</v>
      </c>
      <c r="E75" s="5">
        <f t="shared" si="18"/>
        <v>0</v>
      </c>
      <c r="F75" s="5">
        <f t="shared" si="18"/>
        <v>0</v>
      </c>
      <c r="G75" s="5">
        <f t="shared" si="18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15"/>
        <v>0</v>
      </c>
      <c r="E76" s="5">
        <v>0</v>
      </c>
      <c r="F76" s="5">
        <v>0</v>
      </c>
      <c r="G76" s="5">
        <f t="shared" ref="G76:G82" si="19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15"/>
        <v>0</v>
      </c>
      <c r="E77" s="5">
        <v>0</v>
      </c>
      <c r="F77" s="5">
        <v>0</v>
      </c>
      <c r="G77" s="5">
        <f t="shared" si="19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15"/>
        <v>0</v>
      </c>
      <c r="E78" s="5">
        <v>0</v>
      </c>
      <c r="F78" s="5">
        <v>0</v>
      </c>
      <c r="G78" s="5">
        <f t="shared" si="19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15"/>
        <v>0</v>
      </c>
      <c r="E79" s="5">
        <v>0</v>
      </c>
      <c r="F79" s="5">
        <v>0</v>
      </c>
      <c r="G79" s="5">
        <f t="shared" si="19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15"/>
        <v>0</v>
      </c>
      <c r="E80" s="5">
        <v>0</v>
      </c>
      <c r="F80" s="5">
        <v>0</v>
      </c>
      <c r="G80" s="5">
        <f t="shared" si="19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15"/>
        <v>0</v>
      </c>
      <c r="E81" s="5">
        <v>0</v>
      </c>
      <c r="F81" s="5">
        <v>0</v>
      </c>
      <c r="G81" s="5">
        <f t="shared" si="19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15"/>
        <v>0</v>
      </c>
      <c r="E82" s="5">
        <v>0</v>
      </c>
      <c r="F82" s="5">
        <v>0</v>
      </c>
      <c r="G82" s="5">
        <f t="shared" si="19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8007312174</v>
      </c>
      <c r="C84" s="3">
        <f t="shared" ref="C84:G84" si="20">C85+C93+C103+C113+C123+C133+C137+C146+C150</f>
        <v>409504830.93999994</v>
      </c>
      <c r="D84" s="3">
        <f t="shared" si="20"/>
        <v>8416817004.9399996</v>
      </c>
      <c r="E84" s="3">
        <f t="shared" si="20"/>
        <v>2881101673.9099998</v>
      </c>
      <c r="F84" s="3">
        <f t="shared" si="20"/>
        <v>2881101673.9099998</v>
      </c>
      <c r="G84" s="3">
        <f t="shared" si="20"/>
        <v>5535715331.0299997</v>
      </c>
    </row>
    <row r="85" spans="1:8">
      <c r="A85" s="4" t="s">
        <v>15</v>
      </c>
      <c r="B85" s="5">
        <f>SUM(B86:B92)</f>
        <v>5011796690</v>
      </c>
      <c r="C85" s="5">
        <f t="shared" ref="C85:G85" si="21">SUM(C86:C92)</f>
        <v>134175151.25</v>
      </c>
      <c r="D85" s="5">
        <f t="shared" si="21"/>
        <v>5145971841.25</v>
      </c>
      <c r="E85" s="5">
        <f t="shared" si="21"/>
        <v>2266957279.8099999</v>
      </c>
      <c r="F85" s="5">
        <f t="shared" si="21"/>
        <v>2266957279.8099999</v>
      </c>
      <c r="G85" s="5">
        <f t="shared" si="21"/>
        <v>2879014561.4400001</v>
      </c>
    </row>
    <row r="86" spans="1:8">
      <c r="A86" s="6" t="s">
        <v>16</v>
      </c>
      <c r="B86" s="7">
        <v>1556588656</v>
      </c>
      <c r="C86" s="7">
        <v>12557715.5</v>
      </c>
      <c r="D86" s="5">
        <v>1569146371.5</v>
      </c>
      <c r="E86" s="7">
        <v>772504963.75999999</v>
      </c>
      <c r="F86" s="7">
        <v>772504963.75999999</v>
      </c>
      <c r="G86" s="5">
        <f t="shared" ref="G86:G92" si="22">D86-E86</f>
        <v>796641407.74000001</v>
      </c>
      <c r="H86" s="8" t="s">
        <v>150</v>
      </c>
    </row>
    <row r="87" spans="1:8">
      <c r="A87" s="6" t="s">
        <v>18</v>
      </c>
      <c r="B87" s="7">
        <v>430702255</v>
      </c>
      <c r="C87" s="7">
        <v>25476575.68</v>
      </c>
      <c r="D87" s="5">
        <v>456178830.68000001</v>
      </c>
      <c r="E87" s="7">
        <v>308950811.56</v>
      </c>
      <c r="F87" s="7">
        <v>308950811.56</v>
      </c>
      <c r="G87" s="5">
        <f t="shared" si="22"/>
        <v>147228019.12</v>
      </c>
      <c r="H87" s="8" t="s">
        <v>151</v>
      </c>
    </row>
    <row r="88" spans="1:8">
      <c r="A88" s="6" t="s">
        <v>20</v>
      </c>
      <c r="B88" s="7">
        <v>1081471947</v>
      </c>
      <c r="C88" s="7">
        <v>74507545.060000002</v>
      </c>
      <c r="D88" s="5">
        <v>1155979492.0599999</v>
      </c>
      <c r="E88" s="7">
        <v>684101246.61000001</v>
      </c>
      <c r="F88" s="7">
        <v>684101246.61000001</v>
      </c>
      <c r="G88" s="5">
        <f t="shared" si="22"/>
        <v>471878245.44999993</v>
      </c>
      <c r="H88" s="8" t="s">
        <v>152</v>
      </c>
    </row>
    <row r="89" spans="1:8">
      <c r="A89" s="6" t="s">
        <v>22</v>
      </c>
      <c r="B89" s="7">
        <v>361180549</v>
      </c>
      <c r="C89" s="7">
        <v>3708796.33</v>
      </c>
      <c r="D89" s="5">
        <v>364889345.32999998</v>
      </c>
      <c r="E89" s="7">
        <v>149662469.84999999</v>
      </c>
      <c r="F89" s="7">
        <v>149662469.84999999</v>
      </c>
      <c r="G89" s="5">
        <f t="shared" si="22"/>
        <v>215226875.47999999</v>
      </c>
      <c r="H89" s="8" t="s">
        <v>153</v>
      </c>
    </row>
    <row r="90" spans="1:8">
      <c r="A90" s="6" t="s">
        <v>24</v>
      </c>
      <c r="B90" s="7">
        <v>1295363763</v>
      </c>
      <c r="C90" s="7">
        <v>18864333.68</v>
      </c>
      <c r="D90" s="5">
        <v>1314228096.6800001</v>
      </c>
      <c r="E90" s="7">
        <v>335834948.72000003</v>
      </c>
      <c r="F90" s="7">
        <v>335834948.72000003</v>
      </c>
      <c r="G90" s="5">
        <f t="shared" si="22"/>
        <v>978393147.96000004</v>
      </c>
      <c r="H90" s="8" t="s">
        <v>154</v>
      </c>
    </row>
    <row r="91" spans="1:8">
      <c r="A91" s="6" t="s">
        <v>26</v>
      </c>
      <c r="B91" s="7">
        <v>149685910</v>
      </c>
      <c r="C91" s="7">
        <v>-939815</v>
      </c>
      <c r="D91" s="5">
        <v>148746095</v>
      </c>
      <c r="E91" s="7">
        <v>0</v>
      </c>
      <c r="F91" s="7">
        <v>0</v>
      </c>
      <c r="G91" s="5">
        <f t="shared" si="22"/>
        <v>148746095</v>
      </c>
      <c r="H91" s="8" t="s">
        <v>155</v>
      </c>
    </row>
    <row r="92" spans="1:8">
      <c r="A92" s="6" t="s">
        <v>28</v>
      </c>
      <c r="B92" s="7">
        <v>136803610</v>
      </c>
      <c r="C92" s="7">
        <v>0</v>
      </c>
      <c r="D92" s="5">
        <v>136803610</v>
      </c>
      <c r="E92" s="7">
        <v>15902839.310000001</v>
      </c>
      <c r="F92" s="7">
        <v>15902839.310000001</v>
      </c>
      <c r="G92" s="5">
        <f t="shared" si="22"/>
        <v>120900770.69</v>
      </c>
      <c r="H92" s="8" t="s">
        <v>156</v>
      </c>
    </row>
    <row r="93" spans="1:8">
      <c r="A93" s="4" t="s">
        <v>30</v>
      </c>
      <c r="B93" s="5">
        <f>SUM(B94:B102)</f>
        <v>1530915834</v>
      </c>
      <c r="C93" s="5">
        <f t="shared" ref="C93:G93" si="23">SUM(C94:C102)</f>
        <v>86823080.900000006</v>
      </c>
      <c r="D93" s="5">
        <f t="shared" si="23"/>
        <v>1617738914.8999999</v>
      </c>
      <c r="E93" s="5">
        <f t="shared" si="23"/>
        <v>165264473.34999999</v>
      </c>
      <c r="F93" s="5">
        <f t="shared" si="23"/>
        <v>165264473.34999999</v>
      </c>
      <c r="G93" s="5">
        <f t="shared" si="23"/>
        <v>1452474441.55</v>
      </c>
    </row>
    <row r="94" spans="1:8">
      <c r="A94" s="6" t="s">
        <v>31</v>
      </c>
      <c r="B94" s="7">
        <v>72689500</v>
      </c>
      <c r="C94" s="7">
        <v>6785294.0099999998</v>
      </c>
      <c r="D94" s="5">
        <v>79474794.010000005</v>
      </c>
      <c r="E94" s="7">
        <v>18783020.649999999</v>
      </c>
      <c r="F94" s="7">
        <v>18783020.649999999</v>
      </c>
      <c r="G94" s="5">
        <f t="shared" ref="G94:G102" si="24">D94-E94</f>
        <v>60691773.360000007</v>
      </c>
      <c r="H94" s="8" t="s">
        <v>157</v>
      </c>
    </row>
    <row r="95" spans="1:8">
      <c r="A95" s="6" t="s">
        <v>33</v>
      </c>
      <c r="B95" s="7">
        <v>18393514</v>
      </c>
      <c r="C95" s="7">
        <v>-345247.5</v>
      </c>
      <c r="D95" s="5">
        <v>18048266.5</v>
      </c>
      <c r="E95" s="7">
        <v>7762994.3099999996</v>
      </c>
      <c r="F95" s="7">
        <v>7762994.3099999996</v>
      </c>
      <c r="G95" s="5">
        <f t="shared" si="24"/>
        <v>10285272.190000001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4"/>
        <v>0</v>
      </c>
      <c r="H96" s="8" t="s">
        <v>159</v>
      </c>
    </row>
    <row r="97" spans="1:8">
      <c r="A97" s="6" t="s">
        <v>37</v>
      </c>
      <c r="B97" s="7">
        <v>744011</v>
      </c>
      <c r="C97" s="7">
        <v>241526.35</v>
      </c>
      <c r="D97" s="5">
        <v>985537.35</v>
      </c>
      <c r="E97" s="7">
        <v>91515.839999999997</v>
      </c>
      <c r="F97" s="7">
        <v>91515.839999999997</v>
      </c>
      <c r="G97" s="5">
        <f t="shared" si="24"/>
        <v>894021.51</v>
      </c>
      <c r="H97" s="8" t="s">
        <v>160</v>
      </c>
    </row>
    <row r="98" spans="1:8">
      <c r="A98" s="13" t="s">
        <v>39</v>
      </c>
      <c r="B98" s="7">
        <v>1389022740</v>
      </c>
      <c r="C98" s="7">
        <v>76628108.980000004</v>
      </c>
      <c r="D98" s="5">
        <v>1465650848.98</v>
      </c>
      <c r="E98" s="7">
        <v>124782093.53</v>
      </c>
      <c r="F98" s="7">
        <v>124782093.53</v>
      </c>
      <c r="G98" s="5">
        <f t="shared" si="24"/>
        <v>1340868755.45</v>
      </c>
      <c r="H98" s="8" t="s">
        <v>161</v>
      </c>
    </row>
    <row r="99" spans="1:8">
      <c r="A99" s="6" t="s">
        <v>41</v>
      </c>
      <c r="B99" s="7">
        <v>37906924</v>
      </c>
      <c r="C99" s="7">
        <v>150000</v>
      </c>
      <c r="D99" s="5">
        <v>38056924</v>
      </c>
      <c r="E99" s="7">
        <v>13493122.960000001</v>
      </c>
      <c r="F99" s="7">
        <v>13493122.960000001</v>
      </c>
      <c r="G99" s="5">
        <f t="shared" si="24"/>
        <v>24563801.039999999</v>
      </c>
      <c r="H99" s="8" t="s">
        <v>162</v>
      </c>
    </row>
    <row r="100" spans="1:8">
      <c r="A100" s="6" t="s">
        <v>43</v>
      </c>
      <c r="B100" s="7">
        <v>10551827</v>
      </c>
      <c r="C100" s="7">
        <v>2475594</v>
      </c>
      <c r="D100" s="5">
        <v>13027421</v>
      </c>
      <c r="E100" s="7">
        <v>11859.4</v>
      </c>
      <c r="F100" s="7">
        <v>11859.4</v>
      </c>
      <c r="G100" s="5">
        <f t="shared" si="24"/>
        <v>13015561.6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4"/>
        <v>0</v>
      </c>
      <c r="H101" s="8" t="s">
        <v>164</v>
      </c>
    </row>
    <row r="102" spans="1:8">
      <c r="A102" s="6" t="s">
        <v>47</v>
      </c>
      <c r="B102" s="7">
        <v>1607318</v>
      </c>
      <c r="C102" s="7">
        <v>887805.06</v>
      </c>
      <c r="D102" s="5">
        <v>2495123.06</v>
      </c>
      <c r="E102" s="7">
        <v>339866.66</v>
      </c>
      <c r="F102" s="7">
        <v>339866.66</v>
      </c>
      <c r="G102" s="5">
        <f t="shared" si="24"/>
        <v>2155256.4</v>
      </c>
      <c r="H102" s="8" t="s">
        <v>165</v>
      </c>
    </row>
    <row r="103" spans="1:8">
      <c r="A103" s="4" t="s">
        <v>49</v>
      </c>
      <c r="B103" s="5">
        <f>SUM(B104:B112)</f>
        <v>1462273064</v>
      </c>
      <c r="C103" s="5">
        <f t="shared" ref="C103:G103" si="25">SUM(C104:C112)</f>
        <v>155476743.14999995</v>
      </c>
      <c r="D103" s="5">
        <f t="shared" si="25"/>
        <v>1617749807.1500001</v>
      </c>
      <c r="E103" s="5">
        <f t="shared" si="25"/>
        <v>448209692.75000006</v>
      </c>
      <c r="F103" s="5">
        <f t="shared" si="25"/>
        <v>448209692.75000006</v>
      </c>
      <c r="G103" s="5">
        <f t="shared" si="25"/>
        <v>1169540114.3999999</v>
      </c>
    </row>
    <row r="104" spans="1:8">
      <c r="A104" s="6" t="s">
        <v>50</v>
      </c>
      <c r="B104" s="7">
        <v>14246750</v>
      </c>
      <c r="C104" s="7">
        <v>315900</v>
      </c>
      <c r="D104" s="5">
        <v>14562650</v>
      </c>
      <c r="E104" s="7">
        <v>5085981.82</v>
      </c>
      <c r="F104" s="7">
        <v>5085981.82</v>
      </c>
      <c r="G104" s="5">
        <f t="shared" ref="G104:G112" si="26">D104-E104</f>
        <v>9476668.1799999997</v>
      </c>
      <c r="H104" s="8" t="s">
        <v>166</v>
      </c>
    </row>
    <row r="105" spans="1:8">
      <c r="A105" s="6" t="s">
        <v>52</v>
      </c>
      <c r="B105" s="7">
        <v>15544695</v>
      </c>
      <c r="C105" s="7">
        <v>483504.84</v>
      </c>
      <c r="D105" s="5">
        <v>16028199.84</v>
      </c>
      <c r="E105" s="7">
        <v>5419832.04</v>
      </c>
      <c r="F105" s="7">
        <v>5419832.04</v>
      </c>
      <c r="G105" s="5">
        <f t="shared" si="26"/>
        <v>10608367.800000001</v>
      </c>
      <c r="H105" s="8" t="s">
        <v>167</v>
      </c>
    </row>
    <row r="106" spans="1:8">
      <c r="A106" s="6" t="s">
        <v>54</v>
      </c>
      <c r="B106" s="7">
        <v>593670949</v>
      </c>
      <c r="C106" s="7">
        <v>96552247.209999993</v>
      </c>
      <c r="D106" s="5">
        <v>690223196.21000004</v>
      </c>
      <c r="E106" s="7">
        <v>212721299.11000001</v>
      </c>
      <c r="F106" s="7">
        <v>212721299.11000001</v>
      </c>
      <c r="G106" s="5">
        <f t="shared" si="26"/>
        <v>477501897.10000002</v>
      </c>
      <c r="H106" s="8" t="s">
        <v>168</v>
      </c>
    </row>
    <row r="107" spans="1:8">
      <c r="A107" s="6" t="s">
        <v>56</v>
      </c>
      <c r="B107" s="7">
        <v>18287636</v>
      </c>
      <c r="C107" s="7">
        <v>16920</v>
      </c>
      <c r="D107" s="5">
        <v>18304556</v>
      </c>
      <c r="E107" s="7">
        <v>358732.61</v>
      </c>
      <c r="F107" s="7">
        <v>358732.61</v>
      </c>
      <c r="G107" s="5">
        <f t="shared" si="26"/>
        <v>17945823.390000001</v>
      </c>
      <c r="H107" s="8" t="s">
        <v>169</v>
      </c>
    </row>
    <row r="108" spans="1:8">
      <c r="A108" s="6" t="s">
        <v>58</v>
      </c>
      <c r="B108" s="7">
        <v>811702270</v>
      </c>
      <c r="C108" s="7">
        <v>48441470.409999996</v>
      </c>
      <c r="D108" s="5">
        <v>860143740.40999997</v>
      </c>
      <c r="E108" s="7">
        <v>221702274.25999999</v>
      </c>
      <c r="F108" s="7">
        <v>221702274.25999999</v>
      </c>
      <c r="G108" s="5">
        <f t="shared" si="26"/>
        <v>638441466.14999998</v>
      </c>
      <c r="H108" s="8" t="s">
        <v>170</v>
      </c>
    </row>
    <row r="109" spans="1:8">
      <c r="A109" s="6" t="s">
        <v>60</v>
      </c>
      <c r="B109" s="7">
        <v>4809700</v>
      </c>
      <c r="C109" s="7">
        <v>5254711.7</v>
      </c>
      <c r="D109" s="5">
        <v>10064411.699999999</v>
      </c>
      <c r="E109" s="7">
        <v>1537952.39</v>
      </c>
      <c r="F109" s="7">
        <v>1537952.39</v>
      </c>
      <c r="G109" s="5">
        <f t="shared" si="26"/>
        <v>8526459.3099999987</v>
      </c>
      <c r="H109" s="8" t="s">
        <v>171</v>
      </c>
    </row>
    <row r="110" spans="1:8">
      <c r="A110" s="6" t="s">
        <v>62</v>
      </c>
      <c r="B110" s="7">
        <v>1203236</v>
      </c>
      <c r="C110" s="7">
        <v>2106347.67</v>
      </c>
      <c r="D110" s="5">
        <v>3309583.67</v>
      </c>
      <c r="E110" s="7">
        <v>497097.42</v>
      </c>
      <c r="F110" s="7">
        <v>497097.42</v>
      </c>
      <c r="G110" s="5">
        <f t="shared" si="26"/>
        <v>2812486.25</v>
      </c>
      <c r="H110" s="8" t="s">
        <v>172</v>
      </c>
    </row>
    <row r="111" spans="1:8">
      <c r="A111" s="6" t="s">
        <v>64</v>
      </c>
      <c r="B111" s="7">
        <v>2704580</v>
      </c>
      <c r="C111" s="7">
        <v>2094953.32</v>
      </c>
      <c r="D111" s="5">
        <v>4799533.32</v>
      </c>
      <c r="E111" s="7">
        <v>775746.43</v>
      </c>
      <c r="F111" s="7">
        <v>775746.43</v>
      </c>
      <c r="G111" s="5">
        <f t="shared" si="26"/>
        <v>4023786.89</v>
      </c>
      <c r="H111" s="8" t="s">
        <v>173</v>
      </c>
    </row>
    <row r="112" spans="1:8">
      <c r="A112" s="6" t="s">
        <v>66</v>
      </c>
      <c r="B112" s="7">
        <v>103248</v>
      </c>
      <c r="C112" s="7">
        <v>210688</v>
      </c>
      <c r="D112" s="5">
        <v>313936</v>
      </c>
      <c r="E112" s="7">
        <v>110776.67</v>
      </c>
      <c r="F112" s="7">
        <v>110776.67</v>
      </c>
      <c r="G112" s="5">
        <f t="shared" si="26"/>
        <v>203159.33000000002</v>
      </c>
      <c r="H112" s="8" t="s">
        <v>174</v>
      </c>
    </row>
    <row r="113" spans="1:8">
      <c r="A113" s="4" t="s">
        <v>68</v>
      </c>
      <c r="B113" s="5">
        <f>SUM(B114:B122)</f>
        <v>617761</v>
      </c>
      <c r="C113" s="5">
        <f t="shared" ref="C113:G113" si="27">SUM(C114:C122)</f>
        <v>-96781</v>
      </c>
      <c r="D113" s="5">
        <f t="shared" si="27"/>
        <v>520980</v>
      </c>
      <c r="E113" s="5">
        <f t="shared" si="27"/>
        <v>0</v>
      </c>
      <c r="F113" s="5">
        <f t="shared" si="27"/>
        <v>0</v>
      </c>
      <c r="G113" s="5">
        <f t="shared" si="27"/>
        <v>520980</v>
      </c>
    </row>
    <row r="114" spans="1:8">
      <c r="A114" s="6" t="s">
        <v>69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 t="shared" ref="G114:G122" si="28">D114-E114</f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si="28"/>
        <v>0</v>
      </c>
      <c r="H115" s="8" t="s">
        <v>176</v>
      </c>
    </row>
    <row r="116" spans="1:8">
      <c r="A116" s="6" t="s">
        <v>73</v>
      </c>
      <c r="B116" s="7">
        <v>581761</v>
      </c>
      <c r="C116" s="7">
        <v>-100000</v>
      </c>
      <c r="D116" s="5">
        <v>481761</v>
      </c>
      <c r="E116" s="7">
        <v>0</v>
      </c>
      <c r="F116" s="7">
        <v>0</v>
      </c>
      <c r="G116" s="5">
        <f t="shared" si="28"/>
        <v>481761</v>
      </c>
      <c r="H116" s="8" t="s">
        <v>177</v>
      </c>
    </row>
    <row r="117" spans="1:8">
      <c r="A117" s="6" t="s">
        <v>75</v>
      </c>
      <c r="B117" s="7">
        <v>36000</v>
      </c>
      <c r="C117" s="7">
        <v>3219</v>
      </c>
      <c r="D117" s="5">
        <v>39219</v>
      </c>
      <c r="E117" s="7">
        <v>0</v>
      </c>
      <c r="F117" s="7">
        <v>0</v>
      </c>
      <c r="G117" s="5">
        <f t="shared" si="28"/>
        <v>39219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8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8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8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8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8"/>
        <v>0</v>
      </c>
      <c r="H122" s="8" t="s">
        <v>181</v>
      </c>
    </row>
    <row r="123" spans="1:8">
      <c r="A123" s="4" t="s">
        <v>85</v>
      </c>
      <c r="B123" s="5">
        <f>SUM(B124:B132)</f>
        <v>1708825</v>
      </c>
      <c r="C123" s="5">
        <f t="shared" ref="C123:G123" si="29">SUM(C124:C132)</f>
        <v>33126636.640000001</v>
      </c>
      <c r="D123" s="5">
        <f t="shared" si="29"/>
        <v>34835461.640000001</v>
      </c>
      <c r="E123" s="5">
        <f t="shared" si="29"/>
        <v>670228</v>
      </c>
      <c r="F123" s="5">
        <f t="shared" si="29"/>
        <v>670228</v>
      </c>
      <c r="G123" s="5">
        <f t="shared" si="29"/>
        <v>34165233.640000001</v>
      </c>
    </row>
    <row r="124" spans="1:8">
      <c r="A124" s="6" t="s">
        <v>86</v>
      </c>
      <c r="B124" s="7">
        <v>1608825</v>
      </c>
      <c r="C124" s="7">
        <v>2437068.5</v>
      </c>
      <c r="D124" s="5">
        <v>4045893.5</v>
      </c>
      <c r="E124" s="7">
        <v>670228</v>
      </c>
      <c r="F124" s="7">
        <v>670228</v>
      </c>
      <c r="G124" s="5">
        <f t="shared" ref="G124:G132" si="30">D124-E124</f>
        <v>3375665.5</v>
      </c>
      <c r="H124" s="8" t="s">
        <v>182</v>
      </c>
    </row>
    <row r="125" spans="1:8">
      <c r="A125" s="6" t="s">
        <v>88</v>
      </c>
      <c r="B125" s="7">
        <v>100000</v>
      </c>
      <c r="C125" s="7">
        <v>145736.42000000001</v>
      </c>
      <c r="D125" s="5">
        <v>245736.42</v>
      </c>
      <c r="E125" s="7">
        <v>0</v>
      </c>
      <c r="F125" s="7">
        <v>0</v>
      </c>
      <c r="G125" s="5">
        <f t="shared" si="30"/>
        <v>245736.42</v>
      </c>
      <c r="H125" s="8" t="s">
        <v>183</v>
      </c>
    </row>
    <row r="126" spans="1:8">
      <c r="A126" s="6" t="s">
        <v>90</v>
      </c>
      <c r="B126" s="7">
        <v>0</v>
      </c>
      <c r="C126" s="7">
        <v>30405195.300000001</v>
      </c>
      <c r="D126" s="5">
        <v>30405195.300000001</v>
      </c>
      <c r="E126" s="7">
        <v>0</v>
      </c>
      <c r="F126" s="7">
        <v>0</v>
      </c>
      <c r="G126" s="5">
        <f t="shared" si="30"/>
        <v>30405195.300000001</v>
      </c>
      <c r="H126" s="8" t="s">
        <v>184</v>
      </c>
    </row>
    <row r="127" spans="1:8">
      <c r="A127" s="6" t="s">
        <v>92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30"/>
        <v>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30"/>
        <v>0</v>
      </c>
      <c r="H128" s="8" t="s">
        <v>186</v>
      </c>
    </row>
    <row r="129" spans="1:8">
      <c r="A129" s="6" t="s">
        <v>96</v>
      </c>
      <c r="B129" s="7">
        <v>0</v>
      </c>
      <c r="C129" s="7">
        <v>133636.42000000001</v>
      </c>
      <c r="D129" s="5">
        <v>133636.42000000001</v>
      </c>
      <c r="E129" s="7">
        <v>0</v>
      </c>
      <c r="F129" s="7">
        <v>0</v>
      </c>
      <c r="G129" s="5">
        <f t="shared" si="30"/>
        <v>133636.42000000001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30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30"/>
        <v>0</v>
      </c>
      <c r="H131" s="8" t="s">
        <v>189</v>
      </c>
    </row>
    <row r="132" spans="1:8">
      <c r="A132" s="6" t="s">
        <v>102</v>
      </c>
      <c r="B132" s="7">
        <v>0</v>
      </c>
      <c r="C132" s="7">
        <v>5000</v>
      </c>
      <c r="D132" s="5">
        <v>5000</v>
      </c>
      <c r="E132" s="7">
        <v>0</v>
      </c>
      <c r="F132" s="7">
        <v>0</v>
      </c>
      <c r="G132" s="5">
        <f t="shared" si="30"/>
        <v>5000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 t="shared" ref="C133:G133" si="31">SUM(C134:C136)</f>
        <v>0</v>
      </c>
      <c r="D133" s="5">
        <f t="shared" si="31"/>
        <v>0</v>
      </c>
      <c r="E133" s="5">
        <f t="shared" si="31"/>
        <v>0</v>
      </c>
      <c r="F133" s="5">
        <f t="shared" si="31"/>
        <v>0</v>
      </c>
      <c r="G133" s="5">
        <f t="shared" si="31"/>
        <v>0</v>
      </c>
    </row>
    <row r="134" spans="1:8">
      <c r="A134" s="6" t="s">
        <v>105</v>
      </c>
      <c r="B134" s="5">
        <v>0</v>
      </c>
      <c r="C134" s="5">
        <v>0</v>
      </c>
      <c r="D134" s="5">
        <f t="shared" ref="D134:D157" si="32">B134+C134</f>
        <v>0</v>
      </c>
      <c r="E134" s="5">
        <v>0</v>
      </c>
      <c r="F134" s="5">
        <v>0</v>
      </c>
      <c r="G134" s="5">
        <f t="shared" ref="G134:G136" si="33">D134-E134</f>
        <v>0</v>
      </c>
      <c r="H134" s="8" t="s">
        <v>191</v>
      </c>
    </row>
    <row r="135" spans="1:8">
      <c r="A135" s="6" t="s">
        <v>107</v>
      </c>
      <c r="B135" s="5">
        <v>0</v>
      </c>
      <c r="C135" s="5">
        <v>0</v>
      </c>
      <c r="D135" s="5">
        <f t="shared" si="32"/>
        <v>0</v>
      </c>
      <c r="E135" s="5">
        <v>0</v>
      </c>
      <c r="F135" s="5">
        <v>0</v>
      </c>
      <c r="G135" s="5">
        <f t="shared" si="33"/>
        <v>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 t="shared" si="32"/>
        <v>0</v>
      </c>
      <c r="E136" s="5">
        <v>0</v>
      </c>
      <c r="F136" s="5">
        <v>0</v>
      </c>
      <c r="G136" s="5">
        <f t="shared" si="33"/>
        <v>0</v>
      </c>
      <c r="H136" s="8" t="s">
        <v>193</v>
      </c>
    </row>
    <row r="137" spans="1:8">
      <c r="A137" s="4" t="s">
        <v>111</v>
      </c>
      <c r="B137" s="5">
        <f>SUM(B138:B142,B144:B145)</f>
        <v>0</v>
      </c>
      <c r="C137" s="5">
        <f t="shared" ref="C137:G137" si="34">SUM(C138:C142,C144:C145)</f>
        <v>0</v>
      </c>
      <c r="D137" s="5">
        <f t="shared" si="34"/>
        <v>0</v>
      </c>
      <c r="E137" s="5">
        <f t="shared" si="34"/>
        <v>0</v>
      </c>
      <c r="F137" s="5">
        <f t="shared" si="34"/>
        <v>0</v>
      </c>
      <c r="G137" s="5">
        <f t="shared" si="34"/>
        <v>0</v>
      </c>
    </row>
    <row r="138" spans="1:8">
      <c r="A138" s="6" t="s">
        <v>112</v>
      </c>
      <c r="B138" s="5">
        <v>0</v>
      </c>
      <c r="C138" s="5">
        <v>0</v>
      </c>
      <c r="D138" s="5">
        <f t="shared" si="32"/>
        <v>0</v>
      </c>
      <c r="E138" s="5">
        <v>0</v>
      </c>
      <c r="F138" s="5">
        <v>0</v>
      </c>
      <c r="G138" s="5">
        <f t="shared" ref="G138:G145" si="35">D138-E138</f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32"/>
        <v>0</v>
      </c>
      <c r="E139" s="5">
        <v>0</v>
      </c>
      <c r="F139" s="5">
        <v>0</v>
      </c>
      <c r="G139" s="5">
        <f t="shared" si="35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32"/>
        <v>0</v>
      </c>
      <c r="E140" s="5">
        <v>0</v>
      </c>
      <c r="F140" s="5">
        <v>0</v>
      </c>
      <c r="G140" s="5">
        <f t="shared" si="35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32"/>
        <v>0</v>
      </c>
      <c r="E141" s="5">
        <v>0</v>
      </c>
      <c r="F141" s="5">
        <v>0</v>
      </c>
      <c r="G141" s="5">
        <f t="shared" si="35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32"/>
        <v>0</v>
      </c>
      <c r="E142" s="5">
        <v>0</v>
      </c>
      <c r="F142" s="5">
        <v>0</v>
      </c>
      <c r="G142" s="5">
        <f t="shared" si="35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32"/>
        <v>0</v>
      </c>
      <c r="E143" s="5">
        <v>0</v>
      </c>
      <c r="F143" s="5">
        <v>0</v>
      </c>
      <c r="G143" s="5">
        <f t="shared" si="35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32"/>
        <v>0</v>
      </c>
      <c r="E144" s="5">
        <v>0</v>
      </c>
      <c r="F144" s="5">
        <v>0</v>
      </c>
      <c r="G144" s="5">
        <f t="shared" si="35"/>
        <v>0</v>
      </c>
      <c r="H144" s="8" t="s">
        <v>199</v>
      </c>
    </row>
    <row r="145" spans="1:8">
      <c r="A145" s="6" t="s">
        <v>125</v>
      </c>
      <c r="B145" s="5">
        <v>0</v>
      </c>
      <c r="C145" s="5">
        <v>0</v>
      </c>
      <c r="D145" s="5">
        <f t="shared" si="32"/>
        <v>0</v>
      </c>
      <c r="E145" s="5">
        <v>0</v>
      </c>
      <c r="F145" s="5">
        <v>0</v>
      </c>
      <c r="G145" s="5">
        <f t="shared" si="35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36">SUM(C147:C149)</f>
        <v>0</v>
      </c>
      <c r="D146" s="5">
        <f t="shared" si="36"/>
        <v>0</v>
      </c>
      <c r="E146" s="5">
        <f t="shared" si="36"/>
        <v>0</v>
      </c>
      <c r="F146" s="5">
        <f t="shared" si="36"/>
        <v>0</v>
      </c>
      <c r="G146" s="5">
        <f t="shared" si="36"/>
        <v>0</v>
      </c>
    </row>
    <row r="147" spans="1:8">
      <c r="A147" s="6" t="s">
        <v>128</v>
      </c>
      <c r="B147" s="5">
        <v>0</v>
      </c>
      <c r="C147" s="5">
        <v>0</v>
      </c>
      <c r="D147" s="5">
        <f t="shared" si="32"/>
        <v>0</v>
      </c>
      <c r="E147" s="5">
        <v>0</v>
      </c>
      <c r="F147" s="5">
        <v>0</v>
      </c>
      <c r="G147" s="5">
        <f t="shared" ref="G147:G149" si="37">D147-E147</f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 t="shared" si="32"/>
        <v>0</v>
      </c>
      <c r="E148" s="5">
        <v>0</v>
      </c>
      <c r="F148" s="5">
        <v>0</v>
      </c>
      <c r="G148" s="5">
        <f t="shared" si="37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 t="shared" si="32"/>
        <v>0</v>
      </c>
      <c r="E149" s="5">
        <v>0</v>
      </c>
      <c r="F149" s="5">
        <v>0</v>
      </c>
      <c r="G149" s="5">
        <f t="shared" si="37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38">SUM(C151:C157)</f>
        <v>0</v>
      </c>
      <c r="D150" s="5">
        <f t="shared" si="38"/>
        <v>0</v>
      </c>
      <c r="E150" s="5">
        <f t="shared" si="38"/>
        <v>0</v>
      </c>
      <c r="F150" s="5">
        <f t="shared" si="38"/>
        <v>0</v>
      </c>
      <c r="G150" s="5">
        <f t="shared" si="38"/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si="32"/>
        <v>0</v>
      </c>
      <c r="E151" s="5">
        <v>0</v>
      </c>
      <c r="F151" s="5">
        <v>0</v>
      </c>
      <c r="G151" s="5">
        <f t="shared" ref="G151:G157" si="39">D151-E151</f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2"/>
        <v>0</v>
      </c>
      <c r="E152" s="5">
        <v>0</v>
      </c>
      <c r="F152" s="5">
        <v>0</v>
      </c>
      <c r="G152" s="5">
        <f t="shared" si="39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2"/>
        <v>0</v>
      </c>
      <c r="E153" s="5">
        <v>0</v>
      </c>
      <c r="F153" s="5">
        <v>0</v>
      </c>
      <c r="G153" s="5">
        <f t="shared" si="39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2"/>
        <v>0</v>
      </c>
      <c r="E154" s="5">
        <v>0</v>
      </c>
      <c r="F154" s="5">
        <v>0</v>
      </c>
      <c r="G154" s="5">
        <f t="shared" si="39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2"/>
        <v>0</v>
      </c>
      <c r="E155" s="5">
        <v>0</v>
      </c>
      <c r="F155" s="5">
        <v>0</v>
      </c>
      <c r="G155" s="5">
        <f t="shared" si="39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2"/>
        <v>0</v>
      </c>
      <c r="E156" s="5">
        <v>0</v>
      </c>
      <c r="F156" s="5">
        <v>0</v>
      </c>
      <c r="G156" s="5">
        <f t="shared" si="39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2"/>
        <v>0</v>
      </c>
      <c r="E157" s="5">
        <v>0</v>
      </c>
      <c r="F157" s="5">
        <v>0</v>
      </c>
      <c r="G157" s="5">
        <f t="shared" si="39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14344215274.880001</v>
      </c>
      <c r="C159" s="3">
        <f t="shared" ref="C159:G159" si="40">C9+C84</f>
        <v>860904458.78999996</v>
      </c>
      <c r="D159" s="3">
        <f t="shared" si="40"/>
        <v>15205119733.67</v>
      </c>
      <c r="E159" s="3">
        <f t="shared" si="40"/>
        <v>5660505779.5299997</v>
      </c>
      <c r="F159" s="3">
        <f t="shared" si="40"/>
        <v>5660505779.5299997</v>
      </c>
      <c r="G159" s="3">
        <f t="shared" si="40"/>
        <v>9544613954.1399994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7">
      <c r="A161" s="18"/>
    </row>
    <row r="162" spans="1:7">
      <c r="B162" s="19"/>
      <c r="C162" s="19"/>
      <c r="D162" s="19"/>
      <c r="E162" s="19"/>
      <c r="F162" s="19"/>
      <c r="G162" s="19"/>
    </row>
    <row r="163" spans="1:7">
      <c r="B163" s="19"/>
    </row>
    <row r="164" spans="1:7">
      <c r="B164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2022-07-22T18:22:42Z</cp:lastPrinted>
  <dcterms:created xsi:type="dcterms:W3CDTF">2022-07-22T17:21:19Z</dcterms:created>
  <dcterms:modified xsi:type="dcterms:W3CDTF">2022-07-22T18:22:49Z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