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455" windowWidth="27315" windowHeight="10920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F6A!$A$1:$G$162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157" i="1"/>
  <c r="G157" s="1"/>
  <c r="D156"/>
  <c r="G156" s="1"/>
  <c r="D155"/>
  <c r="G155" s="1"/>
  <c r="D154"/>
  <c r="G154" s="1"/>
  <c r="D153"/>
  <c r="G153" s="1"/>
  <c r="G152"/>
  <c r="D152"/>
  <c r="D151"/>
  <c r="G151" s="1"/>
  <c r="F150"/>
  <c r="E150"/>
  <c r="C150"/>
  <c r="B150"/>
  <c r="D149"/>
  <c r="G149" s="1"/>
  <c r="D148"/>
  <c r="G148" s="1"/>
  <c r="G147"/>
  <c r="D147"/>
  <c r="F146"/>
  <c r="E146"/>
  <c r="C146"/>
  <c r="B146"/>
  <c r="D145"/>
  <c r="G145" s="1"/>
  <c r="G144"/>
  <c r="D144"/>
  <c r="D143"/>
  <c r="G143" s="1"/>
  <c r="G142"/>
  <c r="D142"/>
  <c r="D141"/>
  <c r="G141" s="1"/>
  <c r="G140"/>
  <c r="D140"/>
  <c r="D139"/>
  <c r="G139" s="1"/>
  <c r="G138"/>
  <c r="D138"/>
  <c r="F137"/>
  <c r="E137"/>
  <c r="D137"/>
  <c r="C137"/>
  <c r="B137"/>
  <c r="D136"/>
  <c r="G136" s="1"/>
  <c r="D135"/>
  <c r="G135" s="1"/>
  <c r="G134"/>
  <c r="D134"/>
  <c r="F133"/>
  <c r="E133"/>
  <c r="C133"/>
  <c r="B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G123" s="1"/>
  <c r="D124"/>
  <c r="F123"/>
  <c r="E123"/>
  <c r="D123"/>
  <c r="C123"/>
  <c r="B123"/>
  <c r="D122"/>
  <c r="G122" s="1"/>
  <c r="G121"/>
  <c r="D121"/>
  <c r="D120"/>
  <c r="G120" s="1"/>
  <c r="G119"/>
  <c r="D119"/>
  <c r="D118"/>
  <c r="G118" s="1"/>
  <c r="G117"/>
  <c r="D117"/>
  <c r="D116"/>
  <c r="G116" s="1"/>
  <c r="G115"/>
  <c r="D115"/>
  <c r="D114"/>
  <c r="G114" s="1"/>
  <c r="F113"/>
  <c r="E113"/>
  <c r="C113"/>
  <c r="B113"/>
  <c r="D112"/>
  <c r="G112" s="1"/>
  <c r="G111"/>
  <c r="D111"/>
  <c r="D110"/>
  <c r="G110" s="1"/>
  <c r="G109"/>
  <c r="D109"/>
  <c r="D108"/>
  <c r="G108" s="1"/>
  <c r="G107"/>
  <c r="D107"/>
  <c r="D106"/>
  <c r="G106" s="1"/>
  <c r="G105"/>
  <c r="D105"/>
  <c r="D104"/>
  <c r="G104" s="1"/>
  <c r="F103"/>
  <c r="F84" s="1"/>
  <c r="E103"/>
  <c r="C103"/>
  <c r="B103"/>
  <c r="B84" s="1"/>
  <c r="G102"/>
  <c r="D102"/>
  <c r="D101"/>
  <c r="G101" s="1"/>
  <c r="G100"/>
  <c r="D100"/>
  <c r="D99"/>
  <c r="G99" s="1"/>
  <c r="G98"/>
  <c r="D98"/>
  <c r="D97"/>
  <c r="G97" s="1"/>
  <c r="G96"/>
  <c r="D96"/>
  <c r="D95"/>
  <c r="D93" s="1"/>
  <c r="G94"/>
  <c r="D94"/>
  <c r="F93"/>
  <c r="E93"/>
  <c r="C93"/>
  <c r="B93"/>
  <c r="G92"/>
  <c r="D92"/>
  <c r="D91"/>
  <c r="G91" s="1"/>
  <c r="G90"/>
  <c r="D90"/>
  <c r="D89"/>
  <c r="G89" s="1"/>
  <c r="G88"/>
  <c r="D88"/>
  <c r="D87"/>
  <c r="G87" s="1"/>
  <c r="G86"/>
  <c r="D86"/>
  <c r="F85"/>
  <c r="E85"/>
  <c r="D85"/>
  <c r="C85"/>
  <c r="B85"/>
  <c r="C84"/>
  <c r="D82"/>
  <c r="G82" s="1"/>
  <c r="G81"/>
  <c r="D81"/>
  <c r="D80"/>
  <c r="G80" s="1"/>
  <c r="G79"/>
  <c r="D79"/>
  <c r="D78"/>
  <c r="G78" s="1"/>
  <c r="G77"/>
  <c r="D77"/>
  <c r="D75" s="1"/>
  <c r="D76"/>
  <c r="G76" s="1"/>
  <c r="F75"/>
  <c r="E75"/>
  <c r="C75"/>
  <c r="B75"/>
  <c r="D74"/>
  <c r="G74" s="1"/>
  <c r="G73"/>
  <c r="D73"/>
  <c r="D71" s="1"/>
  <c r="D72"/>
  <c r="G72" s="1"/>
  <c r="F71"/>
  <c r="E71"/>
  <c r="C71"/>
  <c r="B71"/>
  <c r="D70"/>
  <c r="G70" s="1"/>
  <c r="G69"/>
  <c r="D69"/>
  <c r="D68"/>
  <c r="G68" s="1"/>
  <c r="G67"/>
  <c r="D67"/>
  <c r="D66"/>
  <c r="G66" s="1"/>
  <c r="G65"/>
  <c r="D65"/>
  <c r="D64"/>
  <c r="G64" s="1"/>
  <c r="G63"/>
  <c r="D63"/>
  <c r="F62"/>
  <c r="E62"/>
  <c r="D62"/>
  <c r="C62"/>
  <c r="B62"/>
  <c r="D61"/>
  <c r="G61" s="1"/>
  <c r="G60"/>
  <c r="D60"/>
  <c r="D59"/>
  <c r="G59" s="1"/>
  <c r="G58" s="1"/>
  <c r="F58"/>
  <c r="E58"/>
  <c r="C58"/>
  <c r="B58"/>
  <c r="G57"/>
  <c r="D57"/>
  <c r="G56"/>
  <c r="D56"/>
  <c r="G55"/>
  <c r="D55"/>
  <c r="G54"/>
  <c r="D54"/>
  <c r="G53"/>
  <c r="D53"/>
  <c r="G52"/>
  <c r="D52"/>
  <c r="D51"/>
  <c r="G51" s="1"/>
  <c r="G50"/>
  <c r="D50"/>
  <c r="D49"/>
  <c r="G49" s="1"/>
  <c r="G48" s="1"/>
  <c r="F48"/>
  <c r="E48"/>
  <c r="C48"/>
  <c r="B48"/>
  <c r="G47"/>
  <c r="D47"/>
  <c r="D46"/>
  <c r="G46" s="1"/>
  <c r="G45"/>
  <c r="D45"/>
  <c r="D44"/>
  <c r="G44" s="1"/>
  <c r="G43"/>
  <c r="D43"/>
  <c r="D42"/>
  <c r="G42" s="1"/>
  <c r="G41"/>
  <c r="D41"/>
  <c r="D40"/>
  <c r="G40" s="1"/>
  <c r="G39"/>
  <c r="D39"/>
  <c r="F38"/>
  <c r="E38"/>
  <c r="C38"/>
  <c r="B38"/>
  <c r="G37"/>
  <c r="D37"/>
  <c r="D36"/>
  <c r="G36" s="1"/>
  <c r="G35"/>
  <c r="D35"/>
  <c r="D34"/>
  <c r="G34" s="1"/>
  <c r="G33"/>
  <c r="D33"/>
  <c r="D32"/>
  <c r="G32" s="1"/>
  <c r="G31"/>
  <c r="D31"/>
  <c r="D30"/>
  <c r="G30" s="1"/>
  <c r="G29"/>
  <c r="D29"/>
  <c r="F28"/>
  <c r="E28"/>
  <c r="D28"/>
  <c r="C28"/>
  <c r="B28"/>
  <c r="D27"/>
  <c r="G27" s="1"/>
  <c r="G26"/>
  <c r="D26"/>
  <c r="D25"/>
  <c r="G25" s="1"/>
  <c r="G24"/>
  <c r="D24"/>
  <c r="D23"/>
  <c r="G23" s="1"/>
  <c r="G22"/>
  <c r="D22"/>
  <c r="D21"/>
  <c r="G21" s="1"/>
  <c r="G20"/>
  <c r="D20"/>
  <c r="D19"/>
  <c r="G19" s="1"/>
  <c r="G18" s="1"/>
  <c r="F18"/>
  <c r="E18"/>
  <c r="C18"/>
  <c r="C9" s="1"/>
  <c r="C159" s="1"/>
  <c r="B18"/>
  <c r="G17"/>
  <c r="D17"/>
  <c r="G16"/>
  <c r="D16"/>
  <c r="G15"/>
  <c r="D15"/>
  <c r="G14"/>
  <c r="D14"/>
  <c r="G13"/>
  <c r="D13"/>
  <c r="G12"/>
  <c r="D12"/>
  <c r="D10" s="1"/>
  <c r="G11"/>
  <c r="D11"/>
  <c r="F10"/>
  <c r="F9" s="1"/>
  <c r="F159" s="1"/>
  <c r="E10"/>
  <c r="C10"/>
  <c r="B10"/>
  <c r="B9" s="1"/>
  <c r="B159" s="1"/>
  <c r="G113" l="1"/>
  <c r="G103"/>
  <c r="G71"/>
  <c r="G75"/>
  <c r="G146"/>
  <c r="E9"/>
  <c r="E159" s="1"/>
  <c r="G38"/>
  <c r="G10"/>
  <c r="D48"/>
  <c r="D103"/>
  <c r="G133"/>
  <c r="D150"/>
  <c r="D38"/>
  <c r="D18"/>
  <c r="D9" s="1"/>
  <c r="D58"/>
  <c r="E84"/>
  <c r="G95"/>
  <c r="G93" s="1"/>
  <c r="D113"/>
  <c r="D146"/>
  <c r="G62"/>
  <c r="G85"/>
  <c r="G28"/>
  <c r="G150"/>
  <c r="G137"/>
  <c r="D133"/>
  <c r="D84" s="1"/>
  <c r="G9" l="1"/>
  <c r="D159"/>
  <c r="G84"/>
  <c r="G159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<sst xmlns="http://schemas.openxmlformats.org/spreadsheetml/2006/main" count="285" uniqueCount="212">
  <si>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</si>
  <si>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INSTITUTO DE SALUD PUBLICA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</si>
  <si>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</si>
  <si>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</si>
  <si>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31 de Marzo de 2020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</si>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</sst>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/>
    <xf numFmtId="0" fontId="1" fillId="0" borderId="0"/>
  </cellStyleXfs>
  <cellXfs count="2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3"/>
    <cellStyle name="Normal 2 2" xfId="4"/>
    <cellStyle name="Normal 3" xfId="2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showGridLines="0" tabSelected="1" topLeftCell="A73" zoomScale="80" zoomScaleNormal="80" workbookViewId="0">
      <selection activeCell="C92" sqref="C92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9" t="s">
        <v>0</v>
      </c>
      <c r="B1" s="20"/>
      <c r="C1" s="20"/>
      <c r="D1" s="20"/>
      <c r="E1" s="20"/>
      <c r="F1" s="20"/>
      <c r="G1" s="20"/>
    </row>
    <row r="2" spans="1:8">
      <c r="A2" s="21" t="s">
        <v>1</v>
      </c>
      <c r="B2" s="21"/>
      <c r="C2" s="21"/>
      <c r="D2" s="21"/>
      <c r="E2" s="21"/>
      <c r="F2" s="21"/>
      <c r="G2" s="21"/>
    </row>
    <row r="3" spans="1:8">
      <c r="A3" s="22" t="s">
        <v>2</v>
      </c>
      <c r="B3" s="22"/>
      <c r="C3" s="22"/>
      <c r="D3" s="22"/>
      <c r="E3" s="22"/>
      <c r="F3" s="22"/>
      <c r="G3" s="22"/>
    </row>
    <row r="4" spans="1:8">
      <c r="A4" s="22" t="s">
        <v>3</v>
      </c>
      <c r="B4" s="22"/>
      <c r="C4" s="22"/>
      <c r="D4" s="22"/>
      <c r="E4" s="22"/>
      <c r="F4" s="22"/>
      <c r="G4" s="22"/>
    </row>
    <row r="5" spans="1:8">
      <c r="A5" s="23" t="s">
        <v>4</v>
      </c>
      <c r="B5" s="23"/>
      <c r="C5" s="23"/>
      <c r="D5" s="23"/>
      <c r="E5" s="23"/>
      <c r="F5" s="23"/>
      <c r="G5" s="23"/>
    </row>
    <row r="6" spans="1:8">
      <c r="A6" s="24" t="s">
        <v>5</v>
      </c>
      <c r="B6" s="24"/>
      <c r="C6" s="24"/>
      <c r="D6" s="24"/>
      <c r="E6" s="24"/>
      <c r="F6" s="24"/>
      <c r="G6" s="24"/>
    </row>
    <row r="7" spans="1:8">
      <c r="A7" s="25" t="s">
        <v>6</v>
      </c>
      <c r="B7" s="25" t="s">
        <v>7</v>
      </c>
      <c r="C7" s="25"/>
      <c r="D7" s="25"/>
      <c r="E7" s="25"/>
      <c r="F7" s="25"/>
      <c r="G7" s="26" t="s">
        <v>8</v>
      </c>
    </row>
    <row r="8" spans="1:8" ht="30">
      <c r="A8" s="25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25"/>
    </row>
    <row r="9" spans="1:8">
      <c r="A9" s="2" t="s">
        <v>14</v>
      </c>
      <c r="B9" s="3">
        <f t="shared" ref="B9:G9" si="0">B10+B18+B177+B28+B38+B48+B58+B62+B71+B75</f>
        <v>5267502592.4499998</v>
      </c>
      <c r="C9" s="3">
        <f t="shared" si="0"/>
        <v>209205502.97999999</v>
      </c>
      <c r="D9" s="3">
        <f t="shared" si="0"/>
        <v>5476708095.4299994</v>
      </c>
      <c r="E9" s="3">
        <f t="shared" si="0"/>
        <v>1000696922.67</v>
      </c>
      <c r="F9" s="3">
        <f t="shared" si="0"/>
        <v>951569781.85999978</v>
      </c>
      <c r="G9" s="3">
        <f t="shared" si="0"/>
        <v>4476011172.7600002</v>
      </c>
    </row>
    <row r="10" spans="1:8">
      <c r="A10" s="4" t="s">
        <v>15</v>
      </c>
      <c r="B10" s="5">
        <f>SUM(B11:B17)</f>
        <v>3200278955.8600001</v>
      </c>
      <c r="C10" s="5">
        <f t="shared" ref="C10:G10" si="1">SUM(C11:C17)</f>
        <v>556469.56999999995</v>
      </c>
      <c r="D10" s="5">
        <f t="shared" si="1"/>
        <v>3200835425.4300003</v>
      </c>
      <c r="E10" s="5">
        <f t="shared" si="1"/>
        <v>654797816.98999989</v>
      </c>
      <c r="F10" s="5">
        <f t="shared" si="1"/>
        <v>654797816.98999989</v>
      </c>
      <c r="G10" s="5">
        <f t="shared" si="1"/>
        <v>2546037608.4400001</v>
      </c>
    </row>
    <row r="11" spans="1:8">
      <c r="A11" s="6" t="s">
        <v>16</v>
      </c>
      <c r="B11" s="7">
        <v>730477288</v>
      </c>
      <c r="C11" s="7">
        <v>0</v>
      </c>
      <c r="D11" s="5">
        <f>B11+C11</f>
        <v>730477288</v>
      </c>
      <c r="E11" s="7">
        <v>104985612.2</v>
      </c>
      <c r="F11" s="7">
        <v>104985612.2</v>
      </c>
      <c r="G11" s="5">
        <f>D11-E11</f>
        <v>625491675.79999995</v>
      </c>
      <c r="H11" s="8" t="s">
        <v>17</v>
      </c>
    </row>
    <row r="12" spans="1:8">
      <c r="A12" s="6" t="s">
        <v>18</v>
      </c>
      <c r="B12" s="7">
        <v>995035908</v>
      </c>
      <c r="C12" s="7">
        <v>0</v>
      </c>
      <c r="D12" s="5">
        <f t="shared" ref="D12:D17" si="2">B12+C12</f>
        <v>995035908</v>
      </c>
      <c r="E12" s="7">
        <v>343637540.27999997</v>
      </c>
      <c r="F12" s="7">
        <v>343637540.27999997</v>
      </c>
      <c r="G12" s="5">
        <f t="shared" ref="G12:G17" si="3">D12-E12</f>
        <v>651398367.72000003</v>
      </c>
      <c r="H12" s="8" t="s">
        <v>19</v>
      </c>
    </row>
    <row r="13" spans="1:8">
      <c r="A13" s="6" t="s">
        <v>20</v>
      </c>
      <c r="B13" s="7">
        <v>970812974.86000001</v>
      </c>
      <c r="C13" s="7">
        <v>556469.56999999995</v>
      </c>
      <c r="D13" s="5">
        <f t="shared" si="2"/>
        <v>971369444.43000007</v>
      </c>
      <c r="E13" s="7">
        <v>117549584.48999999</v>
      </c>
      <c r="F13" s="7">
        <v>117549584.48999999</v>
      </c>
      <c r="G13" s="5">
        <f t="shared" si="3"/>
        <v>853819859.94000006</v>
      </c>
      <c r="H13" s="8" t="s">
        <v>21</v>
      </c>
    </row>
    <row r="14" spans="1:8">
      <c r="A14" s="6" t="s">
        <v>22</v>
      </c>
      <c r="B14" s="7">
        <v>111619200</v>
      </c>
      <c r="C14" s="7">
        <v>0</v>
      </c>
      <c r="D14" s="5">
        <f t="shared" si="2"/>
        <v>111619200</v>
      </c>
      <c r="E14" s="7">
        <v>44872897.039999999</v>
      </c>
      <c r="F14" s="7">
        <v>44872897.039999999</v>
      </c>
      <c r="G14" s="5">
        <f t="shared" si="3"/>
        <v>66746302.960000001</v>
      </c>
      <c r="H14" s="8" t="s">
        <v>23</v>
      </c>
    </row>
    <row r="15" spans="1:8">
      <c r="A15" s="6" t="s">
        <v>24</v>
      </c>
      <c r="B15" s="7">
        <v>218037524</v>
      </c>
      <c r="C15" s="7">
        <v>0</v>
      </c>
      <c r="D15" s="5">
        <f t="shared" si="2"/>
        <v>218037524</v>
      </c>
      <c r="E15" s="7">
        <v>40722522.200000003</v>
      </c>
      <c r="F15" s="7">
        <v>40722522.200000003</v>
      </c>
      <c r="G15" s="5">
        <f t="shared" si="3"/>
        <v>177315001.80000001</v>
      </c>
      <c r="H15" s="8" t="s">
        <v>25</v>
      </c>
    </row>
    <row r="16" spans="1:8">
      <c r="A16" s="6" t="s">
        <v>26</v>
      </c>
      <c r="B16" s="7">
        <v>136104683</v>
      </c>
      <c r="C16" s="7">
        <v>0</v>
      </c>
      <c r="D16" s="5">
        <f t="shared" si="2"/>
        <v>136104683</v>
      </c>
      <c r="E16" s="7">
        <v>0</v>
      </c>
      <c r="F16" s="7">
        <v>0</v>
      </c>
      <c r="G16" s="5">
        <f t="shared" si="3"/>
        <v>136104683</v>
      </c>
      <c r="H16" s="8" t="s">
        <v>27</v>
      </c>
    </row>
    <row r="17" spans="1:8">
      <c r="A17" s="6" t="s">
        <v>28</v>
      </c>
      <c r="B17" s="7">
        <v>38191378</v>
      </c>
      <c r="C17" s="7">
        <v>0</v>
      </c>
      <c r="D17" s="5">
        <f t="shared" si="2"/>
        <v>38191378</v>
      </c>
      <c r="E17" s="7">
        <v>3029660.78</v>
      </c>
      <c r="F17" s="7">
        <v>3029660.78</v>
      </c>
      <c r="G17" s="5">
        <f t="shared" si="3"/>
        <v>35161717.219999999</v>
      </c>
      <c r="H17" s="8" t="s">
        <v>29</v>
      </c>
    </row>
    <row r="18" spans="1:8">
      <c r="A18" s="4" t="s">
        <v>30</v>
      </c>
      <c r="B18" s="5">
        <f>SUM(B19:B27)</f>
        <v>1172596705.6099999</v>
      </c>
      <c r="C18" s="5">
        <f t="shared" ref="C18:G18" si="4">SUM(C19:C27)</f>
        <v>10284372.959999999</v>
      </c>
      <c r="D18" s="5">
        <f t="shared" si="4"/>
        <v>1182881078.5699999</v>
      </c>
      <c r="E18" s="5">
        <f t="shared" si="4"/>
        <v>165267216.33000001</v>
      </c>
      <c r="F18" s="5">
        <f t="shared" si="4"/>
        <v>125612836.44</v>
      </c>
      <c r="G18" s="5">
        <f t="shared" si="4"/>
        <v>1017613862.2400001</v>
      </c>
    </row>
    <row r="19" spans="1:8">
      <c r="A19" s="6" t="s">
        <v>31</v>
      </c>
      <c r="B19" s="7">
        <v>22422043.010000002</v>
      </c>
      <c r="C19" s="7">
        <v>-532934.19999999995</v>
      </c>
      <c r="D19" s="5">
        <f t="shared" ref="D19:D27" si="5">B19+C19</f>
        <v>21889108.810000002</v>
      </c>
      <c r="E19" s="7">
        <v>1748949.83</v>
      </c>
      <c r="F19" s="7">
        <v>1748949.83</v>
      </c>
      <c r="G19" s="5">
        <f t="shared" ref="G19:G27" si="6">D19-E19</f>
        <v>20140158.980000004</v>
      </c>
      <c r="H19" s="8" t="s">
        <v>32</v>
      </c>
    </row>
    <row r="20" spans="1:8">
      <c r="A20" s="6" t="s">
        <v>33</v>
      </c>
      <c r="B20" s="7">
        <v>98443095.019999996</v>
      </c>
      <c r="C20" s="7">
        <v>145685.70000000001</v>
      </c>
      <c r="D20" s="5">
        <f t="shared" si="5"/>
        <v>98588780.719999999</v>
      </c>
      <c r="E20" s="7">
        <v>17496345.579999998</v>
      </c>
      <c r="F20" s="7">
        <v>17496345.579999998</v>
      </c>
      <c r="G20" s="5">
        <f t="shared" si="6"/>
        <v>81092435.140000001</v>
      </c>
      <c r="H20" s="8" t="s">
        <v>34</v>
      </c>
    </row>
    <row r="21" spans="1:8">
      <c r="A21" s="6" t="s">
        <v>35</v>
      </c>
      <c r="B21" s="7">
        <v>20000</v>
      </c>
      <c r="C21" s="7">
        <v>0</v>
      </c>
      <c r="D21" s="5">
        <f t="shared" si="5"/>
        <v>20000</v>
      </c>
      <c r="E21" s="7">
        <v>0</v>
      </c>
      <c r="F21" s="7">
        <v>0</v>
      </c>
      <c r="G21" s="5">
        <f t="shared" si="6"/>
        <v>20000</v>
      </c>
      <c r="H21" s="8" t="s">
        <v>36</v>
      </c>
    </row>
    <row r="22" spans="1:8">
      <c r="A22" s="6" t="s">
        <v>37</v>
      </c>
      <c r="B22" s="7">
        <v>10300053</v>
      </c>
      <c r="C22" s="7">
        <v>-247913</v>
      </c>
      <c r="D22" s="5">
        <f t="shared" si="5"/>
        <v>10052140</v>
      </c>
      <c r="E22" s="7">
        <v>505063.03</v>
      </c>
      <c r="F22" s="7">
        <v>505063.03</v>
      </c>
      <c r="G22" s="5">
        <f t="shared" si="6"/>
        <v>9547076.9700000007</v>
      </c>
      <c r="H22" s="8" t="s">
        <v>38</v>
      </c>
    </row>
    <row r="23" spans="1:8">
      <c r="A23" s="6" t="s">
        <v>39</v>
      </c>
      <c r="B23" s="7">
        <v>966184681.72000003</v>
      </c>
      <c r="C23" s="7">
        <v>216263.95</v>
      </c>
      <c r="D23" s="5">
        <f t="shared" si="5"/>
        <v>966400945.67000008</v>
      </c>
      <c r="E23" s="7">
        <v>134610099.86000001</v>
      </c>
      <c r="F23" s="7">
        <v>94955719.969999999</v>
      </c>
      <c r="G23" s="5">
        <f t="shared" si="6"/>
        <v>831790845.81000006</v>
      </c>
      <c r="H23" s="8" t="s">
        <v>40</v>
      </c>
    </row>
    <row r="24" spans="1:8">
      <c r="A24" s="6" t="s">
        <v>41</v>
      </c>
      <c r="B24" s="7">
        <v>32950797</v>
      </c>
      <c r="C24" s="7">
        <v>0</v>
      </c>
      <c r="D24" s="5">
        <f t="shared" si="5"/>
        <v>32950797</v>
      </c>
      <c r="E24" s="7">
        <v>9862320.2599999998</v>
      </c>
      <c r="F24" s="7">
        <v>9862320.2599999998</v>
      </c>
      <c r="G24" s="5">
        <f t="shared" si="6"/>
        <v>23088476.740000002</v>
      </c>
      <c r="H24" s="8" t="s">
        <v>42</v>
      </c>
    </row>
    <row r="25" spans="1:8">
      <c r="A25" s="6" t="s">
        <v>43</v>
      </c>
      <c r="B25" s="7">
        <v>20552760.02</v>
      </c>
      <c r="C25" s="7">
        <v>10703926.560000001</v>
      </c>
      <c r="D25" s="5">
        <f t="shared" si="5"/>
        <v>31256686.579999998</v>
      </c>
      <c r="E25" s="7">
        <v>829205</v>
      </c>
      <c r="F25" s="7">
        <v>829205</v>
      </c>
      <c r="G25" s="5">
        <f t="shared" si="6"/>
        <v>30427481.579999998</v>
      </c>
      <c r="H25" s="8" t="s">
        <v>44</v>
      </c>
    </row>
    <row r="26" spans="1:8">
      <c r="A26" s="6" t="s">
        <v>45</v>
      </c>
      <c r="B26" s="5">
        <v>0</v>
      </c>
      <c r="C26" s="5">
        <v>0</v>
      </c>
      <c r="D26" s="5">
        <f t="shared" si="5"/>
        <v>0</v>
      </c>
      <c r="E26" s="5">
        <v>0</v>
      </c>
      <c r="F26" s="5">
        <v>0</v>
      </c>
      <c r="G26" s="5">
        <f t="shared" si="6"/>
        <v>0</v>
      </c>
      <c r="H26" s="8" t="s">
        <v>46</v>
      </c>
    </row>
    <row r="27" spans="1:8">
      <c r="A27" s="6" t="s">
        <v>47</v>
      </c>
      <c r="B27" s="7">
        <v>21723275.84</v>
      </c>
      <c r="C27" s="7">
        <v>-656.05</v>
      </c>
      <c r="D27" s="5">
        <f t="shared" si="5"/>
        <v>21722619.789999999</v>
      </c>
      <c r="E27" s="7">
        <v>215232.77</v>
      </c>
      <c r="F27" s="7">
        <v>215232.77</v>
      </c>
      <c r="G27" s="5">
        <f t="shared" si="6"/>
        <v>21507387.02</v>
      </c>
      <c r="H27" s="8" t="s">
        <v>48</v>
      </c>
    </row>
    <row r="28" spans="1:8">
      <c r="A28" s="4" t="s">
        <v>49</v>
      </c>
      <c r="B28" s="5">
        <f>SUM(B29:B37)</f>
        <v>776375057.90999997</v>
      </c>
      <c r="C28" s="5">
        <f t="shared" ref="C28:G28" si="7">SUM(C29:C37)</f>
        <v>16050455.789999999</v>
      </c>
      <c r="D28" s="5">
        <f t="shared" si="7"/>
        <v>792425513.70000005</v>
      </c>
      <c r="E28" s="5">
        <f t="shared" si="7"/>
        <v>153588897.70000002</v>
      </c>
      <c r="F28" s="5">
        <f t="shared" si="7"/>
        <v>144116136.78</v>
      </c>
      <c r="G28" s="5">
        <f t="shared" si="7"/>
        <v>638836616</v>
      </c>
    </row>
    <row r="29" spans="1:8">
      <c r="A29" s="6" t="s">
        <v>50</v>
      </c>
      <c r="B29" s="7">
        <v>77846519.5</v>
      </c>
      <c r="C29" s="7">
        <v>-224844.14</v>
      </c>
      <c r="D29" s="5">
        <f t="shared" ref="D29:D82" si="8">B29+C29</f>
        <v>77621675.359999999</v>
      </c>
      <c r="E29" s="7">
        <v>18126054.260000002</v>
      </c>
      <c r="F29" s="7">
        <v>18126054.260000002</v>
      </c>
      <c r="G29" s="5">
        <f t="shared" ref="G29:G37" si="9">D29-E29</f>
        <v>59495621.099999994</v>
      </c>
      <c r="H29" s="8" t="s">
        <v>51</v>
      </c>
    </row>
    <row r="30" spans="1:8">
      <c r="A30" s="6" t="s">
        <v>52</v>
      </c>
      <c r="B30" s="7">
        <v>1725062</v>
      </c>
      <c r="C30" s="7">
        <v>1023700.8</v>
      </c>
      <c r="D30" s="5">
        <f t="shared" si="8"/>
        <v>2748762.8</v>
      </c>
      <c r="E30" s="7">
        <v>393503.96</v>
      </c>
      <c r="F30" s="7">
        <v>393503.96</v>
      </c>
      <c r="G30" s="5">
        <f t="shared" si="9"/>
        <v>2355258.84</v>
      </c>
      <c r="H30" s="8" t="s">
        <v>53</v>
      </c>
    </row>
    <row r="31" spans="1:8">
      <c r="A31" s="6" t="s">
        <v>54</v>
      </c>
      <c r="B31" s="7">
        <v>172924133.38</v>
      </c>
      <c r="C31" s="7">
        <v>7332312.5499999998</v>
      </c>
      <c r="D31" s="5">
        <f t="shared" si="8"/>
        <v>180256445.93000001</v>
      </c>
      <c r="E31" s="7">
        <v>30711860.600000001</v>
      </c>
      <c r="F31" s="7">
        <v>30711860.600000001</v>
      </c>
      <c r="G31" s="5">
        <f t="shared" si="9"/>
        <v>149544585.33000001</v>
      </c>
      <c r="H31" s="8" t="s">
        <v>55</v>
      </c>
    </row>
    <row r="32" spans="1:8">
      <c r="A32" s="6" t="s">
        <v>56</v>
      </c>
      <c r="B32" s="7">
        <v>189147357</v>
      </c>
      <c r="C32" s="7">
        <v>469350.77</v>
      </c>
      <c r="D32" s="5">
        <f t="shared" si="8"/>
        <v>189616707.77000001</v>
      </c>
      <c r="E32" s="7">
        <v>28910891.559999999</v>
      </c>
      <c r="F32" s="7">
        <v>19443760.359999999</v>
      </c>
      <c r="G32" s="5">
        <f t="shared" si="9"/>
        <v>160705816.21000001</v>
      </c>
      <c r="H32" s="8" t="s">
        <v>57</v>
      </c>
    </row>
    <row r="33" spans="1:8">
      <c r="A33" s="6" t="s">
        <v>58</v>
      </c>
      <c r="B33" s="7">
        <v>141616307.90000001</v>
      </c>
      <c r="C33" s="7">
        <v>757194.25</v>
      </c>
      <c r="D33" s="5">
        <f t="shared" si="8"/>
        <v>142373502.15000001</v>
      </c>
      <c r="E33" s="7">
        <v>35335926.350000001</v>
      </c>
      <c r="F33" s="7">
        <v>35330396.630000003</v>
      </c>
      <c r="G33" s="5">
        <f t="shared" si="9"/>
        <v>107037575.80000001</v>
      </c>
      <c r="H33" s="8" t="s">
        <v>59</v>
      </c>
    </row>
    <row r="34" spans="1:8">
      <c r="A34" s="6" t="s">
        <v>60</v>
      </c>
      <c r="B34" s="7">
        <v>17668117</v>
      </c>
      <c r="C34" s="7">
        <v>6108567.1299999999</v>
      </c>
      <c r="D34" s="5">
        <f t="shared" si="8"/>
        <v>23776684.129999999</v>
      </c>
      <c r="E34" s="7">
        <v>0</v>
      </c>
      <c r="F34" s="7">
        <v>0</v>
      </c>
      <c r="G34" s="5">
        <f t="shared" si="9"/>
        <v>23776684.129999999</v>
      </c>
      <c r="H34" s="8" t="s">
        <v>61</v>
      </c>
    </row>
    <row r="35" spans="1:8">
      <c r="A35" s="6" t="s">
        <v>62</v>
      </c>
      <c r="B35" s="7">
        <v>1736453.57</v>
      </c>
      <c r="C35" s="7">
        <v>398630</v>
      </c>
      <c r="D35" s="5">
        <f t="shared" si="8"/>
        <v>2135083.5700000003</v>
      </c>
      <c r="E35" s="7">
        <v>209440.99</v>
      </c>
      <c r="F35" s="7">
        <v>209340.99</v>
      </c>
      <c r="G35" s="5">
        <f t="shared" si="9"/>
        <v>1925642.5800000003</v>
      </c>
      <c r="H35" s="8" t="s">
        <v>63</v>
      </c>
    </row>
    <row r="36" spans="1:8">
      <c r="A36" s="6" t="s">
        <v>64</v>
      </c>
      <c r="B36" s="7">
        <v>3325683.52</v>
      </c>
      <c r="C36" s="7">
        <v>165921.69</v>
      </c>
      <c r="D36" s="5">
        <f t="shared" si="8"/>
        <v>3491605.21</v>
      </c>
      <c r="E36" s="7">
        <v>81308.649999999994</v>
      </c>
      <c r="F36" s="7">
        <v>81308.649999999994</v>
      </c>
      <c r="G36" s="5">
        <f t="shared" si="9"/>
        <v>3410296.56</v>
      </c>
      <c r="H36" s="8" t="s">
        <v>65</v>
      </c>
    </row>
    <row r="37" spans="1:8">
      <c r="A37" s="6" t="s">
        <v>66</v>
      </c>
      <c r="B37" s="7">
        <v>170385424.03999999</v>
      </c>
      <c r="C37" s="7">
        <v>19622.740000000002</v>
      </c>
      <c r="D37" s="5">
        <f t="shared" si="8"/>
        <v>170405046.78</v>
      </c>
      <c r="E37" s="7">
        <v>39819911.329999998</v>
      </c>
      <c r="F37" s="7">
        <v>39819911.329999998</v>
      </c>
      <c r="G37" s="5">
        <f t="shared" si="9"/>
        <v>130585135.45</v>
      </c>
      <c r="H37" s="8" t="s">
        <v>67</v>
      </c>
    </row>
    <row r="38" spans="1:8">
      <c r="A38" s="4" t="s">
        <v>68</v>
      </c>
      <c r="B38" s="5">
        <f>SUM(B39:B47)</f>
        <v>0</v>
      </c>
      <c r="C38" s="5">
        <f t="shared" ref="C38:G38" si="10">SUM(C39:C47)</f>
        <v>0</v>
      </c>
      <c r="D38" s="5">
        <f t="shared" si="10"/>
        <v>0</v>
      </c>
      <c r="E38" s="5">
        <f t="shared" si="10"/>
        <v>0</v>
      </c>
      <c r="F38" s="5">
        <f t="shared" si="10"/>
        <v>0</v>
      </c>
      <c r="G38" s="5">
        <f t="shared" si="10"/>
        <v>0</v>
      </c>
    </row>
    <row r="39" spans="1:8">
      <c r="A39" s="6" t="s">
        <v>69</v>
      </c>
      <c r="B39" s="5">
        <v>0</v>
      </c>
      <c r="C39" s="5">
        <v>0</v>
      </c>
      <c r="D39" s="5">
        <f t="shared" si="8"/>
        <v>0</v>
      </c>
      <c r="E39" s="5">
        <v>0</v>
      </c>
      <c r="F39" s="5">
        <v>0</v>
      </c>
      <c r="G39" s="5">
        <f t="shared" ref="G39:G47" si="11">D39-E39</f>
        <v>0</v>
      </c>
      <c r="H39" s="8" t="s">
        <v>70</v>
      </c>
    </row>
    <row r="40" spans="1:8">
      <c r="A40" s="6" t="s">
        <v>71</v>
      </c>
      <c r="B40" s="5">
        <v>0</v>
      </c>
      <c r="C40" s="5">
        <v>0</v>
      </c>
      <c r="D40" s="5">
        <f t="shared" si="8"/>
        <v>0</v>
      </c>
      <c r="E40" s="5">
        <v>0</v>
      </c>
      <c r="F40" s="5">
        <v>0</v>
      </c>
      <c r="G40" s="5">
        <f t="shared" si="11"/>
        <v>0</v>
      </c>
      <c r="H40" s="8" t="s">
        <v>72</v>
      </c>
    </row>
    <row r="41" spans="1:8">
      <c r="A41" s="6" t="s">
        <v>73</v>
      </c>
      <c r="B41" s="5">
        <v>0</v>
      </c>
      <c r="C41" s="5">
        <v>0</v>
      </c>
      <c r="D41" s="5">
        <f t="shared" si="8"/>
        <v>0</v>
      </c>
      <c r="E41" s="5">
        <v>0</v>
      </c>
      <c r="F41" s="5">
        <v>0</v>
      </c>
      <c r="G41" s="5">
        <f t="shared" si="11"/>
        <v>0</v>
      </c>
      <c r="H41" s="8" t="s">
        <v>74</v>
      </c>
    </row>
    <row r="42" spans="1:8">
      <c r="A42" s="6" t="s">
        <v>75</v>
      </c>
      <c r="B42" s="5">
        <v>0</v>
      </c>
      <c r="C42" s="5">
        <v>0</v>
      </c>
      <c r="D42" s="5">
        <f t="shared" si="8"/>
        <v>0</v>
      </c>
      <c r="E42" s="5">
        <v>0</v>
      </c>
      <c r="F42" s="5">
        <v>0</v>
      </c>
      <c r="G42" s="5">
        <f t="shared" si="11"/>
        <v>0</v>
      </c>
      <c r="H42" s="8" t="s">
        <v>76</v>
      </c>
    </row>
    <row r="43" spans="1:8">
      <c r="A43" s="6" t="s">
        <v>77</v>
      </c>
      <c r="B43" s="5">
        <v>0</v>
      </c>
      <c r="C43" s="5">
        <v>0</v>
      </c>
      <c r="D43" s="5">
        <f t="shared" si="8"/>
        <v>0</v>
      </c>
      <c r="E43" s="5">
        <v>0</v>
      </c>
      <c r="F43" s="5">
        <v>0</v>
      </c>
      <c r="G43" s="5">
        <f t="shared" si="11"/>
        <v>0</v>
      </c>
      <c r="H43" s="8" t="s">
        <v>78</v>
      </c>
    </row>
    <row r="44" spans="1:8">
      <c r="A44" s="6" t="s">
        <v>79</v>
      </c>
      <c r="B44" s="5">
        <v>0</v>
      </c>
      <c r="C44" s="5">
        <v>0</v>
      </c>
      <c r="D44" s="5">
        <f t="shared" si="8"/>
        <v>0</v>
      </c>
      <c r="E44" s="5">
        <v>0</v>
      </c>
      <c r="F44" s="5">
        <v>0</v>
      </c>
      <c r="G44" s="5">
        <f t="shared" si="11"/>
        <v>0</v>
      </c>
      <c r="H44" s="8" t="s">
        <v>80</v>
      </c>
    </row>
    <row r="45" spans="1:8">
      <c r="A45" s="6" t="s">
        <v>81</v>
      </c>
      <c r="B45" s="5">
        <v>0</v>
      </c>
      <c r="C45" s="5">
        <v>0</v>
      </c>
      <c r="D45" s="5">
        <f t="shared" si="8"/>
        <v>0</v>
      </c>
      <c r="E45" s="5">
        <v>0</v>
      </c>
      <c r="F45" s="5">
        <v>0</v>
      </c>
      <c r="G45" s="5">
        <f t="shared" si="11"/>
        <v>0</v>
      </c>
      <c r="H45" s="9"/>
    </row>
    <row r="46" spans="1:8">
      <c r="A46" s="6" t="s">
        <v>82</v>
      </c>
      <c r="B46" s="5">
        <v>0</v>
      </c>
      <c r="C46" s="5">
        <v>0</v>
      </c>
      <c r="D46" s="5">
        <f t="shared" si="8"/>
        <v>0</v>
      </c>
      <c r="E46" s="5">
        <v>0</v>
      </c>
      <c r="F46" s="5">
        <v>0</v>
      </c>
      <c r="G46" s="5">
        <f t="shared" si="11"/>
        <v>0</v>
      </c>
      <c r="H46" s="9"/>
    </row>
    <row r="47" spans="1:8">
      <c r="A47" s="6" t="s">
        <v>83</v>
      </c>
      <c r="B47" s="5">
        <v>0</v>
      </c>
      <c r="C47" s="5">
        <v>0</v>
      </c>
      <c r="D47" s="5">
        <f t="shared" si="8"/>
        <v>0</v>
      </c>
      <c r="E47" s="5">
        <v>0</v>
      </c>
      <c r="F47" s="5">
        <v>0</v>
      </c>
      <c r="G47" s="5">
        <f t="shared" si="11"/>
        <v>0</v>
      </c>
      <c r="H47" s="8" t="s">
        <v>84</v>
      </c>
    </row>
    <row r="48" spans="1:8">
      <c r="A48" s="4" t="s">
        <v>85</v>
      </c>
      <c r="B48" s="5">
        <f>SUM(B49:B57)</f>
        <v>2462575.0699999998</v>
      </c>
      <c r="C48" s="5">
        <f t="shared" ref="C48:G48" si="12">SUM(C49:C57)</f>
        <v>73700623.289999992</v>
      </c>
      <c r="D48" s="5">
        <f t="shared" si="12"/>
        <v>76163198.359999985</v>
      </c>
      <c r="E48" s="5">
        <f t="shared" si="12"/>
        <v>8614712.290000001</v>
      </c>
      <c r="F48" s="5">
        <f t="shared" si="12"/>
        <v>8614712.290000001</v>
      </c>
      <c r="G48" s="5">
        <f t="shared" si="12"/>
        <v>67548486.069999993</v>
      </c>
    </row>
    <row r="49" spans="1:8">
      <c r="A49" s="6" t="s">
        <v>86</v>
      </c>
      <c r="B49" s="7">
        <v>782575.07</v>
      </c>
      <c r="C49" s="7">
        <v>6461862.0099999998</v>
      </c>
      <c r="D49" s="5">
        <f t="shared" si="8"/>
        <v>7244437.0800000001</v>
      </c>
      <c r="E49" s="7">
        <v>1053203.8</v>
      </c>
      <c r="F49" s="7">
        <v>1053203.8</v>
      </c>
      <c r="G49" s="5">
        <f t="shared" ref="G49:G57" si="13">D49-E49</f>
        <v>6191233.2800000003</v>
      </c>
      <c r="H49" s="8" t="s">
        <v>87</v>
      </c>
    </row>
    <row r="50" spans="1:8">
      <c r="A50" s="6" t="s">
        <v>88</v>
      </c>
      <c r="B50" s="7">
        <v>0</v>
      </c>
      <c r="C50" s="7">
        <v>8770</v>
      </c>
      <c r="D50" s="5">
        <f t="shared" si="8"/>
        <v>8770</v>
      </c>
      <c r="E50" s="7">
        <v>0</v>
      </c>
      <c r="F50" s="7">
        <v>0</v>
      </c>
      <c r="G50" s="5">
        <f t="shared" si="13"/>
        <v>8770</v>
      </c>
      <c r="H50" s="8" t="s">
        <v>89</v>
      </c>
    </row>
    <row r="51" spans="1:8">
      <c r="A51" s="6" t="s">
        <v>90</v>
      </c>
      <c r="B51" s="7">
        <v>1680000</v>
      </c>
      <c r="C51" s="7">
        <v>63323837.439999998</v>
      </c>
      <c r="D51" s="5">
        <f t="shared" si="8"/>
        <v>65003837.439999998</v>
      </c>
      <c r="E51" s="7">
        <v>5421219</v>
      </c>
      <c r="F51" s="7">
        <v>5421219</v>
      </c>
      <c r="G51" s="5">
        <f t="shared" si="13"/>
        <v>59582618.439999998</v>
      </c>
      <c r="H51" s="8" t="s">
        <v>91</v>
      </c>
    </row>
    <row r="52" spans="1:8">
      <c r="A52" s="6" t="s">
        <v>92</v>
      </c>
      <c r="B52" s="7">
        <v>0</v>
      </c>
      <c r="C52" s="7">
        <v>1289007.77</v>
      </c>
      <c r="D52" s="5">
        <f t="shared" si="8"/>
        <v>1289007.77</v>
      </c>
      <c r="E52" s="7">
        <v>1289007.77</v>
      </c>
      <c r="F52" s="7">
        <v>1289007.77</v>
      </c>
      <c r="G52" s="5">
        <f t="shared" si="13"/>
        <v>0</v>
      </c>
      <c r="H52" s="8" t="s">
        <v>93</v>
      </c>
    </row>
    <row r="53" spans="1:8">
      <c r="A53" s="6" t="s">
        <v>94</v>
      </c>
      <c r="B53" s="5">
        <v>0</v>
      </c>
      <c r="C53" s="5">
        <v>0</v>
      </c>
      <c r="D53" s="5">
        <f t="shared" si="8"/>
        <v>0</v>
      </c>
      <c r="E53" s="5">
        <v>0</v>
      </c>
      <c r="F53" s="5">
        <v>0</v>
      </c>
      <c r="G53" s="5">
        <f t="shared" si="13"/>
        <v>0</v>
      </c>
      <c r="H53" s="8" t="s">
        <v>95</v>
      </c>
    </row>
    <row r="54" spans="1:8">
      <c r="A54" s="6" t="s">
        <v>96</v>
      </c>
      <c r="B54" s="7">
        <v>0</v>
      </c>
      <c r="C54" s="7">
        <v>2617146.0699999998</v>
      </c>
      <c r="D54" s="5">
        <f t="shared" si="8"/>
        <v>2617146.0699999998</v>
      </c>
      <c r="E54" s="7">
        <v>851281.72</v>
      </c>
      <c r="F54" s="7">
        <v>851281.72</v>
      </c>
      <c r="G54" s="5">
        <f t="shared" si="13"/>
        <v>1765864.3499999999</v>
      </c>
      <c r="H54" s="8" t="s">
        <v>97</v>
      </c>
    </row>
    <row r="55" spans="1:8">
      <c r="A55" s="6" t="s">
        <v>98</v>
      </c>
      <c r="B55" s="5">
        <v>0</v>
      </c>
      <c r="C55" s="5">
        <v>0</v>
      </c>
      <c r="D55" s="5">
        <f t="shared" si="8"/>
        <v>0</v>
      </c>
      <c r="E55" s="5">
        <v>0</v>
      </c>
      <c r="F55" s="5">
        <v>0</v>
      </c>
      <c r="G55" s="5">
        <f t="shared" si="13"/>
        <v>0</v>
      </c>
      <c r="H55" s="8" t="s">
        <v>99</v>
      </c>
    </row>
    <row r="56" spans="1:8">
      <c r="A56" s="6" t="s">
        <v>100</v>
      </c>
      <c r="B56" s="5">
        <v>0</v>
      </c>
      <c r="C56" s="5">
        <v>0</v>
      </c>
      <c r="D56" s="5">
        <f t="shared" si="8"/>
        <v>0</v>
      </c>
      <c r="E56" s="5">
        <v>0</v>
      </c>
      <c r="F56" s="5">
        <v>0</v>
      </c>
      <c r="G56" s="5">
        <f t="shared" si="13"/>
        <v>0</v>
      </c>
      <c r="H56" s="8" t="s">
        <v>101</v>
      </c>
    </row>
    <row r="57" spans="1:8">
      <c r="A57" s="6" t="s">
        <v>102</v>
      </c>
      <c r="B57" s="5">
        <v>0</v>
      </c>
      <c r="C57" s="5">
        <v>0</v>
      </c>
      <c r="D57" s="5">
        <f t="shared" si="8"/>
        <v>0</v>
      </c>
      <c r="E57" s="5">
        <v>0</v>
      </c>
      <c r="F57" s="5">
        <v>0</v>
      </c>
      <c r="G57" s="5">
        <f t="shared" si="13"/>
        <v>0</v>
      </c>
      <c r="H57" s="8" t="s">
        <v>103</v>
      </c>
    </row>
    <row r="58" spans="1:8">
      <c r="A58" s="4" t="s">
        <v>104</v>
      </c>
      <c r="B58" s="5">
        <f>SUM(B59:B61)</f>
        <v>0</v>
      </c>
      <c r="C58" s="5">
        <f t="shared" ref="C58:G58" si="14">SUM(C59:C61)</f>
        <v>108613581.37</v>
      </c>
      <c r="D58" s="5">
        <f t="shared" si="14"/>
        <v>108613581.37</v>
      </c>
      <c r="E58" s="5">
        <f t="shared" si="14"/>
        <v>18428279.359999999</v>
      </c>
      <c r="F58" s="5">
        <f t="shared" si="14"/>
        <v>18428279.359999999</v>
      </c>
      <c r="G58" s="5">
        <f t="shared" si="14"/>
        <v>90185302.010000005</v>
      </c>
    </row>
    <row r="59" spans="1:8">
      <c r="A59" s="6" t="s">
        <v>105</v>
      </c>
      <c r="B59" s="5">
        <v>0</v>
      </c>
      <c r="C59" s="5">
        <v>0</v>
      </c>
      <c r="D59" s="5">
        <f t="shared" si="8"/>
        <v>0</v>
      </c>
      <c r="E59" s="5">
        <v>0</v>
      </c>
      <c r="F59" s="5">
        <v>0</v>
      </c>
      <c r="G59" s="5">
        <f t="shared" ref="G59:G61" si="15">D59-E59</f>
        <v>0</v>
      </c>
      <c r="H59" s="8" t="s">
        <v>106</v>
      </c>
    </row>
    <row r="60" spans="1:8">
      <c r="A60" s="6" t="s">
        <v>107</v>
      </c>
      <c r="B60" s="7">
        <v>0</v>
      </c>
      <c r="C60" s="7">
        <v>108613581.37</v>
      </c>
      <c r="D60" s="5">
        <f t="shared" si="8"/>
        <v>108613581.37</v>
      </c>
      <c r="E60" s="7">
        <v>18428279.359999999</v>
      </c>
      <c r="F60" s="7">
        <v>18428279.359999999</v>
      </c>
      <c r="G60" s="5">
        <f t="shared" si="15"/>
        <v>90185302.010000005</v>
      </c>
      <c r="H60" s="8" t="s">
        <v>108</v>
      </c>
    </row>
    <row r="61" spans="1:8">
      <c r="A61" s="6" t="s">
        <v>109</v>
      </c>
      <c r="B61" s="5">
        <v>0</v>
      </c>
      <c r="C61" s="5">
        <v>0</v>
      </c>
      <c r="D61" s="5">
        <f t="shared" si="8"/>
        <v>0</v>
      </c>
      <c r="E61" s="5">
        <v>0</v>
      </c>
      <c r="F61" s="5">
        <v>0</v>
      </c>
      <c r="G61" s="5">
        <f t="shared" si="15"/>
        <v>0</v>
      </c>
      <c r="H61" s="8" t="s">
        <v>110</v>
      </c>
    </row>
    <row r="62" spans="1:8">
      <c r="A62" s="4" t="s">
        <v>111</v>
      </c>
      <c r="B62" s="5">
        <f>SUM(B63:B67,B69:B70)</f>
        <v>115789298</v>
      </c>
      <c r="C62" s="5">
        <f t="shared" ref="C62:G62" si="16">SUM(C63:C67,C69:C70)</f>
        <v>0</v>
      </c>
      <c r="D62" s="5">
        <f t="shared" si="16"/>
        <v>115789298</v>
      </c>
      <c r="E62" s="5">
        <f t="shared" si="16"/>
        <v>0</v>
      </c>
      <c r="F62" s="5">
        <f t="shared" si="16"/>
        <v>0</v>
      </c>
      <c r="G62" s="5">
        <f t="shared" si="16"/>
        <v>115789298</v>
      </c>
    </row>
    <row r="63" spans="1:8">
      <c r="A63" s="6" t="s">
        <v>112</v>
      </c>
      <c r="B63" s="5">
        <v>0</v>
      </c>
      <c r="C63" s="5">
        <v>0</v>
      </c>
      <c r="D63" s="5">
        <f t="shared" si="8"/>
        <v>0</v>
      </c>
      <c r="E63" s="5">
        <v>0</v>
      </c>
      <c r="F63" s="5">
        <v>0</v>
      </c>
      <c r="G63" s="5">
        <f t="shared" ref="G63:G70" si="17">D63-E63</f>
        <v>0</v>
      </c>
      <c r="H63" s="8" t="s">
        <v>113</v>
      </c>
    </row>
    <row r="64" spans="1:8">
      <c r="A64" s="6" t="s">
        <v>114</v>
      </c>
      <c r="B64" s="5">
        <v>0</v>
      </c>
      <c r="C64" s="5">
        <v>0</v>
      </c>
      <c r="D64" s="5">
        <f t="shared" si="8"/>
        <v>0</v>
      </c>
      <c r="E64" s="5">
        <v>0</v>
      </c>
      <c r="F64" s="5">
        <v>0</v>
      </c>
      <c r="G64" s="5">
        <f t="shared" si="17"/>
        <v>0</v>
      </c>
      <c r="H64" s="8" t="s">
        <v>115</v>
      </c>
    </row>
    <row r="65" spans="1:8">
      <c r="A65" s="6" t="s">
        <v>116</v>
      </c>
      <c r="B65" s="5">
        <v>0</v>
      </c>
      <c r="C65" s="5">
        <v>0</v>
      </c>
      <c r="D65" s="5">
        <f t="shared" si="8"/>
        <v>0</v>
      </c>
      <c r="E65" s="5">
        <v>0</v>
      </c>
      <c r="F65" s="5">
        <v>0</v>
      </c>
      <c r="G65" s="5">
        <f t="shared" si="17"/>
        <v>0</v>
      </c>
      <c r="H65" s="8" t="s">
        <v>117</v>
      </c>
    </row>
    <row r="66" spans="1:8">
      <c r="A66" s="6" t="s">
        <v>118</v>
      </c>
      <c r="B66" s="5">
        <v>0</v>
      </c>
      <c r="C66" s="5">
        <v>0</v>
      </c>
      <c r="D66" s="5">
        <f t="shared" si="8"/>
        <v>0</v>
      </c>
      <c r="E66" s="5">
        <v>0</v>
      </c>
      <c r="F66" s="5">
        <v>0</v>
      </c>
      <c r="G66" s="5">
        <f t="shared" si="17"/>
        <v>0</v>
      </c>
      <c r="H66" s="8" t="s">
        <v>119</v>
      </c>
    </row>
    <row r="67" spans="1:8">
      <c r="A67" s="6" t="s">
        <v>120</v>
      </c>
      <c r="B67" s="5">
        <v>0</v>
      </c>
      <c r="C67" s="5">
        <v>0</v>
      </c>
      <c r="D67" s="5">
        <f t="shared" si="8"/>
        <v>0</v>
      </c>
      <c r="E67" s="5">
        <v>0</v>
      </c>
      <c r="F67" s="5">
        <v>0</v>
      </c>
      <c r="G67" s="5">
        <f t="shared" si="17"/>
        <v>0</v>
      </c>
      <c r="H67" s="8" t="s">
        <v>121</v>
      </c>
    </row>
    <row r="68" spans="1:8">
      <c r="A68" s="6" t="s">
        <v>122</v>
      </c>
      <c r="B68" s="5">
        <v>0</v>
      </c>
      <c r="C68" s="5">
        <v>0</v>
      </c>
      <c r="D68" s="5">
        <f t="shared" si="8"/>
        <v>0</v>
      </c>
      <c r="E68" s="5">
        <v>0</v>
      </c>
      <c r="F68" s="5">
        <v>0</v>
      </c>
      <c r="G68" s="5">
        <f t="shared" si="17"/>
        <v>0</v>
      </c>
      <c r="H68" s="8"/>
    </row>
    <row r="69" spans="1:8">
      <c r="A69" s="6" t="s">
        <v>123</v>
      </c>
      <c r="B69" s="5">
        <v>0</v>
      </c>
      <c r="C69" s="5">
        <v>0</v>
      </c>
      <c r="D69" s="5">
        <f t="shared" si="8"/>
        <v>0</v>
      </c>
      <c r="E69" s="5">
        <v>0</v>
      </c>
      <c r="F69" s="5">
        <v>0</v>
      </c>
      <c r="G69" s="5">
        <f t="shared" si="17"/>
        <v>0</v>
      </c>
      <c r="H69" s="8" t="s">
        <v>124</v>
      </c>
    </row>
    <row r="70" spans="1:8">
      <c r="A70" s="6" t="s">
        <v>125</v>
      </c>
      <c r="B70" s="7">
        <v>115789298</v>
      </c>
      <c r="C70" s="7">
        <v>0</v>
      </c>
      <c r="D70" s="5">
        <f t="shared" si="8"/>
        <v>115789298</v>
      </c>
      <c r="E70" s="7">
        <v>0</v>
      </c>
      <c r="F70" s="7">
        <v>0</v>
      </c>
      <c r="G70" s="5">
        <f t="shared" si="17"/>
        <v>115789298</v>
      </c>
      <c r="H70" s="8" t="s">
        <v>126</v>
      </c>
    </row>
    <row r="71" spans="1:8">
      <c r="A71" s="4" t="s">
        <v>127</v>
      </c>
      <c r="B71" s="5">
        <f>SUM(B72:B74)</f>
        <v>0</v>
      </c>
      <c r="C71" s="5">
        <f t="shared" ref="C71:G71" si="18">SUM(C72:C74)</f>
        <v>0</v>
      </c>
      <c r="D71" s="5">
        <f t="shared" si="18"/>
        <v>0</v>
      </c>
      <c r="E71" s="5">
        <f t="shared" si="18"/>
        <v>0</v>
      </c>
      <c r="F71" s="5">
        <f t="shared" si="18"/>
        <v>0</v>
      </c>
      <c r="G71" s="5">
        <f t="shared" si="18"/>
        <v>0</v>
      </c>
    </row>
    <row r="72" spans="1:8">
      <c r="A72" s="6" t="s">
        <v>128</v>
      </c>
      <c r="B72" s="5">
        <v>0</v>
      </c>
      <c r="C72" s="5">
        <v>0</v>
      </c>
      <c r="D72" s="5">
        <f t="shared" si="8"/>
        <v>0</v>
      </c>
      <c r="E72" s="5">
        <v>0</v>
      </c>
      <c r="F72" s="5">
        <v>0</v>
      </c>
      <c r="G72" s="5">
        <f t="shared" ref="G72:G74" si="19">D72-E72</f>
        <v>0</v>
      </c>
      <c r="H72" s="8" t="s">
        <v>129</v>
      </c>
    </row>
    <row r="73" spans="1:8">
      <c r="A73" s="6" t="s">
        <v>130</v>
      </c>
      <c r="B73" s="5">
        <v>0</v>
      </c>
      <c r="C73" s="5">
        <v>0</v>
      </c>
      <c r="D73" s="5">
        <f t="shared" si="8"/>
        <v>0</v>
      </c>
      <c r="E73" s="5">
        <v>0</v>
      </c>
      <c r="F73" s="5">
        <v>0</v>
      </c>
      <c r="G73" s="5">
        <f t="shared" si="19"/>
        <v>0</v>
      </c>
      <c r="H73" s="8" t="s">
        <v>131</v>
      </c>
    </row>
    <row r="74" spans="1:8">
      <c r="A74" s="6" t="s">
        <v>132</v>
      </c>
      <c r="B74" s="5">
        <v>0</v>
      </c>
      <c r="C74" s="5">
        <v>0</v>
      </c>
      <c r="D74" s="5">
        <f t="shared" si="8"/>
        <v>0</v>
      </c>
      <c r="E74" s="5">
        <v>0</v>
      </c>
      <c r="F74" s="5">
        <v>0</v>
      </c>
      <c r="G74" s="5">
        <f t="shared" si="19"/>
        <v>0</v>
      </c>
      <c r="H74" s="8" t="s">
        <v>133</v>
      </c>
    </row>
    <row r="75" spans="1:8">
      <c r="A75" s="4" t="s">
        <v>134</v>
      </c>
      <c r="B75" s="5">
        <f>SUM(B76:B82)</f>
        <v>0</v>
      </c>
      <c r="C75" s="5">
        <f t="shared" ref="C75:G75" si="20">SUM(C76:C82)</f>
        <v>0</v>
      </c>
      <c r="D75" s="5">
        <f t="shared" si="20"/>
        <v>0</v>
      </c>
      <c r="E75" s="5">
        <f t="shared" si="20"/>
        <v>0</v>
      </c>
      <c r="F75" s="5">
        <f t="shared" si="20"/>
        <v>0</v>
      </c>
      <c r="G75" s="5">
        <f t="shared" si="20"/>
        <v>0</v>
      </c>
    </row>
    <row r="76" spans="1:8">
      <c r="A76" s="6" t="s">
        <v>135</v>
      </c>
      <c r="B76" s="5">
        <v>0</v>
      </c>
      <c r="C76" s="5">
        <v>0</v>
      </c>
      <c r="D76" s="5">
        <f t="shared" si="8"/>
        <v>0</v>
      </c>
      <c r="E76" s="5">
        <v>0</v>
      </c>
      <c r="F76" s="5">
        <v>0</v>
      </c>
      <c r="G76" s="5">
        <f t="shared" ref="G76:G82" si="21">D76-E76</f>
        <v>0</v>
      </c>
      <c r="H76" s="8" t="s">
        <v>136</v>
      </c>
    </row>
    <row r="77" spans="1:8">
      <c r="A77" s="6" t="s">
        <v>137</v>
      </c>
      <c r="B77" s="5">
        <v>0</v>
      </c>
      <c r="C77" s="5">
        <v>0</v>
      </c>
      <c r="D77" s="5">
        <f t="shared" si="8"/>
        <v>0</v>
      </c>
      <c r="E77" s="5">
        <v>0</v>
      </c>
      <c r="F77" s="5">
        <v>0</v>
      </c>
      <c r="G77" s="5">
        <f t="shared" si="21"/>
        <v>0</v>
      </c>
      <c r="H77" s="8" t="s">
        <v>138</v>
      </c>
    </row>
    <row r="78" spans="1:8">
      <c r="A78" s="6" t="s">
        <v>139</v>
      </c>
      <c r="B78" s="5">
        <v>0</v>
      </c>
      <c r="C78" s="5">
        <v>0</v>
      </c>
      <c r="D78" s="5">
        <f t="shared" si="8"/>
        <v>0</v>
      </c>
      <c r="E78" s="5">
        <v>0</v>
      </c>
      <c r="F78" s="5">
        <v>0</v>
      </c>
      <c r="G78" s="5">
        <f t="shared" si="21"/>
        <v>0</v>
      </c>
      <c r="H78" s="8" t="s">
        <v>140</v>
      </c>
    </row>
    <row r="79" spans="1:8">
      <c r="A79" s="6" t="s">
        <v>141</v>
      </c>
      <c r="B79" s="5">
        <v>0</v>
      </c>
      <c r="C79" s="5">
        <v>0</v>
      </c>
      <c r="D79" s="5">
        <f t="shared" si="8"/>
        <v>0</v>
      </c>
      <c r="E79" s="5">
        <v>0</v>
      </c>
      <c r="F79" s="5">
        <v>0</v>
      </c>
      <c r="G79" s="5">
        <f t="shared" si="21"/>
        <v>0</v>
      </c>
      <c r="H79" s="8" t="s">
        <v>142</v>
      </c>
    </row>
    <row r="80" spans="1:8">
      <c r="A80" s="6" t="s">
        <v>143</v>
      </c>
      <c r="B80" s="5">
        <v>0</v>
      </c>
      <c r="C80" s="5">
        <v>0</v>
      </c>
      <c r="D80" s="5">
        <f t="shared" si="8"/>
        <v>0</v>
      </c>
      <c r="E80" s="5">
        <v>0</v>
      </c>
      <c r="F80" s="5">
        <v>0</v>
      </c>
      <c r="G80" s="5">
        <f t="shared" si="21"/>
        <v>0</v>
      </c>
      <c r="H80" s="8" t="s">
        <v>144</v>
      </c>
    </row>
    <row r="81" spans="1:8">
      <c r="A81" s="6" t="s">
        <v>145</v>
      </c>
      <c r="B81" s="5">
        <v>0</v>
      </c>
      <c r="C81" s="5">
        <v>0</v>
      </c>
      <c r="D81" s="5">
        <f t="shared" si="8"/>
        <v>0</v>
      </c>
      <c r="E81" s="5">
        <v>0</v>
      </c>
      <c r="F81" s="5">
        <v>0</v>
      </c>
      <c r="G81" s="5">
        <f t="shared" si="21"/>
        <v>0</v>
      </c>
      <c r="H81" s="8" t="s">
        <v>146</v>
      </c>
    </row>
    <row r="82" spans="1:8">
      <c r="A82" s="6" t="s">
        <v>147</v>
      </c>
      <c r="B82" s="5">
        <v>0</v>
      </c>
      <c r="C82" s="5">
        <v>0</v>
      </c>
      <c r="D82" s="5">
        <f t="shared" si="8"/>
        <v>0</v>
      </c>
      <c r="E82" s="5">
        <v>0</v>
      </c>
      <c r="F82" s="5">
        <v>0</v>
      </c>
      <c r="G82" s="5">
        <f t="shared" si="21"/>
        <v>0</v>
      </c>
      <c r="H82" s="8" t="s">
        <v>148</v>
      </c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149</v>
      </c>
      <c r="B84" s="3">
        <f>B85+B93+B103+B113+B123+B133+B137+B146+B150</f>
        <v>3726146703</v>
      </c>
      <c r="C84" s="3">
        <f t="shared" ref="C84:G84" si="22">C85+C93+C103+C113+C123+C133+C137+C146+C150</f>
        <v>4548982529.1500006</v>
      </c>
      <c r="D84" s="3">
        <f t="shared" si="22"/>
        <v>8275129232.1500006</v>
      </c>
      <c r="E84" s="3">
        <f t="shared" si="22"/>
        <v>1164603234.6499999</v>
      </c>
      <c r="F84" s="3">
        <f t="shared" si="22"/>
        <v>1164603234.6499999</v>
      </c>
      <c r="G84" s="3">
        <f t="shared" si="22"/>
        <v>7110525997.5</v>
      </c>
    </row>
    <row r="85" spans="1:8">
      <c r="A85" s="4" t="s">
        <v>15</v>
      </c>
      <c r="B85" s="5">
        <f>SUM(B86:B92)</f>
        <v>3040263960</v>
      </c>
      <c r="C85" s="5">
        <f t="shared" ref="C85:G85" si="23">SUM(C86:C92)</f>
        <v>1605868073.25</v>
      </c>
      <c r="D85" s="5">
        <f t="shared" si="23"/>
        <v>4646132033.25</v>
      </c>
      <c r="E85" s="5">
        <f t="shared" si="23"/>
        <v>892298022.13999999</v>
      </c>
      <c r="F85" s="5">
        <f t="shared" si="23"/>
        <v>892298022.13999999</v>
      </c>
      <c r="G85" s="5">
        <f t="shared" si="23"/>
        <v>3753834011.1099997</v>
      </c>
    </row>
    <row r="86" spans="1:8">
      <c r="A86" s="6" t="s">
        <v>16</v>
      </c>
      <c r="B86" s="7">
        <v>1097697529</v>
      </c>
      <c r="C86" s="7">
        <v>445243039</v>
      </c>
      <c r="D86" s="5">
        <f t="shared" ref="D86:D92" si="24">B86+C86</f>
        <v>1542940568</v>
      </c>
      <c r="E86" s="7">
        <v>337360727.68000001</v>
      </c>
      <c r="F86" s="7">
        <v>337360727.68000001</v>
      </c>
      <c r="G86" s="5">
        <f t="shared" ref="G86:G92" si="25">D86-E86</f>
        <v>1205579840.3199999</v>
      </c>
      <c r="H86" s="8" t="s">
        <v>150</v>
      </c>
    </row>
    <row r="87" spans="1:8">
      <c r="A87" s="6" t="s">
        <v>18</v>
      </c>
      <c r="B87" s="7">
        <v>84672459</v>
      </c>
      <c r="C87" s="7">
        <v>575217418.13</v>
      </c>
      <c r="D87" s="5">
        <f t="shared" si="24"/>
        <v>659889877.13</v>
      </c>
      <c r="E87" s="7">
        <v>92115455.590000004</v>
      </c>
      <c r="F87" s="7">
        <v>92115455.590000004</v>
      </c>
      <c r="G87" s="5">
        <f t="shared" si="25"/>
        <v>567774421.53999996</v>
      </c>
      <c r="H87" s="8" t="s">
        <v>151</v>
      </c>
    </row>
    <row r="88" spans="1:8">
      <c r="A88" s="6" t="s">
        <v>20</v>
      </c>
      <c r="B88" s="7">
        <v>1164153841</v>
      </c>
      <c r="C88" s="7">
        <v>430644424.01999998</v>
      </c>
      <c r="D88" s="5">
        <f t="shared" si="24"/>
        <v>1594798265.02</v>
      </c>
      <c r="E88" s="7">
        <v>331535812.44</v>
      </c>
      <c r="F88" s="7">
        <v>331535812.44</v>
      </c>
      <c r="G88" s="5">
        <f t="shared" si="25"/>
        <v>1263262452.5799999</v>
      </c>
      <c r="H88" s="8" t="s">
        <v>152</v>
      </c>
    </row>
    <row r="89" spans="1:8">
      <c r="A89" s="6" t="s">
        <v>22</v>
      </c>
      <c r="B89" s="7">
        <v>259955987</v>
      </c>
      <c r="C89" s="7">
        <v>74044184.099999994</v>
      </c>
      <c r="D89" s="5">
        <f t="shared" si="24"/>
        <v>334000171.10000002</v>
      </c>
      <c r="E89" s="7">
        <v>80236027.049999997</v>
      </c>
      <c r="F89" s="7">
        <v>80236027.049999997</v>
      </c>
      <c r="G89" s="5">
        <f t="shared" si="25"/>
        <v>253764144.05000001</v>
      </c>
      <c r="H89" s="8" t="s">
        <v>153</v>
      </c>
    </row>
    <row r="90" spans="1:8">
      <c r="A90" s="6" t="s">
        <v>24</v>
      </c>
      <c r="B90" s="7">
        <v>232001220</v>
      </c>
      <c r="C90" s="7">
        <v>74763908</v>
      </c>
      <c r="D90" s="5">
        <f t="shared" si="24"/>
        <v>306765128</v>
      </c>
      <c r="E90" s="7">
        <v>46985598.520000003</v>
      </c>
      <c r="F90" s="7">
        <v>46985598.520000003</v>
      </c>
      <c r="G90" s="5">
        <f t="shared" si="25"/>
        <v>259779529.47999999</v>
      </c>
      <c r="H90" s="8" t="s">
        <v>154</v>
      </c>
    </row>
    <row r="91" spans="1:8">
      <c r="A91" s="6" t="s">
        <v>26</v>
      </c>
      <c r="B91" s="7">
        <v>134014212</v>
      </c>
      <c r="C91" s="7">
        <v>0</v>
      </c>
      <c r="D91" s="5">
        <f t="shared" si="24"/>
        <v>134014212</v>
      </c>
      <c r="E91" s="7">
        <v>0</v>
      </c>
      <c r="F91" s="7">
        <v>0</v>
      </c>
      <c r="G91" s="5">
        <f t="shared" si="25"/>
        <v>134014212</v>
      </c>
      <c r="H91" s="8" t="s">
        <v>155</v>
      </c>
    </row>
    <row r="92" spans="1:8">
      <c r="A92" s="6" t="s">
        <v>28</v>
      </c>
      <c r="B92" s="7">
        <v>67768712</v>
      </c>
      <c r="C92" s="7">
        <v>5955100</v>
      </c>
      <c r="D92" s="5">
        <f t="shared" si="24"/>
        <v>73723812</v>
      </c>
      <c r="E92" s="7">
        <v>4064400.86</v>
      </c>
      <c r="F92" s="7">
        <v>4064400.86</v>
      </c>
      <c r="G92" s="5">
        <f t="shared" si="25"/>
        <v>69659411.140000001</v>
      </c>
      <c r="H92" s="8" t="s">
        <v>156</v>
      </c>
    </row>
    <row r="93" spans="1:8">
      <c r="A93" s="4" t="s">
        <v>30</v>
      </c>
      <c r="B93" s="5">
        <f>SUM(B94:B102)</f>
        <v>197331566.44999999</v>
      </c>
      <c r="C93" s="5">
        <f t="shared" ref="C93:G93" si="26">SUM(C94:C102)</f>
        <v>1646069705.6200001</v>
      </c>
      <c r="D93" s="5">
        <f t="shared" si="26"/>
        <v>1843401272.0700002</v>
      </c>
      <c r="E93" s="5">
        <f t="shared" si="26"/>
        <v>51113886.780000001</v>
      </c>
      <c r="F93" s="5">
        <f t="shared" si="26"/>
        <v>51113886.780000001</v>
      </c>
      <c r="G93" s="5">
        <f t="shared" si="26"/>
        <v>1792287385.29</v>
      </c>
    </row>
    <row r="94" spans="1:8">
      <c r="A94" s="6" t="s">
        <v>31</v>
      </c>
      <c r="B94" s="7">
        <v>11321149</v>
      </c>
      <c r="C94" s="7">
        <v>1103578.07</v>
      </c>
      <c r="D94" s="5">
        <f t="shared" ref="D94:D102" si="27">B94+C94</f>
        <v>12424727.07</v>
      </c>
      <c r="E94" s="7">
        <v>55951.27</v>
      </c>
      <c r="F94" s="7">
        <v>55951.27</v>
      </c>
      <c r="G94" s="5">
        <f t="shared" ref="G94:G102" si="28">D94-E94</f>
        <v>12368775.800000001</v>
      </c>
      <c r="H94" s="8" t="s">
        <v>157</v>
      </c>
    </row>
    <row r="95" spans="1:8">
      <c r="A95" s="6" t="s">
        <v>33</v>
      </c>
      <c r="B95" s="7">
        <v>1351662</v>
      </c>
      <c r="C95" s="7">
        <v>-23052</v>
      </c>
      <c r="D95" s="5">
        <f t="shared" si="27"/>
        <v>1328610</v>
      </c>
      <c r="E95" s="7">
        <v>202577.66</v>
      </c>
      <c r="F95" s="7">
        <v>202577.66</v>
      </c>
      <c r="G95" s="5">
        <f t="shared" si="28"/>
        <v>1126032.3400000001</v>
      </c>
      <c r="H95" s="8" t="s">
        <v>158</v>
      </c>
    </row>
    <row r="96" spans="1:8">
      <c r="A96" s="6" t="s">
        <v>35</v>
      </c>
      <c r="B96" s="5">
        <v>0</v>
      </c>
      <c r="C96" s="5">
        <v>0</v>
      </c>
      <c r="D96" s="5">
        <f t="shared" si="27"/>
        <v>0</v>
      </c>
      <c r="E96" s="5">
        <v>0</v>
      </c>
      <c r="F96" s="5">
        <v>0</v>
      </c>
      <c r="G96" s="5">
        <f t="shared" si="28"/>
        <v>0</v>
      </c>
      <c r="H96" s="8" t="s">
        <v>159</v>
      </c>
    </row>
    <row r="97" spans="1:8">
      <c r="A97" s="6" t="s">
        <v>37</v>
      </c>
      <c r="B97" s="7">
        <v>1501786</v>
      </c>
      <c r="C97" s="7">
        <v>1491145.6</v>
      </c>
      <c r="D97" s="5">
        <f t="shared" si="27"/>
        <v>2992931.6</v>
      </c>
      <c r="E97" s="7">
        <v>80247.679999999993</v>
      </c>
      <c r="F97" s="7">
        <v>80247.679999999993</v>
      </c>
      <c r="G97" s="5">
        <f t="shared" si="28"/>
        <v>2912683.92</v>
      </c>
      <c r="H97" s="8" t="s">
        <v>160</v>
      </c>
    </row>
    <row r="98" spans="1:8">
      <c r="A98" s="13" t="s">
        <v>39</v>
      </c>
      <c r="B98" s="7">
        <v>128649660.45</v>
      </c>
      <c r="C98" s="7">
        <v>1609957348.0899999</v>
      </c>
      <c r="D98" s="5">
        <f t="shared" si="27"/>
        <v>1738607008.54</v>
      </c>
      <c r="E98" s="7">
        <v>45038940.399999999</v>
      </c>
      <c r="F98" s="7">
        <v>45038940.399999999</v>
      </c>
      <c r="G98" s="5">
        <f t="shared" si="28"/>
        <v>1693568068.1399999</v>
      </c>
      <c r="H98" s="8" t="s">
        <v>161</v>
      </c>
    </row>
    <row r="99" spans="1:8">
      <c r="A99" s="6" t="s">
        <v>41</v>
      </c>
      <c r="B99" s="7">
        <v>34134285</v>
      </c>
      <c r="C99" s="7">
        <v>10252615.92</v>
      </c>
      <c r="D99" s="5">
        <f t="shared" si="27"/>
        <v>44386900.920000002</v>
      </c>
      <c r="E99" s="7">
        <v>5470443.75</v>
      </c>
      <c r="F99" s="7">
        <v>5470443.75</v>
      </c>
      <c r="G99" s="5">
        <f t="shared" si="28"/>
        <v>38916457.170000002</v>
      </c>
      <c r="H99" s="8" t="s">
        <v>162</v>
      </c>
    </row>
    <row r="100" spans="1:8">
      <c r="A100" s="6" t="s">
        <v>43</v>
      </c>
      <c r="B100" s="7">
        <v>11904917</v>
      </c>
      <c r="C100" s="7">
        <v>98101</v>
      </c>
      <c r="D100" s="5">
        <f t="shared" si="27"/>
        <v>12003018</v>
      </c>
      <c r="E100" s="7">
        <v>0</v>
      </c>
      <c r="F100" s="7">
        <v>0</v>
      </c>
      <c r="G100" s="5">
        <f t="shared" si="28"/>
        <v>12003018</v>
      </c>
      <c r="H100" s="8" t="s">
        <v>163</v>
      </c>
    </row>
    <row r="101" spans="1:8">
      <c r="A101" s="6" t="s">
        <v>45</v>
      </c>
      <c r="B101" s="5">
        <v>0</v>
      </c>
      <c r="C101" s="5">
        <v>0</v>
      </c>
      <c r="D101" s="5">
        <f t="shared" si="27"/>
        <v>0</v>
      </c>
      <c r="E101" s="5">
        <v>0</v>
      </c>
      <c r="F101" s="5">
        <v>0</v>
      </c>
      <c r="G101" s="5">
        <f t="shared" si="28"/>
        <v>0</v>
      </c>
      <c r="H101" s="8" t="s">
        <v>164</v>
      </c>
    </row>
    <row r="102" spans="1:8">
      <c r="A102" s="6" t="s">
        <v>47</v>
      </c>
      <c r="B102" s="7">
        <v>8468107</v>
      </c>
      <c r="C102" s="7">
        <v>23189968.940000001</v>
      </c>
      <c r="D102" s="5">
        <f t="shared" si="27"/>
        <v>31658075.940000001</v>
      </c>
      <c r="E102" s="7">
        <v>265726.02</v>
      </c>
      <c r="F102" s="7">
        <v>265726.02</v>
      </c>
      <c r="G102" s="5">
        <f t="shared" si="28"/>
        <v>31392349.920000002</v>
      </c>
      <c r="H102" s="8" t="s">
        <v>165</v>
      </c>
    </row>
    <row r="103" spans="1:8">
      <c r="A103" s="4" t="s">
        <v>49</v>
      </c>
      <c r="B103" s="5">
        <f>SUM(B104:B112)</f>
        <v>463066954</v>
      </c>
      <c r="C103" s="5">
        <f t="shared" ref="C103:G103" si="29">SUM(C104:C112)</f>
        <v>1122694210.6800003</v>
      </c>
      <c r="D103" s="5">
        <f t="shared" si="29"/>
        <v>1585761164.6800003</v>
      </c>
      <c r="E103" s="5">
        <f t="shared" si="29"/>
        <v>168368955.63</v>
      </c>
      <c r="F103" s="5">
        <f t="shared" si="29"/>
        <v>168368955.63</v>
      </c>
      <c r="G103" s="5">
        <f t="shared" si="29"/>
        <v>1417392209.0500002</v>
      </c>
    </row>
    <row r="104" spans="1:8">
      <c r="A104" s="6" t="s">
        <v>50</v>
      </c>
      <c r="B104" s="7">
        <v>32683521</v>
      </c>
      <c r="C104" s="7">
        <v>45872123.359999999</v>
      </c>
      <c r="D104" s="5">
        <f t="shared" ref="D104:D112" si="30">B104+C104</f>
        <v>78555644.359999999</v>
      </c>
      <c r="E104" s="7">
        <v>3818044.85</v>
      </c>
      <c r="F104" s="7">
        <v>3818044.85</v>
      </c>
      <c r="G104" s="5">
        <f t="shared" ref="G104:G112" si="31">D104-E104</f>
        <v>74737599.510000005</v>
      </c>
      <c r="H104" s="8" t="s">
        <v>166</v>
      </c>
    </row>
    <row r="105" spans="1:8">
      <c r="A105" s="6" t="s">
        <v>52</v>
      </c>
      <c r="B105" s="7">
        <v>28562082</v>
      </c>
      <c r="C105" s="7">
        <v>-16560</v>
      </c>
      <c r="D105" s="5">
        <f t="shared" si="30"/>
        <v>28545522</v>
      </c>
      <c r="E105" s="7">
        <v>141706.56</v>
      </c>
      <c r="F105" s="7">
        <v>141706.56</v>
      </c>
      <c r="G105" s="5">
        <f t="shared" si="31"/>
        <v>28403815.440000001</v>
      </c>
      <c r="H105" s="8" t="s">
        <v>167</v>
      </c>
    </row>
    <row r="106" spans="1:8">
      <c r="A106" s="6" t="s">
        <v>54</v>
      </c>
      <c r="B106" s="7">
        <v>238722018</v>
      </c>
      <c r="C106" s="7">
        <v>348992290.45999998</v>
      </c>
      <c r="D106" s="5">
        <f t="shared" si="30"/>
        <v>587714308.46000004</v>
      </c>
      <c r="E106" s="7">
        <v>97548511.379999995</v>
      </c>
      <c r="F106" s="7">
        <v>97548511.379999995</v>
      </c>
      <c r="G106" s="5">
        <f t="shared" si="31"/>
        <v>490165797.08000004</v>
      </c>
      <c r="H106" s="8" t="s">
        <v>168</v>
      </c>
    </row>
    <row r="107" spans="1:8">
      <c r="A107" s="6" t="s">
        <v>56</v>
      </c>
      <c r="B107" s="7">
        <v>15032595</v>
      </c>
      <c r="C107" s="7">
        <v>4027624.04</v>
      </c>
      <c r="D107" s="5">
        <f t="shared" si="30"/>
        <v>19060219.039999999</v>
      </c>
      <c r="E107" s="7">
        <v>15800925.59</v>
      </c>
      <c r="F107" s="7">
        <v>15800925.59</v>
      </c>
      <c r="G107" s="5">
        <f t="shared" si="31"/>
        <v>3259293.4499999993</v>
      </c>
      <c r="H107" s="8" t="s">
        <v>169</v>
      </c>
    </row>
    <row r="108" spans="1:8">
      <c r="A108" s="6" t="s">
        <v>58</v>
      </c>
      <c r="B108" s="7">
        <v>118516277</v>
      </c>
      <c r="C108" s="7">
        <v>720631588.71000004</v>
      </c>
      <c r="D108" s="5">
        <f t="shared" si="30"/>
        <v>839147865.71000004</v>
      </c>
      <c r="E108" s="7">
        <v>48268786.899999999</v>
      </c>
      <c r="F108" s="7">
        <v>48268786.899999999</v>
      </c>
      <c r="G108" s="5">
        <f t="shared" si="31"/>
        <v>790879078.81000006</v>
      </c>
      <c r="H108" s="8" t="s">
        <v>170</v>
      </c>
    </row>
    <row r="109" spans="1:8">
      <c r="A109" s="6" t="s">
        <v>60</v>
      </c>
      <c r="B109" s="7">
        <v>8196902</v>
      </c>
      <c r="C109" s="7">
        <v>2305604.94</v>
      </c>
      <c r="D109" s="5">
        <f t="shared" si="30"/>
        <v>10502506.939999999</v>
      </c>
      <c r="E109" s="7">
        <v>939242.68</v>
      </c>
      <c r="F109" s="7">
        <v>939242.68</v>
      </c>
      <c r="G109" s="5">
        <f t="shared" si="31"/>
        <v>9563264.2599999998</v>
      </c>
      <c r="H109" s="8" t="s">
        <v>171</v>
      </c>
    </row>
    <row r="110" spans="1:8">
      <c r="A110" s="6" t="s">
        <v>62</v>
      </c>
      <c r="B110" s="7">
        <v>5838456</v>
      </c>
      <c r="C110" s="7">
        <v>413124.79</v>
      </c>
      <c r="D110" s="5">
        <f t="shared" si="30"/>
        <v>6251580.79</v>
      </c>
      <c r="E110" s="7">
        <v>453452.04</v>
      </c>
      <c r="F110" s="7">
        <v>453452.04</v>
      </c>
      <c r="G110" s="5">
        <f t="shared" si="31"/>
        <v>5798128.75</v>
      </c>
      <c r="H110" s="8" t="s">
        <v>172</v>
      </c>
    </row>
    <row r="111" spans="1:8">
      <c r="A111" s="6" t="s">
        <v>64</v>
      </c>
      <c r="B111" s="7">
        <v>15087280</v>
      </c>
      <c r="C111" s="7">
        <v>464377.38</v>
      </c>
      <c r="D111" s="5">
        <f t="shared" si="30"/>
        <v>15551657.380000001</v>
      </c>
      <c r="E111" s="7">
        <v>1332134.47</v>
      </c>
      <c r="F111" s="7">
        <v>1332134.47</v>
      </c>
      <c r="G111" s="5">
        <f t="shared" si="31"/>
        <v>14219522.91</v>
      </c>
      <c r="H111" s="8" t="s">
        <v>173</v>
      </c>
    </row>
    <row r="112" spans="1:8">
      <c r="A112" s="6" t="s">
        <v>66</v>
      </c>
      <c r="B112" s="7">
        <v>427823</v>
      </c>
      <c r="C112" s="7">
        <v>4037</v>
      </c>
      <c r="D112" s="5">
        <f t="shared" si="30"/>
        <v>431860</v>
      </c>
      <c r="E112" s="7">
        <v>66151.16</v>
      </c>
      <c r="F112" s="7">
        <v>66151.16</v>
      </c>
      <c r="G112" s="5">
        <f t="shared" si="31"/>
        <v>365708.83999999997</v>
      </c>
      <c r="H112" s="8" t="s">
        <v>174</v>
      </c>
    </row>
    <row r="113" spans="1:8">
      <c r="A113" s="4" t="s">
        <v>68</v>
      </c>
      <c r="B113" s="5">
        <f>SUM(B114:B122)</f>
        <v>1031000</v>
      </c>
      <c r="C113" s="5">
        <f t="shared" ref="C113:G113" si="32">SUM(C114:C122)</f>
        <v>0</v>
      </c>
      <c r="D113" s="5">
        <f t="shared" si="32"/>
        <v>1031000</v>
      </c>
      <c r="E113" s="5">
        <f t="shared" si="32"/>
        <v>0</v>
      </c>
      <c r="F113" s="5">
        <f t="shared" si="32"/>
        <v>0</v>
      </c>
      <c r="G113" s="5">
        <f t="shared" si="32"/>
        <v>1031000</v>
      </c>
    </row>
    <row r="114" spans="1:8">
      <c r="A114" s="6" t="s">
        <v>69</v>
      </c>
      <c r="B114" s="5">
        <v>0</v>
      </c>
      <c r="C114" s="5">
        <v>0</v>
      </c>
      <c r="D114" s="5">
        <f t="shared" ref="D114:D122" si="33">B114+C114</f>
        <v>0</v>
      </c>
      <c r="E114" s="5">
        <v>0</v>
      </c>
      <c r="F114" s="5">
        <v>0</v>
      </c>
      <c r="G114" s="5">
        <f t="shared" ref="G114:G122" si="34">D114-E114</f>
        <v>0</v>
      </c>
      <c r="H114" s="8" t="s">
        <v>175</v>
      </c>
    </row>
    <row r="115" spans="1:8">
      <c r="A115" s="6" t="s">
        <v>71</v>
      </c>
      <c r="B115" s="5">
        <v>0</v>
      </c>
      <c r="C115" s="5">
        <v>0</v>
      </c>
      <c r="D115" s="5">
        <f t="shared" si="33"/>
        <v>0</v>
      </c>
      <c r="E115" s="5">
        <v>0</v>
      </c>
      <c r="F115" s="5">
        <v>0</v>
      </c>
      <c r="G115" s="5">
        <f t="shared" si="34"/>
        <v>0</v>
      </c>
      <c r="H115" s="8" t="s">
        <v>176</v>
      </c>
    </row>
    <row r="116" spans="1:8">
      <c r="A116" s="6" t="s">
        <v>73</v>
      </c>
      <c r="B116" s="7">
        <v>995000</v>
      </c>
      <c r="C116" s="7">
        <v>0</v>
      </c>
      <c r="D116" s="5">
        <f t="shared" si="33"/>
        <v>995000</v>
      </c>
      <c r="E116" s="7">
        <v>0</v>
      </c>
      <c r="F116" s="7">
        <v>0</v>
      </c>
      <c r="G116" s="5">
        <f t="shared" si="34"/>
        <v>995000</v>
      </c>
      <c r="H116" s="8" t="s">
        <v>177</v>
      </c>
    </row>
    <row r="117" spans="1:8">
      <c r="A117" s="6" t="s">
        <v>75</v>
      </c>
      <c r="B117" s="7">
        <v>36000</v>
      </c>
      <c r="C117" s="7">
        <v>0</v>
      </c>
      <c r="D117" s="5">
        <f t="shared" si="33"/>
        <v>36000</v>
      </c>
      <c r="E117" s="7">
        <v>0</v>
      </c>
      <c r="F117" s="7">
        <v>0</v>
      </c>
      <c r="G117" s="5">
        <f t="shared" si="34"/>
        <v>36000</v>
      </c>
      <c r="H117" s="8" t="s">
        <v>178</v>
      </c>
    </row>
    <row r="118" spans="1:8">
      <c r="A118" s="6" t="s">
        <v>77</v>
      </c>
      <c r="B118" s="5">
        <v>0</v>
      </c>
      <c r="C118" s="5">
        <v>0</v>
      </c>
      <c r="D118" s="5">
        <f t="shared" si="33"/>
        <v>0</v>
      </c>
      <c r="E118" s="5">
        <v>0</v>
      </c>
      <c r="F118" s="5">
        <v>0</v>
      </c>
      <c r="G118" s="5">
        <f t="shared" si="34"/>
        <v>0</v>
      </c>
      <c r="H118" s="8" t="s">
        <v>179</v>
      </c>
    </row>
    <row r="119" spans="1:8">
      <c r="A119" s="6" t="s">
        <v>79</v>
      </c>
      <c r="B119" s="5">
        <v>0</v>
      </c>
      <c r="C119" s="5">
        <v>0</v>
      </c>
      <c r="D119" s="5">
        <f t="shared" si="33"/>
        <v>0</v>
      </c>
      <c r="E119" s="5">
        <v>0</v>
      </c>
      <c r="F119" s="5">
        <v>0</v>
      </c>
      <c r="G119" s="5">
        <f t="shared" si="34"/>
        <v>0</v>
      </c>
      <c r="H119" s="8" t="s">
        <v>180</v>
      </c>
    </row>
    <row r="120" spans="1:8">
      <c r="A120" s="6" t="s">
        <v>81</v>
      </c>
      <c r="B120" s="5">
        <v>0</v>
      </c>
      <c r="C120" s="5">
        <v>0</v>
      </c>
      <c r="D120" s="5">
        <f t="shared" si="33"/>
        <v>0</v>
      </c>
      <c r="E120" s="5">
        <v>0</v>
      </c>
      <c r="F120" s="5">
        <v>0</v>
      </c>
      <c r="G120" s="5">
        <f t="shared" si="34"/>
        <v>0</v>
      </c>
      <c r="H120" s="9"/>
    </row>
    <row r="121" spans="1:8">
      <c r="A121" s="6" t="s">
        <v>82</v>
      </c>
      <c r="B121" s="5">
        <v>0</v>
      </c>
      <c r="C121" s="5">
        <v>0</v>
      </c>
      <c r="D121" s="5">
        <f t="shared" si="33"/>
        <v>0</v>
      </c>
      <c r="E121" s="5">
        <v>0</v>
      </c>
      <c r="F121" s="5">
        <v>0</v>
      </c>
      <c r="G121" s="5">
        <f t="shared" si="34"/>
        <v>0</v>
      </c>
      <c r="H121" s="9"/>
    </row>
    <row r="122" spans="1:8">
      <c r="A122" s="6" t="s">
        <v>83</v>
      </c>
      <c r="B122" s="5">
        <v>0</v>
      </c>
      <c r="C122" s="5">
        <v>0</v>
      </c>
      <c r="D122" s="5">
        <f t="shared" si="33"/>
        <v>0</v>
      </c>
      <c r="E122" s="5">
        <v>0</v>
      </c>
      <c r="F122" s="5">
        <v>0</v>
      </c>
      <c r="G122" s="5">
        <f t="shared" si="34"/>
        <v>0</v>
      </c>
      <c r="H122" s="8" t="s">
        <v>181</v>
      </c>
    </row>
    <row r="123" spans="1:8">
      <c r="A123" s="4" t="s">
        <v>85</v>
      </c>
      <c r="B123" s="5">
        <f>SUM(B124:B132)</f>
        <v>24408223</v>
      </c>
      <c r="C123" s="5">
        <f t="shared" ref="C123:G123" si="35">SUM(C124:C132)</f>
        <v>174350539.59999999</v>
      </c>
      <c r="D123" s="5">
        <f t="shared" si="35"/>
        <v>198758762.59999999</v>
      </c>
      <c r="E123" s="5">
        <f t="shared" si="35"/>
        <v>52822370.100000001</v>
      </c>
      <c r="F123" s="5">
        <f t="shared" si="35"/>
        <v>52822370.100000001</v>
      </c>
      <c r="G123" s="5">
        <f t="shared" si="35"/>
        <v>145936392.5</v>
      </c>
    </row>
    <row r="124" spans="1:8">
      <c r="A124" s="6" t="s">
        <v>86</v>
      </c>
      <c r="B124" s="7">
        <v>2245709</v>
      </c>
      <c r="C124" s="7">
        <v>7327670.3700000001</v>
      </c>
      <c r="D124" s="5">
        <f t="shared" ref="D124:D132" si="36">B124+C124</f>
        <v>9573379.370000001</v>
      </c>
      <c r="E124" s="7">
        <v>0</v>
      </c>
      <c r="F124" s="7">
        <v>0</v>
      </c>
      <c r="G124" s="5">
        <f t="shared" ref="G124:G132" si="37">D124-E124</f>
        <v>9573379.370000001</v>
      </c>
      <c r="H124" s="8" t="s">
        <v>182</v>
      </c>
    </row>
    <row r="125" spans="1:8">
      <c r="A125" s="6" t="s">
        <v>88</v>
      </c>
      <c r="B125" s="7">
        <v>217000</v>
      </c>
      <c r="C125" s="7">
        <v>85000</v>
      </c>
      <c r="D125" s="5">
        <f t="shared" si="36"/>
        <v>302000</v>
      </c>
      <c r="E125" s="7">
        <v>0</v>
      </c>
      <c r="F125" s="7">
        <v>0</v>
      </c>
      <c r="G125" s="5">
        <f t="shared" si="37"/>
        <v>302000</v>
      </c>
      <c r="H125" s="8" t="s">
        <v>183</v>
      </c>
    </row>
    <row r="126" spans="1:8">
      <c r="A126" s="6" t="s">
        <v>90</v>
      </c>
      <c r="B126" s="7">
        <v>21680914</v>
      </c>
      <c r="C126" s="7">
        <v>166495869.22999999</v>
      </c>
      <c r="D126" s="5">
        <f t="shared" si="36"/>
        <v>188176783.22999999</v>
      </c>
      <c r="E126" s="7">
        <v>52822370.100000001</v>
      </c>
      <c r="F126" s="7">
        <v>52822370.100000001</v>
      </c>
      <c r="G126" s="5">
        <f t="shared" si="37"/>
        <v>135354413.13</v>
      </c>
      <c r="H126" s="8" t="s">
        <v>184</v>
      </c>
    </row>
    <row r="127" spans="1:8">
      <c r="A127" s="6" t="s">
        <v>92</v>
      </c>
      <c r="B127" s="7">
        <v>0</v>
      </c>
      <c r="C127" s="7">
        <v>442000</v>
      </c>
      <c r="D127" s="5">
        <f t="shared" si="36"/>
        <v>442000</v>
      </c>
      <c r="E127" s="7">
        <v>0</v>
      </c>
      <c r="F127" s="7">
        <v>0</v>
      </c>
      <c r="G127" s="5">
        <f t="shared" si="37"/>
        <v>442000</v>
      </c>
      <c r="H127" s="8" t="s">
        <v>185</v>
      </c>
    </row>
    <row r="128" spans="1:8">
      <c r="A128" s="6" t="s">
        <v>94</v>
      </c>
      <c r="B128" s="5">
        <v>0</v>
      </c>
      <c r="C128" s="5">
        <v>0</v>
      </c>
      <c r="D128" s="5">
        <f t="shared" si="36"/>
        <v>0</v>
      </c>
      <c r="E128" s="5">
        <v>0</v>
      </c>
      <c r="F128" s="5">
        <v>0</v>
      </c>
      <c r="G128" s="5">
        <f t="shared" si="37"/>
        <v>0</v>
      </c>
      <c r="H128" s="8" t="s">
        <v>186</v>
      </c>
    </row>
    <row r="129" spans="1:8">
      <c r="A129" s="6" t="s">
        <v>96</v>
      </c>
      <c r="B129" s="7">
        <v>264600</v>
      </c>
      <c r="C129" s="7">
        <v>0</v>
      </c>
      <c r="D129" s="5">
        <f t="shared" si="36"/>
        <v>264600</v>
      </c>
      <c r="E129" s="7">
        <v>0</v>
      </c>
      <c r="F129" s="7">
        <v>0</v>
      </c>
      <c r="G129" s="5">
        <f t="shared" si="37"/>
        <v>264600</v>
      </c>
      <c r="H129" s="8" t="s">
        <v>187</v>
      </c>
    </row>
    <row r="130" spans="1:8">
      <c r="A130" s="6" t="s">
        <v>98</v>
      </c>
      <c r="B130" s="5">
        <v>0</v>
      </c>
      <c r="C130" s="5">
        <v>0</v>
      </c>
      <c r="D130" s="5">
        <f t="shared" si="36"/>
        <v>0</v>
      </c>
      <c r="E130" s="5">
        <v>0</v>
      </c>
      <c r="F130" s="5">
        <v>0</v>
      </c>
      <c r="G130" s="5">
        <f t="shared" si="37"/>
        <v>0</v>
      </c>
      <c r="H130" s="8" t="s">
        <v>188</v>
      </c>
    </row>
    <row r="131" spans="1:8">
      <c r="A131" s="6" t="s">
        <v>100</v>
      </c>
      <c r="B131" s="5">
        <v>0</v>
      </c>
      <c r="C131" s="5">
        <v>0</v>
      </c>
      <c r="D131" s="5">
        <f t="shared" si="36"/>
        <v>0</v>
      </c>
      <c r="E131" s="5">
        <v>0</v>
      </c>
      <c r="F131" s="5">
        <v>0</v>
      </c>
      <c r="G131" s="5">
        <f t="shared" si="37"/>
        <v>0</v>
      </c>
      <c r="H131" s="8" t="s">
        <v>189</v>
      </c>
    </row>
    <row r="132" spans="1:8">
      <c r="A132" s="6" t="s">
        <v>102</v>
      </c>
      <c r="B132" s="5">
        <v>0</v>
      </c>
      <c r="C132" s="5">
        <v>0</v>
      </c>
      <c r="D132" s="5">
        <f t="shared" si="36"/>
        <v>0</v>
      </c>
      <c r="E132" s="5">
        <v>0</v>
      </c>
      <c r="F132" s="5">
        <v>0</v>
      </c>
      <c r="G132" s="5">
        <f t="shared" si="37"/>
        <v>0</v>
      </c>
      <c r="H132" s="8" t="s">
        <v>190</v>
      </c>
    </row>
    <row r="133" spans="1:8">
      <c r="A133" s="4" t="s">
        <v>104</v>
      </c>
      <c r="B133" s="5">
        <f>SUM(B134:B136)</f>
        <v>0</v>
      </c>
      <c r="C133" s="5">
        <f t="shared" ref="C133:G133" si="38">SUM(C134:C136)</f>
        <v>0</v>
      </c>
      <c r="D133" s="5">
        <f t="shared" si="38"/>
        <v>0</v>
      </c>
      <c r="E133" s="5">
        <f t="shared" si="38"/>
        <v>0</v>
      </c>
      <c r="F133" s="5">
        <f t="shared" si="38"/>
        <v>0</v>
      </c>
      <c r="G133" s="5">
        <f t="shared" si="38"/>
        <v>0</v>
      </c>
    </row>
    <row r="134" spans="1:8">
      <c r="A134" s="6" t="s">
        <v>105</v>
      </c>
      <c r="B134" s="5">
        <v>0</v>
      </c>
      <c r="C134" s="5">
        <v>0</v>
      </c>
      <c r="D134" s="5">
        <f t="shared" ref="D134:D157" si="39">B134+C134</f>
        <v>0</v>
      </c>
      <c r="E134" s="5">
        <v>0</v>
      </c>
      <c r="F134" s="5">
        <v>0</v>
      </c>
      <c r="G134" s="5">
        <f t="shared" ref="G134:G136" si="40">D134-E134</f>
        <v>0</v>
      </c>
      <c r="H134" s="8" t="s">
        <v>191</v>
      </c>
    </row>
    <row r="135" spans="1:8">
      <c r="A135" s="6" t="s">
        <v>107</v>
      </c>
      <c r="B135" s="5">
        <v>0</v>
      </c>
      <c r="C135" s="5">
        <v>0</v>
      </c>
      <c r="D135" s="5">
        <f t="shared" si="39"/>
        <v>0</v>
      </c>
      <c r="E135" s="5">
        <v>0</v>
      </c>
      <c r="F135" s="5">
        <v>0</v>
      </c>
      <c r="G135" s="5">
        <f t="shared" si="40"/>
        <v>0</v>
      </c>
      <c r="H135" s="8" t="s">
        <v>192</v>
      </c>
    </row>
    <row r="136" spans="1:8">
      <c r="A136" s="6" t="s">
        <v>109</v>
      </c>
      <c r="B136" s="5">
        <v>0</v>
      </c>
      <c r="C136" s="5">
        <v>0</v>
      </c>
      <c r="D136" s="5">
        <f t="shared" si="39"/>
        <v>0</v>
      </c>
      <c r="E136" s="5">
        <v>0</v>
      </c>
      <c r="F136" s="5">
        <v>0</v>
      </c>
      <c r="G136" s="5">
        <f t="shared" si="40"/>
        <v>0</v>
      </c>
      <c r="H136" s="8" t="s">
        <v>193</v>
      </c>
    </row>
    <row r="137" spans="1:8">
      <c r="A137" s="4" t="s">
        <v>111</v>
      </c>
      <c r="B137" s="5">
        <f>SUM(B138:B142,B144:B145)</f>
        <v>44999.55</v>
      </c>
      <c r="C137" s="5">
        <f t="shared" ref="C137:G137" si="41">SUM(C138:C142,C144:C145)</f>
        <v>0</v>
      </c>
      <c r="D137" s="5">
        <f t="shared" si="41"/>
        <v>44999.55</v>
      </c>
      <c r="E137" s="5">
        <f t="shared" si="41"/>
        <v>0</v>
      </c>
      <c r="F137" s="5">
        <f t="shared" si="41"/>
        <v>0</v>
      </c>
      <c r="G137" s="5">
        <f t="shared" si="41"/>
        <v>44999.55</v>
      </c>
    </row>
    <row r="138" spans="1:8">
      <c r="A138" s="6" t="s">
        <v>112</v>
      </c>
      <c r="B138" s="5">
        <v>0</v>
      </c>
      <c r="C138" s="5">
        <v>0</v>
      </c>
      <c r="D138" s="5">
        <f t="shared" si="39"/>
        <v>0</v>
      </c>
      <c r="E138" s="5">
        <v>0</v>
      </c>
      <c r="F138" s="5">
        <v>0</v>
      </c>
      <c r="G138" s="5">
        <f t="shared" ref="G138:G145" si="42">D138-E138</f>
        <v>0</v>
      </c>
      <c r="H138" s="8" t="s">
        <v>194</v>
      </c>
    </row>
    <row r="139" spans="1:8">
      <c r="A139" s="6" t="s">
        <v>114</v>
      </c>
      <c r="B139" s="5">
        <v>0</v>
      </c>
      <c r="C139" s="5">
        <v>0</v>
      </c>
      <c r="D139" s="5">
        <f t="shared" si="39"/>
        <v>0</v>
      </c>
      <c r="E139" s="5">
        <v>0</v>
      </c>
      <c r="F139" s="5">
        <v>0</v>
      </c>
      <c r="G139" s="5">
        <f t="shared" si="42"/>
        <v>0</v>
      </c>
      <c r="H139" s="8" t="s">
        <v>195</v>
      </c>
    </row>
    <row r="140" spans="1:8">
      <c r="A140" s="6" t="s">
        <v>116</v>
      </c>
      <c r="B140" s="5">
        <v>0</v>
      </c>
      <c r="C140" s="5">
        <v>0</v>
      </c>
      <c r="D140" s="5">
        <f t="shared" si="39"/>
        <v>0</v>
      </c>
      <c r="E140" s="5">
        <v>0</v>
      </c>
      <c r="F140" s="5">
        <v>0</v>
      </c>
      <c r="G140" s="5">
        <f t="shared" si="42"/>
        <v>0</v>
      </c>
      <c r="H140" s="8" t="s">
        <v>196</v>
      </c>
    </row>
    <row r="141" spans="1:8">
      <c r="A141" s="6" t="s">
        <v>118</v>
      </c>
      <c r="B141" s="5">
        <v>0</v>
      </c>
      <c r="C141" s="5">
        <v>0</v>
      </c>
      <c r="D141" s="5">
        <f t="shared" si="39"/>
        <v>0</v>
      </c>
      <c r="E141" s="5">
        <v>0</v>
      </c>
      <c r="F141" s="5">
        <v>0</v>
      </c>
      <c r="G141" s="5">
        <f t="shared" si="42"/>
        <v>0</v>
      </c>
      <c r="H141" s="8" t="s">
        <v>197</v>
      </c>
    </row>
    <row r="142" spans="1:8">
      <c r="A142" s="6" t="s">
        <v>120</v>
      </c>
      <c r="B142" s="5">
        <v>0</v>
      </c>
      <c r="C142" s="5">
        <v>0</v>
      </c>
      <c r="D142" s="5">
        <f t="shared" si="39"/>
        <v>0</v>
      </c>
      <c r="E142" s="5">
        <v>0</v>
      </c>
      <c r="F142" s="5">
        <v>0</v>
      </c>
      <c r="G142" s="5">
        <f t="shared" si="42"/>
        <v>0</v>
      </c>
      <c r="H142" s="8" t="s">
        <v>198</v>
      </c>
    </row>
    <row r="143" spans="1:8">
      <c r="A143" s="6" t="s">
        <v>122</v>
      </c>
      <c r="B143" s="5">
        <v>0</v>
      </c>
      <c r="C143" s="5">
        <v>0</v>
      </c>
      <c r="D143" s="5">
        <f t="shared" si="39"/>
        <v>0</v>
      </c>
      <c r="E143" s="5">
        <v>0</v>
      </c>
      <c r="F143" s="5">
        <v>0</v>
      </c>
      <c r="G143" s="5">
        <f t="shared" si="42"/>
        <v>0</v>
      </c>
      <c r="H143" s="8"/>
    </row>
    <row r="144" spans="1:8">
      <c r="A144" s="6" t="s">
        <v>123</v>
      </c>
      <c r="B144" s="5">
        <v>0</v>
      </c>
      <c r="C144" s="5">
        <v>0</v>
      </c>
      <c r="D144" s="5">
        <f t="shared" si="39"/>
        <v>0</v>
      </c>
      <c r="E144" s="5">
        <v>0</v>
      </c>
      <c r="F144" s="5">
        <v>0</v>
      </c>
      <c r="G144" s="5">
        <f t="shared" si="42"/>
        <v>0</v>
      </c>
      <c r="H144" s="8" t="s">
        <v>199</v>
      </c>
    </row>
    <row r="145" spans="1:8">
      <c r="A145" s="6" t="s">
        <v>125</v>
      </c>
      <c r="B145" s="7">
        <v>44999.55</v>
      </c>
      <c r="C145" s="7">
        <v>0</v>
      </c>
      <c r="D145" s="5">
        <f t="shared" si="39"/>
        <v>44999.55</v>
      </c>
      <c r="E145" s="7">
        <v>0</v>
      </c>
      <c r="F145" s="7">
        <v>0</v>
      </c>
      <c r="G145" s="5">
        <f t="shared" si="42"/>
        <v>44999.55</v>
      </c>
      <c r="H145" s="8" t="s">
        <v>200</v>
      </c>
    </row>
    <row r="146" spans="1:8">
      <c r="A146" s="4" t="s">
        <v>127</v>
      </c>
      <c r="B146" s="5">
        <f>SUM(B147:B149)</f>
        <v>0</v>
      </c>
      <c r="C146" s="5">
        <f t="shared" ref="C146:G146" si="43">SUM(C147:C149)</f>
        <v>0</v>
      </c>
      <c r="D146" s="5">
        <f t="shared" si="43"/>
        <v>0</v>
      </c>
      <c r="E146" s="5">
        <f t="shared" si="43"/>
        <v>0</v>
      </c>
      <c r="F146" s="5">
        <f t="shared" si="43"/>
        <v>0</v>
      </c>
      <c r="G146" s="5">
        <f t="shared" si="43"/>
        <v>0</v>
      </c>
    </row>
    <row r="147" spans="1:8">
      <c r="A147" s="6" t="s">
        <v>128</v>
      </c>
      <c r="B147" s="5">
        <v>0</v>
      </c>
      <c r="C147" s="5">
        <v>0</v>
      </c>
      <c r="D147" s="5">
        <f t="shared" si="39"/>
        <v>0</v>
      </c>
      <c r="E147" s="5">
        <v>0</v>
      </c>
      <c r="F147" s="5">
        <v>0</v>
      </c>
      <c r="G147" s="5">
        <f t="shared" ref="G147:G149" si="44">D147-E147</f>
        <v>0</v>
      </c>
      <c r="H147" s="8" t="s">
        <v>201</v>
      </c>
    </row>
    <row r="148" spans="1:8">
      <c r="A148" s="6" t="s">
        <v>130</v>
      </c>
      <c r="B148" s="5">
        <v>0</v>
      </c>
      <c r="C148" s="5">
        <v>0</v>
      </c>
      <c r="D148" s="5">
        <f t="shared" si="39"/>
        <v>0</v>
      </c>
      <c r="E148" s="5">
        <v>0</v>
      </c>
      <c r="F148" s="5">
        <v>0</v>
      </c>
      <c r="G148" s="5">
        <f t="shared" si="44"/>
        <v>0</v>
      </c>
      <c r="H148" s="8" t="s">
        <v>202</v>
      </c>
    </row>
    <row r="149" spans="1:8">
      <c r="A149" s="6" t="s">
        <v>132</v>
      </c>
      <c r="B149" s="5">
        <v>0</v>
      </c>
      <c r="C149" s="5">
        <v>0</v>
      </c>
      <c r="D149" s="5">
        <f t="shared" si="39"/>
        <v>0</v>
      </c>
      <c r="E149" s="5">
        <v>0</v>
      </c>
      <c r="F149" s="5">
        <v>0</v>
      </c>
      <c r="G149" s="5">
        <f t="shared" si="44"/>
        <v>0</v>
      </c>
      <c r="H149" s="8" t="s">
        <v>203</v>
      </c>
    </row>
    <row r="150" spans="1:8">
      <c r="A150" s="4" t="s">
        <v>134</v>
      </c>
      <c r="B150" s="5">
        <f>SUM(B151:B157)</f>
        <v>0</v>
      </c>
      <c r="C150" s="5">
        <f t="shared" ref="C150:G150" si="45">SUM(C151:C157)</f>
        <v>0</v>
      </c>
      <c r="D150" s="5">
        <f t="shared" si="45"/>
        <v>0</v>
      </c>
      <c r="E150" s="5">
        <f t="shared" si="45"/>
        <v>0</v>
      </c>
      <c r="F150" s="5">
        <f t="shared" si="45"/>
        <v>0</v>
      </c>
      <c r="G150" s="5">
        <f t="shared" si="45"/>
        <v>0</v>
      </c>
    </row>
    <row r="151" spans="1:8">
      <c r="A151" s="6" t="s">
        <v>135</v>
      </c>
      <c r="B151" s="5">
        <v>0</v>
      </c>
      <c r="C151" s="5">
        <v>0</v>
      </c>
      <c r="D151" s="5">
        <f t="shared" si="39"/>
        <v>0</v>
      </c>
      <c r="E151" s="5">
        <v>0</v>
      </c>
      <c r="F151" s="5">
        <v>0</v>
      </c>
      <c r="G151" s="5">
        <f t="shared" ref="G151:G157" si="46">D151-E151</f>
        <v>0</v>
      </c>
      <c r="H151" s="8" t="s">
        <v>204</v>
      </c>
    </row>
    <row r="152" spans="1:8">
      <c r="A152" s="6" t="s">
        <v>137</v>
      </c>
      <c r="B152" s="5">
        <v>0</v>
      </c>
      <c r="C152" s="5">
        <v>0</v>
      </c>
      <c r="D152" s="5">
        <f t="shared" si="39"/>
        <v>0</v>
      </c>
      <c r="E152" s="5">
        <v>0</v>
      </c>
      <c r="F152" s="5">
        <v>0</v>
      </c>
      <c r="G152" s="5">
        <f t="shared" si="46"/>
        <v>0</v>
      </c>
      <c r="H152" s="8" t="s">
        <v>205</v>
      </c>
    </row>
    <row r="153" spans="1:8">
      <c r="A153" s="6" t="s">
        <v>139</v>
      </c>
      <c r="B153" s="5">
        <v>0</v>
      </c>
      <c r="C153" s="5">
        <v>0</v>
      </c>
      <c r="D153" s="5">
        <f t="shared" si="39"/>
        <v>0</v>
      </c>
      <c r="E153" s="5">
        <v>0</v>
      </c>
      <c r="F153" s="5">
        <v>0</v>
      </c>
      <c r="G153" s="5">
        <f t="shared" si="46"/>
        <v>0</v>
      </c>
      <c r="H153" s="8" t="s">
        <v>206</v>
      </c>
    </row>
    <row r="154" spans="1:8">
      <c r="A154" s="13" t="s">
        <v>141</v>
      </c>
      <c r="B154" s="5">
        <v>0</v>
      </c>
      <c r="C154" s="5">
        <v>0</v>
      </c>
      <c r="D154" s="5">
        <f t="shared" si="39"/>
        <v>0</v>
      </c>
      <c r="E154" s="5">
        <v>0</v>
      </c>
      <c r="F154" s="5">
        <v>0</v>
      </c>
      <c r="G154" s="5">
        <f t="shared" si="46"/>
        <v>0</v>
      </c>
      <c r="H154" s="8" t="s">
        <v>207</v>
      </c>
    </row>
    <row r="155" spans="1:8">
      <c r="A155" s="6" t="s">
        <v>143</v>
      </c>
      <c r="B155" s="5">
        <v>0</v>
      </c>
      <c r="C155" s="5">
        <v>0</v>
      </c>
      <c r="D155" s="5">
        <f t="shared" si="39"/>
        <v>0</v>
      </c>
      <c r="E155" s="5">
        <v>0</v>
      </c>
      <c r="F155" s="5">
        <v>0</v>
      </c>
      <c r="G155" s="5">
        <f t="shared" si="46"/>
        <v>0</v>
      </c>
      <c r="H155" s="8" t="s">
        <v>208</v>
      </c>
    </row>
    <row r="156" spans="1:8">
      <c r="A156" s="6" t="s">
        <v>145</v>
      </c>
      <c r="B156" s="5">
        <v>0</v>
      </c>
      <c r="C156" s="5">
        <v>0</v>
      </c>
      <c r="D156" s="5">
        <f t="shared" si="39"/>
        <v>0</v>
      </c>
      <c r="E156" s="5">
        <v>0</v>
      </c>
      <c r="F156" s="5">
        <v>0</v>
      </c>
      <c r="G156" s="5">
        <f t="shared" si="46"/>
        <v>0</v>
      </c>
      <c r="H156" s="8" t="s">
        <v>209</v>
      </c>
    </row>
    <row r="157" spans="1:8">
      <c r="A157" s="6" t="s">
        <v>147</v>
      </c>
      <c r="B157" s="5">
        <v>0</v>
      </c>
      <c r="C157" s="5">
        <v>0</v>
      </c>
      <c r="D157" s="5">
        <f t="shared" si="39"/>
        <v>0</v>
      </c>
      <c r="E157" s="5">
        <v>0</v>
      </c>
      <c r="F157" s="5">
        <v>0</v>
      </c>
      <c r="G157" s="5">
        <f t="shared" si="46"/>
        <v>0</v>
      </c>
      <c r="H157" s="8" t="s">
        <v>210</v>
      </c>
    </row>
    <row r="158" spans="1:8">
      <c r="A158" s="14"/>
      <c r="B158" s="11"/>
      <c r="C158" s="11"/>
      <c r="D158" s="11"/>
      <c r="E158" s="11"/>
      <c r="F158" s="11"/>
      <c r="G158" s="11"/>
    </row>
    <row r="159" spans="1:8">
      <c r="A159" s="15" t="s">
        <v>211</v>
      </c>
      <c r="B159" s="3">
        <f>B9+B84</f>
        <v>8993649295.4500008</v>
      </c>
      <c r="C159" s="3">
        <f t="shared" ref="C159:G159" si="47">C9+C84</f>
        <v>4758188032.1300001</v>
      </c>
      <c r="D159" s="3">
        <f t="shared" si="47"/>
        <v>13751837327.58</v>
      </c>
      <c r="E159" s="3">
        <f t="shared" si="47"/>
        <v>2165300157.3199997</v>
      </c>
      <c r="F159" s="3">
        <f t="shared" si="47"/>
        <v>2116173016.5099998</v>
      </c>
      <c r="G159" s="3">
        <f t="shared" si="47"/>
        <v>11586537170.26</v>
      </c>
    </row>
    <row r="160" spans="1:8">
      <c r="A160" s="16"/>
      <c r="B160" s="17"/>
      <c r="C160" s="17"/>
      <c r="D160" s="17"/>
      <c r="E160" s="17"/>
      <c r="F160" s="17"/>
      <c r="G160" s="17"/>
    </row>
    <row r="161" spans="1:1">
      <c r="A161" s="18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59055118110236227"/>
  <pageSetup scale="44" fitToHeight="10" orientation="portrait" useFirstPageNumber="1" r:id="rId1"/>
  <headerFooter>
    <oddFooter>&amp;RPágina No.&amp;P</oddFooter>
  </headerFooter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2020-04-22T16:24:21Z</cp:lastPrinted>
  <dcterms:created xsi:type="dcterms:W3CDTF">2020-04-20T16:45:36Z</dcterms:created>
  <dcterms:modified xsi:type="dcterms:W3CDTF">2020-04-23T21:55:45Z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