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1500" windowWidth="18855" windowHeight="6510"/>
  </bookViews>
  <sheets>
    <sheet name="F6a 1T 2017" sheetId="1" r:id="rId1"/>
  </sheets>
  <definedNames>
    <definedName name="_xlnm._FilterDatabase" localSheetId="0" hidden="1">'F6a 1T 2017'!$B$3:$H$155</definedName>
    <definedName name="_xlnm.Print_Titles" localSheetId="0">'F6a 1T 2017'!$1:$3</definedName>
  </definedNames>
  <calcPr calcId="124519"/>
</workbook>
</file>

<file path=xl/calcChain.xml><?xml version="1.0" encoding="utf-8"?>
<calcChain xmlns="http://schemas.openxmlformats.org/spreadsheetml/2006/main">
  <c r="H152" i="1"/>
  <c r="E152"/>
  <c r="E151"/>
  <c r="H151" s="1"/>
  <c r="H150"/>
  <c r="E150"/>
  <c r="E149"/>
  <c r="H149" s="1"/>
  <c r="H148"/>
  <c r="E148"/>
  <c r="E147"/>
  <c r="H147" s="1"/>
  <c r="H146"/>
  <c r="E146"/>
  <c r="G145"/>
  <c r="F145"/>
  <c r="E145"/>
  <c r="H145" s="1"/>
  <c r="D145"/>
  <c r="C145"/>
  <c r="H144"/>
  <c r="E144"/>
  <c r="E143"/>
  <c r="H143" s="1"/>
  <c r="H142"/>
  <c r="E142"/>
  <c r="G141"/>
  <c r="F141"/>
  <c r="E141"/>
  <c r="H141" s="1"/>
  <c r="D141"/>
  <c r="C141"/>
  <c r="H140"/>
  <c r="E140"/>
  <c r="E139"/>
  <c r="H139" s="1"/>
  <c r="H138"/>
  <c r="E138"/>
  <c r="E137"/>
  <c r="H137" s="1"/>
  <c r="H136"/>
  <c r="E136"/>
  <c r="E135"/>
  <c r="H135" s="1"/>
  <c r="H134"/>
  <c r="E134"/>
  <c r="E132" s="1"/>
  <c r="H132" s="1"/>
  <c r="E133"/>
  <c r="H133" s="1"/>
  <c r="G132"/>
  <c r="F132"/>
  <c r="D132"/>
  <c r="C132"/>
  <c r="E131"/>
  <c r="H131" s="1"/>
  <c r="H129"/>
  <c r="E129"/>
  <c r="G128"/>
  <c r="F128"/>
  <c r="E128"/>
  <c r="H128" s="1"/>
  <c r="D128"/>
  <c r="C128"/>
  <c r="H127"/>
  <c r="E127"/>
  <c r="E126"/>
  <c r="H126" s="1"/>
  <c r="H125"/>
  <c r="E125"/>
  <c r="E118" s="1"/>
  <c r="H118" s="1"/>
  <c r="E123"/>
  <c r="H123" s="1"/>
  <c r="G118"/>
  <c r="F118"/>
  <c r="D118"/>
  <c r="C118"/>
  <c r="E117"/>
  <c r="H117" s="1"/>
  <c r="H116"/>
  <c r="E116"/>
  <c r="E115"/>
  <c r="H115" s="1"/>
  <c r="H114"/>
  <c r="E114"/>
  <c r="E113"/>
  <c r="H113" s="1"/>
  <c r="H112"/>
  <c r="E112"/>
  <c r="E111"/>
  <c r="H111" s="1"/>
  <c r="H110"/>
  <c r="E110"/>
  <c r="E108" s="1"/>
  <c r="H108" s="1"/>
  <c r="E109"/>
  <c r="H109" s="1"/>
  <c r="G108"/>
  <c r="F108"/>
  <c r="D108"/>
  <c r="C108"/>
  <c r="E107"/>
  <c r="H107" s="1"/>
  <c r="H106"/>
  <c r="E106"/>
  <c r="E105"/>
  <c r="H105" s="1"/>
  <c r="H104"/>
  <c r="E104"/>
  <c r="E103"/>
  <c r="H103" s="1"/>
  <c r="H102"/>
  <c r="E102"/>
  <c r="E101"/>
  <c r="H101" s="1"/>
  <c r="H100"/>
  <c r="E100"/>
  <c r="E98" s="1"/>
  <c r="H98" s="1"/>
  <c r="E99"/>
  <c r="H99" s="1"/>
  <c r="G98"/>
  <c r="F98"/>
  <c r="D98"/>
  <c r="C98"/>
  <c r="E97"/>
  <c r="H97" s="1"/>
  <c r="H96"/>
  <c r="E96"/>
  <c r="E95"/>
  <c r="H95" s="1"/>
  <c r="H94"/>
  <c r="E94"/>
  <c r="E92"/>
  <c r="H92" s="1"/>
  <c r="H91"/>
  <c r="E91"/>
  <c r="E90"/>
  <c r="H90" s="1"/>
  <c r="H89"/>
  <c r="E89"/>
  <c r="G88"/>
  <c r="F88"/>
  <c r="E88"/>
  <c r="H88" s="1"/>
  <c r="D88"/>
  <c r="C88"/>
  <c r="H87"/>
  <c r="E87"/>
  <c r="E86"/>
  <c r="H86" s="1"/>
  <c r="H85"/>
  <c r="E85"/>
  <c r="E84"/>
  <c r="H84" s="1"/>
  <c r="H83"/>
  <c r="E83"/>
  <c r="E82"/>
  <c r="H82" s="1"/>
  <c r="H81"/>
  <c r="H80" s="1"/>
  <c r="H79" s="1"/>
  <c r="E81"/>
  <c r="G80"/>
  <c r="F80"/>
  <c r="F79" s="1"/>
  <c r="F154" s="1"/>
  <c r="E80"/>
  <c r="E79" s="1"/>
  <c r="D80"/>
  <c r="C80"/>
  <c r="G79"/>
  <c r="D79"/>
  <c r="C79"/>
  <c r="E77"/>
  <c r="H77" s="1"/>
  <c r="H76"/>
  <c r="E76"/>
  <c r="E75"/>
  <c r="H75" s="1"/>
  <c r="H74"/>
  <c r="E74"/>
  <c r="E73"/>
  <c r="H73" s="1"/>
  <c r="H72"/>
  <c r="E72"/>
  <c r="E70" s="1"/>
  <c r="H70" s="1"/>
  <c r="E71"/>
  <c r="H71" s="1"/>
  <c r="G70"/>
  <c r="F70"/>
  <c r="D70"/>
  <c r="C70"/>
  <c r="H69"/>
  <c r="E69"/>
  <c r="H68"/>
  <c r="E68"/>
  <c r="H67"/>
  <c r="E67"/>
  <c r="H66"/>
  <c r="G66"/>
  <c r="D66"/>
  <c r="E64"/>
  <c r="H64" s="1"/>
  <c r="H63"/>
  <c r="E63"/>
  <c r="E62"/>
  <c r="H62" s="1"/>
  <c r="H61"/>
  <c r="E61"/>
  <c r="E60"/>
  <c r="H60" s="1"/>
  <c r="H59"/>
  <c r="E59"/>
  <c r="E58"/>
  <c r="H58" s="1"/>
  <c r="G57"/>
  <c r="F57"/>
  <c r="E57"/>
  <c r="D57"/>
  <c r="C57"/>
  <c r="E56"/>
  <c r="H56" s="1"/>
  <c r="H55"/>
  <c r="E55"/>
  <c r="E54"/>
  <c r="H54" s="1"/>
  <c r="G53"/>
  <c r="F53"/>
  <c r="E53"/>
  <c r="H53" s="1"/>
  <c r="D53"/>
  <c r="C53"/>
  <c r="E52"/>
  <c r="H52" s="1"/>
  <c r="H51"/>
  <c r="E51"/>
  <c r="E50"/>
  <c r="H50" s="1"/>
  <c r="H49"/>
  <c r="E49"/>
  <c r="E48"/>
  <c r="H48" s="1"/>
  <c r="H47"/>
  <c r="E47"/>
  <c r="E46"/>
  <c r="H46" s="1"/>
  <c r="H45"/>
  <c r="E45"/>
  <c r="E44"/>
  <c r="H44" s="1"/>
  <c r="G43"/>
  <c r="F43"/>
  <c r="E43"/>
  <c r="H43" s="1"/>
  <c r="D43"/>
  <c r="C43"/>
  <c r="E42"/>
  <c r="H42" s="1"/>
  <c r="H41"/>
  <c r="E41"/>
  <c r="E40"/>
  <c r="H40" s="1"/>
  <c r="H39"/>
  <c r="E39"/>
  <c r="E38"/>
  <c r="H38" s="1"/>
  <c r="H37"/>
  <c r="E37"/>
  <c r="E36"/>
  <c r="H36" s="1"/>
  <c r="H35"/>
  <c r="E35"/>
  <c r="E34"/>
  <c r="H34" s="1"/>
  <c r="G33"/>
  <c r="F33"/>
  <c r="E33"/>
  <c r="H33" s="1"/>
  <c r="D33"/>
  <c r="C33"/>
  <c r="E32"/>
  <c r="H32" s="1"/>
  <c r="H31"/>
  <c r="E31"/>
  <c r="E30"/>
  <c r="H30" s="1"/>
  <c r="H29"/>
  <c r="E29"/>
  <c r="E28"/>
  <c r="H28" s="1"/>
  <c r="H27"/>
  <c r="E27"/>
  <c r="E26"/>
  <c r="H26" s="1"/>
  <c r="H25"/>
  <c r="E25"/>
  <c r="E24"/>
  <c r="H24" s="1"/>
  <c r="G23"/>
  <c r="F23"/>
  <c r="D23"/>
  <c r="C23"/>
  <c r="E22"/>
  <c r="H22" s="1"/>
  <c r="H21"/>
  <c r="E21"/>
  <c r="E20"/>
  <c r="H20" s="1"/>
  <c r="H19"/>
  <c r="E19"/>
  <c r="E18"/>
  <c r="H18" s="1"/>
  <c r="H17"/>
  <c r="E17"/>
  <c r="E16"/>
  <c r="H16" s="1"/>
  <c r="H15"/>
  <c r="E15"/>
  <c r="E14"/>
  <c r="H14" s="1"/>
  <c r="G13"/>
  <c r="F13"/>
  <c r="E13"/>
  <c r="H13" s="1"/>
  <c r="D13"/>
  <c r="C13"/>
  <c r="E12"/>
  <c r="H12" s="1"/>
  <c r="H11"/>
  <c r="E11"/>
  <c r="E10"/>
  <c r="H10" s="1"/>
  <c r="H9"/>
  <c r="E9"/>
  <c r="E8"/>
  <c r="H8" s="1"/>
  <c r="H7"/>
  <c r="E7"/>
  <c r="E6"/>
  <c r="H6" s="1"/>
  <c r="G5"/>
  <c r="F5"/>
  <c r="E5"/>
  <c r="D5"/>
  <c r="D4" s="1"/>
  <c r="D154" s="1"/>
  <c r="C5"/>
  <c r="G4"/>
  <c r="G154" s="1"/>
  <c r="F4"/>
  <c r="C4"/>
  <c r="C154" s="1"/>
  <c r="H5" l="1"/>
  <c r="H57"/>
  <c r="E23"/>
  <c r="H23" s="1"/>
  <c r="E4" l="1"/>
  <c r="E154" s="1"/>
  <c r="H4"/>
  <c r="H154" s="1"/>
</calcChain>
</file>

<file path=xl/sharedStrings.xml><?xml version="1.0" encoding="utf-8"?>
<sst xmlns="http://schemas.openxmlformats.org/spreadsheetml/2006/main" count="277" uniqueCount="204">
  <si>
    <t>INSTITUTO DE SALUD PUBLICA DEL ESTADO DE GUANAJUATO
Clasificación por Objeto del Gasto (Capítulo y Concepto)
al 31 de Marzo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</si>
  <si>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</si>
  <si>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</si>
  <si>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</si>
  <si>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</si>
  <si>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</si>
  <si>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</si>
  <si>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</si>
  <si>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</si>
  <si>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</si>
  <si>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</si>
  <si>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</si>
  <si>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</si>
  <si>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</si>
  <si>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</si>
  <si>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</si>
  <si>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</si>
  <si>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</si>
  <si>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</si>
  <si>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</si>
  <si>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</si>
  <si>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</si>
  <si>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</si>
  <si>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</si>
  <si>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</si>
  <si>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</si>
  <si>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</si>
  <si>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</si>
  <si>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</si>
  <si>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</si>
  <si>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</si>
  <si>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</si>
  <si>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</si>
  <si>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</si>
  <si>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</si>
  <si>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</si>
  <si>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</si>
  <si>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</si>
  <si>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</si>
  <si>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</si>
  <si>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</si>
  <si>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</si>
  <si>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</si>
  <si>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</si>
  <si>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</si>
  <si>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</si>
  <si>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</si>
  <si>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</si>
  <si>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</si>
  <si>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</si>
  <si>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</si>
  <si>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</si>
  <si>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</si>
  <si>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</si>
  <si>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</si>
  <si>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</si>
  <si>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</si>
  <si>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</si>
  <si>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</si>
  <si>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</si>
  <si>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</si>
  <si>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</si>
  <si>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</si>
  <si>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</si>
  <si>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</si>
  <si>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</si>
  <si>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</si>
  <si>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</si>
  <si>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</si>
  <si>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</si>
  <si>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</si>
  <si>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</si>
  <si>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</si>
  <si>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</si>
  <si>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</si>
  <si>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</si>
  <si>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</si>
  <si>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</si>
  <si>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</si>
  <si>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</si>
  <si>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</si>
  <si>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</si>
  <si>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</si>
  <si>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</si>
  <si>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</si>
  <si>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</si>
  <si>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</si>
  <si>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</si>
  <si>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</si>
  <si>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</si>
  <si>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</si>
  <si>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</si>
  <si>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</si>
  <si>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</si>
  <si>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</si>
  <si>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</si>
  <si>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</si>
  <si>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</si>
  <si>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</si>
  <si>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</si>
  <si>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</si>
  <si>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</si>
  <si>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</si>
  <si>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</si>
  <si>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</si>
  <si>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</si>
  <si>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</si>
  <si>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</si>
  <si>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</si>
  <si>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</si>
  <si>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</si>
  <si>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</si>
  <si>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</si>
  <si>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</si>
  <si>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</si>
  <si>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</si>
  <si>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</si>
  <si>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</si>
  <si>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</si>
  <si>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0701 JUR SANIT NO. I CON SEDE EN GTO</t>
  </si>
  <si>
    <t>h1) Participaciones</t>
  </si>
  <si>
    <t>82N</t>
  </si>
  <si>
    <t>h2) Aportaciones</t>
  </si>
  <si>
    <t>83N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</si>
  <si>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</si>
  <si>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</si>
  <si>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</si>
  <si>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</si>
  <si>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</si>
  <si>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</si>
  <si>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</si>
  <si>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</si>
  <si>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</si>
  <si>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</si>
  <si>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</si>
  <si>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</si>
  <si>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</si>
  <si>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</si>
  <si>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</si>
  <si>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</si>
  <si>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</si>
  <si>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</si>
  <si>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</si>
  <si>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</si>
  <si>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</si>
  <si>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</si>
  <si>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</si>
  <si>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</si>
  <si>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</si>
  <si>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</si>
  <si>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</si>
  <si>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</si>
  <si>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</si>
  <si>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</si>
  <si>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</si>
  <si>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</si>
  <si>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</si>
  <si>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</si>
  <si>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</si>
  <si>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</si>
  <si>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</si>
  <si>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</si>
  <si>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</si>
  <si>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</si>
  <si>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</si>
  <si>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</si>
  <si>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</si>
  <si>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</si>
  <si>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</si>
  <si>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</si>
  <si>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</si>
  <si>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</si>
  <si>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</si>
  <si>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</si>
  <si>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</si>
  <si>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</si>
  <si>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</si>
  <si>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</si>
  <si>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</si>
  <si>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</si>
  <si>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</si>
  <si>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</si>
  <si>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</si>
  <si>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</si>
  <si>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</si>
  <si>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</si>
  <si>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</si>
  <si>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</si>
  <si>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</si>
  <si>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</si>
  <si>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</si>
  <si>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</si>
  <si>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</si>
  <si>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82E</t>
  </si>
  <si>
    <t>83E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</si>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</sst>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0"/>
      <color theme="1"/>
      <name val="Arial"/>
      <family val="2"/>
    </font>
    <font>
      <sz val="9"/>
      <color theme="0"/>
      <name val="Intro Book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/>
    <xf numFmtId="0" fontId="25" fillId="0" borderId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4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39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0" fillId="0" borderId="0" xfId="0" applyFont="1"/>
    <xf numFmtId="0" fontId="19" fillId="33" borderId="11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top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4" fontId="21" fillId="0" borderId="14" xfId="0" applyNumberFormat="1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4" fontId="21" fillId="0" borderId="20" xfId="0" applyNumberFormat="1" applyFont="1" applyBorder="1" applyAlignment="1">
      <alignment vertical="center"/>
    </xf>
    <xf numFmtId="0" fontId="23" fillId="0" borderId="18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center" indent="2"/>
    </xf>
    <xf numFmtId="4" fontId="22" fillId="0" borderId="20" xfId="0" applyNumberFormat="1" applyFont="1" applyBorder="1" applyAlignment="1">
      <alignment vertical="center"/>
    </xf>
    <xf numFmtId="0" fontId="24" fillId="0" borderId="18" xfId="0" applyFont="1" applyBorder="1" applyAlignment="1">
      <alignment horizontal="left" vertical="top"/>
    </xf>
    <xf numFmtId="0" fontId="22" fillId="0" borderId="18" xfId="1" applyFont="1" applyBorder="1" applyAlignment="1">
      <alignment horizontal="left" vertical="center"/>
    </xf>
    <xf numFmtId="0" fontId="22" fillId="0" borderId="19" xfId="1" applyFont="1" applyBorder="1" applyAlignment="1">
      <alignment horizontal="left" vertical="center"/>
    </xf>
    <xf numFmtId="0" fontId="26" fillId="0" borderId="18" xfId="0" applyFont="1" applyBorder="1" applyAlignment="1">
      <alignment horizontal="left" vertical="top"/>
    </xf>
    <xf numFmtId="0" fontId="20" fillId="0" borderId="18" xfId="0" applyFont="1" applyBorder="1"/>
    <xf numFmtId="0" fontId="27" fillId="0" borderId="19" xfId="0" applyFont="1" applyBorder="1" applyAlignment="1">
      <alignment horizontal="left" vertical="center" indent="1"/>
    </xf>
    <xf numFmtId="4" fontId="27" fillId="0" borderId="20" xfId="0" applyNumberFormat="1" applyFont="1" applyBorder="1" applyAlignment="1">
      <alignment vertical="center"/>
    </xf>
    <xf numFmtId="0" fontId="27" fillId="0" borderId="18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 indent="2"/>
    </xf>
    <xf numFmtId="4" fontId="28" fillId="0" borderId="20" xfId="0" applyNumberFormat="1" applyFont="1" applyBorder="1" applyAlignment="1">
      <alignment vertical="center"/>
    </xf>
    <xf numFmtId="0" fontId="28" fillId="0" borderId="19" xfId="0" applyFont="1" applyBorder="1" applyAlignment="1">
      <alignment horizontal="left" vertical="center" indent="1"/>
    </xf>
    <xf numFmtId="0" fontId="20" fillId="0" borderId="21" xfId="0" applyFont="1" applyBorder="1"/>
    <xf numFmtId="0" fontId="28" fillId="0" borderId="22" xfId="0" applyFont="1" applyBorder="1" applyAlignment="1">
      <alignment horizontal="left" vertical="center"/>
    </xf>
    <xf numFmtId="4" fontId="28" fillId="0" borderId="17" xfId="0" applyNumberFormat="1" applyFont="1" applyBorder="1" applyAlignment="1">
      <alignment vertical="center"/>
    </xf>
  </cellXfs>
  <cellStyles count="74">
    <cellStyle name="20% - Énfasis1 2" xfId="2"/>
    <cellStyle name="20% - Énfasis1 2 2" xfId="3"/>
    <cellStyle name="20% - Énfasis1 3" xfId="4"/>
    <cellStyle name="20% - Énfasis1 4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2 2" xfId="29"/>
    <cellStyle name="60% - Énfasis3 2" xfId="30"/>
    <cellStyle name="60% - Énfasis4 2" xfId="31"/>
    <cellStyle name="60% - Énfasis5 2" xfId="32"/>
    <cellStyle name="60% - Énfasis6 2" xfId="33"/>
    <cellStyle name="Buena 2" xfId="34"/>
    <cellStyle name="Cálculo 2" xfId="35"/>
    <cellStyle name="Celda de comprobación 2" xfId="36"/>
    <cellStyle name="Celda vinculada 2" xfId="37"/>
    <cellStyle name="Encabezado 1 2" xfId="38"/>
    <cellStyle name="Encabezado 4 2" xfId="39"/>
    <cellStyle name="Énfasis1 2" xfId="40"/>
    <cellStyle name="Énfasis1 3" xfId="41"/>
    <cellStyle name="Énfasis2 2" xfId="42"/>
    <cellStyle name="Énfasis3 2" xfId="43"/>
    <cellStyle name="Énfasis4 2" xfId="44"/>
    <cellStyle name="Énfasis5 2" xfId="45"/>
    <cellStyle name="Énfasis6 2" xfId="46"/>
    <cellStyle name="Entrada 2" xfId="47"/>
    <cellStyle name="Incorrecto 2" xfId="48"/>
    <cellStyle name="Millares 2" xfId="49"/>
    <cellStyle name="Millares 2 2" xfId="50"/>
    <cellStyle name="Millares 3" xfId="51"/>
    <cellStyle name="Millares 9" xfId="52"/>
    <cellStyle name="Moneda 2" xfId="53"/>
    <cellStyle name="Neutral 2" xfId="54"/>
    <cellStyle name="Normal" xfId="0" builtinId="0"/>
    <cellStyle name="Normal 2" xfId="55"/>
    <cellStyle name="Normal 2 2" xfId="56"/>
    <cellStyle name="Normal 2 3" xfId="57"/>
    <cellStyle name="Normal 3" xfId="58"/>
    <cellStyle name="Normal 3 2" xfId="59"/>
    <cellStyle name="Normal 3 3" xfId="60"/>
    <cellStyle name="Normal 4" xfId="61"/>
    <cellStyle name="Normal 5" xfId="62"/>
    <cellStyle name="Normal 6" xfId="1"/>
    <cellStyle name="Notas 2" xfId="63"/>
    <cellStyle name="Notas 2 2" xfId="64"/>
    <cellStyle name="Notas 2 3" xfId="65"/>
    <cellStyle name="Notas 3" xfId="66"/>
    <cellStyle name="Salida 2" xfId="67"/>
    <cellStyle name="Texto de advertencia 2" xfId="68"/>
    <cellStyle name="Texto explicativo 2" xfId="69"/>
    <cellStyle name="Título 2 2" xfId="70"/>
    <cellStyle name="Título 3 2" xfId="71"/>
    <cellStyle name="Título 4" xfId="72"/>
    <cellStyle name="Total 2" xfId="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3"/>
  <sheetViews>
    <sheetView tabSelected="1" topLeftCell="A149" zoomScale="110" zoomScaleNormal="110" workbookViewId="0">
      <selection activeCell="B169" sqref="B169"/>
    </sheetView>
  </sheetViews>
  <sheetFormatPr baseColWidth="10" defaultRowHeight="12.75"/>
  <cols>
    <col min="1" max="1" width="4.83203125" style="4" customWidth="1"/>
    <col min="2" max="2" width="90.83203125" style="4" customWidth="1"/>
    <col min="3" max="8" width="16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2.5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 t="shared" ref="C4:H4" si="0">C5+C13+C23+C33+C43+C53+C57+C66+C70</f>
        <v>2683317792.6800003</v>
      </c>
      <c r="D4" s="15">
        <f t="shared" si="0"/>
        <v>365135270.26999998</v>
      </c>
      <c r="E4" s="15">
        <f t="shared" si="0"/>
        <v>3048453062.9499998</v>
      </c>
      <c r="F4" s="15">
        <f t="shared" si="0"/>
        <v>386476672.94999999</v>
      </c>
      <c r="G4" s="15">
        <f t="shared" si="0"/>
        <v>386462172.94999999</v>
      </c>
      <c r="H4" s="15">
        <f t="shared" si="0"/>
        <v>2661976390.0000005</v>
      </c>
    </row>
    <row r="5" spans="1:8">
      <c r="A5" s="16" t="s">
        <v>10</v>
      </c>
      <c r="B5" s="17"/>
      <c r="C5" s="18">
        <f>SUM(C6:C12)</f>
        <v>1327991495</v>
      </c>
      <c r="D5" s="18">
        <f t="shared" ref="D5:H5" si="1">SUM(D6:D12)</f>
        <v>715871.8</v>
      </c>
      <c r="E5" s="18">
        <f t="shared" si="1"/>
        <v>1328707366.8</v>
      </c>
      <c r="F5" s="18">
        <f t="shared" si="1"/>
        <v>254585864.27000001</v>
      </c>
      <c r="G5" s="18">
        <f t="shared" si="1"/>
        <v>254585864.27000001</v>
      </c>
      <c r="H5" s="18">
        <f t="shared" si="1"/>
        <v>1074121502.53</v>
      </c>
    </row>
    <row r="6" spans="1:8">
      <c r="A6" s="19" t="s">
        <v>11</v>
      </c>
      <c r="B6" s="20" t="s">
        <v>12</v>
      </c>
      <c r="C6" s="21">
        <v>324244378</v>
      </c>
      <c r="D6" s="21">
        <v>0</v>
      </c>
      <c r="E6" s="21">
        <f>C6+D6</f>
        <v>324244378</v>
      </c>
      <c r="F6" s="21">
        <v>68601025.879999995</v>
      </c>
      <c r="G6" s="21">
        <v>68601025.879999995</v>
      </c>
      <c r="H6" s="21">
        <f>E6-F6</f>
        <v>255643352.12</v>
      </c>
    </row>
    <row r="7" spans="1:8">
      <c r="A7" s="19" t="s">
        <v>13</v>
      </c>
      <c r="B7" s="20" t="s">
        <v>14</v>
      </c>
      <c r="C7" s="21">
        <v>342549272</v>
      </c>
      <c r="D7" s="21">
        <v>167232</v>
      </c>
      <c r="E7" s="21">
        <f t="shared" ref="E7:E12" si="2">C7+D7</f>
        <v>342716504</v>
      </c>
      <c r="F7" s="21">
        <v>81183154.599999994</v>
      </c>
      <c r="G7" s="21">
        <v>81183154.599999994</v>
      </c>
      <c r="H7" s="21">
        <f t="shared" ref="H7:H70" si="3">E7-F7</f>
        <v>261533349.40000001</v>
      </c>
    </row>
    <row r="8" spans="1:8">
      <c r="A8" s="19" t="s">
        <v>15</v>
      </c>
      <c r="B8" s="20" t="s">
        <v>16</v>
      </c>
      <c r="C8" s="21">
        <v>429911902</v>
      </c>
      <c r="D8" s="21">
        <v>548639.80000000005</v>
      </c>
      <c r="E8" s="21">
        <f t="shared" si="2"/>
        <v>430460541.80000001</v>
      </c>
      <c r="F8" s="21">
        <v>69114583.709999993</v>
      </c>
      <c r="G8" s="21">
        <v>69114583.709999993</v>
      </c>
      <c r="H8" s="21">
        <f t="shared" si="3"/>
        <v>361345958.09000003</v>
      </c>
    </row>
    <row r="9" spans="1:8">
      <c r="A9" s="19" t="s">
        <v>17</v>
      </c>
      <c r="B9" s="20" t="s">
        <v>18</v>
      </c>
      <c r="C9" s="21">
        <v>112952002</v>
      </c>
      <c r="D9" s="21">
        <v>0</v>
      </c>
      <c r="E9" s="21">
        <f t="shared" si="2"/>
        <v>112952002</v>
      </c>
      <c r="F9" s="21">
        <v>24664502.489999998</v>
      </c>
      <c r="G9" s="21">
        <v>24664502.489999998</v>
      </c>
      <c r="H9" s="21">
        <f t="shared" si="3"/>
        <v>88287499.510000005</v>
      </c>
    </row>
    <row r="10" spans="1:8">
      <c r="A10" s="19" t="s">
        <v>19</v>
      </c>
      <c r="B10" s="20" t="s">
        <v>20</v>
      </c>
      <c r="C10" s="21">
        <v>85932132</v>
      </c>
      <c r="D10" s="21">
        <v>0</v>
      </c>
      <c r="E10" s="21">
        <f t="shared" si="2"/>
        <v>85932132</v>
      </c>
      <c r="F10" s="21">
        <v>10125037.23</v>
      </c>
      <c r="G10" s="21">
        <v>10125037.23</v>
      </c>
      <c r="H10" s="21">
        <f t="shared" si="3"/>
        <v>75807094.769999996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>
        <v>32401809</v>
      </c>
      <c r="D12" s="21">
        <v>0</v>
      </c>
      <c r="E12" s="21">
        <f t="shared" si="2"/>
        <v>32401809</v>
      </c>
      <c r="F12" s="21">
        <v>897560.36</v>
      </c>
      <c r="G12" s="21">
        <v>897560.36</v>
      </c>
      <c r="H12" s="21">
        <f t="shared" si="3"/>
        <v>31504248.640000001</v>
      </c>
    </row>
    <row r="13" spans="1:8">
      <c r="A13" s="16" t="s">
        <v>25</v>
      </c>
      <c r="B13" s="17"/>
      <c r="C13" s="18">
        <f>SUM(C14:C22)</f>
        <v>621059730.73000002</v>
      </c>
      <c r="D13" s="18">
        <f t="shared" ref="D13:G13" si="4">SUM(D14:D22)</f>
        <v>7995797.4100000001</v>
      </c>
      <c r="E13" s="18">
        <f t="shared" si="4"/>
        <v>629055528.1400001</v>
      </c>
      <c r="F13" s="18">
        <f t="shared" si="4"/>
        <v>21170839.289999999</v>
      </c>
      <c r="G13" s="18">
        <f t="shared" si="4"/>
        <v>21156339.289999999</v>
      </c>
      <c r="H13" s="18">
        <f t="shared" si="3"/>
        <v>607884688.85000014</v>
      </c>
    </row>
    <row r="14" spans="1:8">
      <c r="A14" s="19" t="s">
        <v>26</v>
      </c>
      <c r="B14" s="20" t="s">
        <v>27</v>
      </c>
      <c r="C14" s="21">
        <v>641647</v>
      </c>
      <c r="D14" s="21">
        <v>110206.95</v>
      </c>
      <c r="E14" s="21">
        <f t="shared" ref="E14:E22" si="5">C14+D14</f>
        <v>751853.95</v>
      </c>
      <c r="F14" s="21">
        <v>0</v>
      </c>
      <c r="G14" s="21">
        <v>0</v>
      </c>
      <c r="H14" s="21">
        <f t="shared" si="3"/>
        <v>751853.95</v>
      </c>
    </row>
    <row r="15" spans="1:8">
      <c r="A15" s="19" t="s">
        <v>28</v>
      </c>
      <c r="B15" s="20" t="s">
        <v>29</v>
      </c>
      <c r="C15" s="21">
        <v>44754369</v>
      </c>
      <c r="D15" s="21">
        <v>20520</v>
      </c>
      <c r="E15" s="21">
        <f t="shared" si="5"/>
        <v>44774889</v>
      </c>
      <c r="F15" s="21">
        <v>6681138.1600000001</v>
      </c>
      <c r="G15" s="21">
        <v>6681138.1600000001</v>
      </c>
      <c r="H15" s="21">
        <f t="shared" si="3"/>
        <v>38093750.840000004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154642</v>
      </c>
      <c r="D17" s="21">
        <v>0</v>
      </c>
      <c r="E17" s="21">
        <f t="shared" si="5"/>
        <v>154642</v>
      </c>
      <c r="F17" s="21">
        <v>0</v>
      </c>
      <c r="G17" s="21">
        <v>0</v>
      </c>
      <c r="H17" s="21">
        <f t="shared" si="3"/>
        <v>154642</v>
      </c>
    </row>
    <row r="18" spans="1:8">
      <c r="A18" s="19" t="s">
        <v>34</v>
      </c>
      <c r="B18" s="20" t="s">
        <v>35</v>
      </c>
      <c r="C18" s="21">
        <v>550066780.73000002</v>
      </c>
      <c r="D18" s="21">
        <v>4296483.08</v>
      </c>
      <c r="E18" s="21">
        <f t="shared" si="5"/>
        <v>554363263.81000006</v>
      </c>
      <c r="F18" s="21">
        <v>10536191.52</v>
      </c>
      <c r="G18" s="21">
        <v>10521691.52</v>
      </c>
      <c r="H18" s="21">
        <f t="shared" si="3"/>
        <v>543827072.29000008</v>
      </c>
    </row>
    <row r="19" spans="1:8">
      <c r="A19" s="19" t="s">
        <v>36</v>
      </c>
      <c r="B19" s="20" t="s">
        <v>37</v>
      </c>
      <c r="C19" s="21">
        <v>17569824</v>
      </c>
      <c r="D19" s="21">
        <v>3334000</v>
      </c>
      <c r="E19" s="21">
        <f t="shared" si="5"/>
        <v>20903824</v>
      </c>
      <c r="F19" s="21">
        <v>3953509.61</v>
      </c>
      <c r="G19" s="21">
        <v>3953509.61</v>
      </c>
      <c r="H19" s="21">
        <f t="shared" si="3"/>
        <v>16950314.390000001</v>
      </c>
    </row>
    <row r="20" spans="1:8">
      <c r="A20" s="19" t="s">
        <v>38</v>
      </c>
      <c r="B20" s="20" t="s">
        <v>39</v>
      </c>
      <c r="C20" s="21">
        <v>7758769</v>
      </c>
      <c r="D20" s="21">
        <v>228172.78</v>
      </c>
      <c r="E20" s="21">
        <f t="shared" si="5"/>
        <v>7986941.7800000003</v>
      </c>
      <c r="F20" s="21">
        <v>0</v>
      </c>
      <c r="G20" s="21">
        <v>0</v>
      </c>
      <c r="H20" s="21">
        <f t="shared" si="3"/>
        <v>7986941.7800000003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113699</v>
      </c>
      <c r="D22" s="21">
        <v>6414.6</v>
      </c>
      <c r="E22" s="21">
        <f t="shared" si="5"/>
        <v>120113.60000000001</v>
      </c>
      <c r="F22" s="21">
        <v>0</v>
      </c>
      <c r="G22" s="21">
        <v>0</v>
      </c>
      <c r="H22" s="21">
        <f t="shared" si="3"/>
        <v>120113.60000000001</v>
      </c>
    </row>
    <row r="23" spans="1:8">
      <c r="A23" s="16" t="s">
        <v>44</v>
      </c>
      <c r="B23" s="17"/>
      <c r="C23" s="18">
        <f>SUM(C24:C32)</f>
        <v>364085076.14999998</v>
      </c>
      <c r="D23" s="18">
        <f t="shared" ref="D23:G23" si="6">SUM(D24:D32)</f>
        <v>46311592.470000006</v>
      </c>
      <c r="E23" s="18">
        <f t="shared" si="6"/>
        <v>410396668.62</v>
      </c>
      <c r="F23" s="18">
        <f t="shared" si="6"/>
        <v>50472655.489999995</v>
      </c>
      <c r="G23" s="18">
        <f t="shared" si="6"/>
        <v>50472655.489999995</v>
      </c>
      <c r="H23" s="18">
        <f t="shared" si="3"/>
        <v>359924013.13</v>
      </c>
    </row>
    <row r="24" spans="1:8">
      <c r="A24" s="19" t="s">
        <v>45</v>
      </c>
      <c r="B24" s="20" t="s">
        <v>46</v>
      </c>
      <c r="C24" s="21">
        <v>69801808</v>
      </c>
      <c r="D24" s="21">
        <v>691537.75</v>
      </c>
      <c r="E24" s="21">
        <f t="shared" ref="E24:E32" si="7">C24+D24</f>
        <v>70493345.75</v>
      </c>
      <c r="F24" s="21">
        <v>410918.3</v>
      </c>
      <c r="G24" s="21">
        <v>410918.3</v>
      </c>
      <c r="H24" s="21">
        <f t="shared" si="3"/>
        <v>70082427.450000003</v>
      </c>
    </row>
    <row r="25" spans="1:8">
      <c r="A25" s="19" t="s">
        <v>47</v>
      </c>
      <c r="B25" s="20" t="s">
        <v>48</v>
      </c>
      <c r="C25" s="21">
        <v>3424740</v>
      </c>
      <c r="D25" s="21">
        <v>191772.26</v>
      </c>
      <c r="E25" s="21">
        <f t="shared" si="7"/>
        <v>3616512.26</v>
      </c>
      <c r="F25" s="21">
        <v>0</v>
      </c>
      <c r="G25" s="21">
        <v>0</v>
      </c>
      <c r="H25" s="21">
        <f t="shared" si="3"/>
        <v>3616512.26</v>
      </c>
    </row>
    <row r="26" spans="1:8">
      <c r="A26" s="19" t="s">
        <v>49</v>
      </c>
      <c r="B26" s="20" t="s">
        <v>50</v>
      </c>
      <c r="C26" s="21">
        <v>92863849</v>
      </c>
      <c r="D26" s="21">
        <v>16158355.33</v>
      </c>
      <c r="E26" s="21">
        <f t="shared" si="7"/>
        <v>109022204.33</v>
      </c>
      <c r="F26" s="21">
        <v>1431949.97</v>
      </c>
      <c r="G26" s="21">
        <v>1431949.97</v>
      </c>
      <c r="H26" s="21">
        <f t="shared" si="3"/>
        <v>107590254.36</v>
      </c>
    </row>
    <row r="27" spans="1:8">
      <c r="A27" s="19" t="s">
        <v>51</v>
      </c>
      <c r="B27" s="20" t="s">
        <v>52</v>
      </c>
      <c r="C27" s="21">
        <v>58416878</v>
      </c>
      <c r="D27" s="21">
        <v>40002.68</v>
      </c>
      <c r="E27" s="21">
        <f t="shared" si="7"/>
        <v>58456880.68</v>
      </c>
      <c r="F27" s="21">
        <v>5366486.97</v>
      </c>
      <c r="G27" s="21">
        <v>5366486.97</v>
      </c>
      <c r="H27" s="21">
        <f t="shared" si="3"/>
        <v>53090393.710000001</v>
      </c>
    </row>
    <row r="28" spans="1:8">
      <c r="A28" s="19" t="s">
        <v>53</v>
      </c>
      <c r="B28" s="20" t="s">
        <v>54</v>
      </c>
      <c r="C28" s="21">
        <v>25537440</v>
      </c>
      <c r="D28" s="21">
        <v>28889778.73</v>
      </c>
      <c r="E28" s="21">
        <f t="shared" si="7"/>
        <v>54427218.730000004</v>
      </c>
      <c r="F28" s="21">
        <v>17432525.440000001</v>
      </c>
      <c r="G28" s="21">
        <v>17432525.440000001</v>
      </c>
      <c r="H28" s="21">
        <f t="shared" si="3"/>
        <v>36994693.290000007</v>
      </c>
    </row>
    <row r="29" spans="1:8">
      <c r="A29" s="19" t="s">
        <v>55</v>
      </c>
      <c r="B29" s="20" t="s">
        <v>56</v>
      </c>
      <c r="C29" s="21">
        <v>1322391.1499999999</v>
      </c>
      <c r="D29" s="21">
        <v>294648.88</v>
      </c>
      <c r="E29" s="21">
        <f t="shared" si="7"/>
        <v>1617040.0299999998</v>
      </c>
      <c r="F29" s="21">
        <v>0</v>
      </c>
      <c r="G29" s="21">
        <v>0</v>
      </c>
      <c r="H29" s="21">
        <f t="shared" si="3"/>
        <v>1617040.0299999998</v>
      </c>
    </row>
    <row r="30" spans="1:8">
      <c r="A30" s="19" t="s">
        <v>57</v>
      </c>
      <c r="B30" s="20" t="s">
        <v>58</v>
      </c>
      <c r="C30" s="21">
        <v>675451</v>
      </c>
      <c r="D30" s="21">
        <v>80000</v>
      </c>
      <c r="E30" s="21">
        <f t="shared" si="7"/>
        <v>755451</v>
      </c>
      <c r="F30" s="21">
        <v>10393.61</v>
      </c>
      <c r="G30" s="21">
        <v>10393.61</v>
      </c>
      <c r="H30" s="21">
        <f t="shared" si="3"/>
        <v>745057.39</v>
      </c>
    </row>
    <row r="31" spans="1:8">
      <c r="A31" s="19" t="s">
        <v>59</v>
      </c>
      <c r="B31" s="20" t="s">
        <v>60</v>
      </c>
      <c r="C31" s="21">
        <v>666000</v>
      </c>
      <c r="D31" s="21">
        <v>-41000</v>
      </c>
      <c r="E31" s="21">
        <f t="shared" si="7"/>
        <v>625000</v>
      </c>
      <c r="F31" s="21">
        <v>33218</v>
      </c>
      <c r="G31" s="21">
        <v>33218</v>
      </c>
      <c r="H31" s="21">
        <f t="shared" si="3"/>
        <v>591782</v>
      </c>
    </row>
    <row r="32" spans="1:8">
      <c r="A32" s="19" t="s">
        <v>61</v>
      </c>
      <c r="B32" s="20" t="s">
        <v>62</v>
      </c>
      <c r="C32" s="21">
        <v>111376519</v>
      </c>
      <c r="D32" s="21">
        <v>6496.84</v>
      </c>
      <c r="E32" s="21">
        <f t="shared" si="7"/>
        <v>111383015.84</v>
      </c>
      <c r="F32" s="21">
        <v>25787163.199999999</v>
      </c>
      <c r="G32" s="21">
        <v>25787163.199999999</v>
      </c>
      <c r="H32" s="21">
        <f t="shared" si="3"/>
        <v>85595852.640000001</v>
      </c>
    </row>
    <row r="33" spans="1:8">
      <c r="A33" s="16" t="s">
        <v>63</v>
      </c>
      <c r="B33" s="17"/>
      <c r="C33" s="18">
        <f>SUM(C34:C42)</f>
        <v>0</v>
      </c>
      <c r="D33" s="18">
        <f t="shared" ref="D33:G33" si="8">SUM(D34:D42)</f>
        <v>50000</v>
      </c>
      <c r="E33" s="18">
        <f t="shared" si="8"/>
        <v>50000</v>
      </c>
      <c r="F33" s="18">
        <f t="shared" si="8"/>
        <v>0</v>
      </c>
      <c r="G33" s="18">
        <f t="shared" si="8"/>
        <v>0</v>
      </c>
      <c r="H33" s="18">
        <f t="shared" si="3"/>
        <v>50000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0</v>
      </c>
      <c r="D37" s="21">
        <v>50000</v>
      </c>
      <c r="E37" s="21">
        <f t="shared" si="9"/>
        <v>50000</v>
      </c>
      <c r="F37" s="21">
        <v>0</v>
      </c>
      <c r="G37" s="21">
        <v>0</v>
      </c>
      <c r="H37" s="21">
        <f t="shared" si="3"/>
        <v>50000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52634500</v>
      </c>
      <c r="D43" s="18">
        <f t="shared" ref="D43:G43" si="10">SUM(D44:D52)</f>
        <v>4451622.8899999997</v>
      </c>
      <c r="E43" s="18">
        <f t="shared" si="10"/>
        <v>57086122.890000001</v>
      </c>
      <c r="F43" s="18">
        <f t="shared" si="10"/>
        <v>0</v>
      </c>
      <c r="G43" s="18">
        <f t="shared" si="10"/>
        <v>0</v>
      </c>
      <c r="H43" s="18">
        <f t="shared" si="3"/>
        <v>57086122.890000001</v>
      </c>
    </row>
    <row r="44" spans="1:8">
      <c r="A44" s="19" t="s">
        <v>81</v>
      </c>
      <c r="B44" s="20" t="s">
        <v>82</v>
      </c>
      <c r="C44" s="21">
        <v>10570500</v>
      </c>
      <c r="D44" s="21">
        <v>1689010.32</v>
      </c>
      <c r="E44" s="21">
        <f t="shared" ref="E44:E52" si="11">C44+D44</f>
        <v>12259510.32</v>
      </c>
      <c r="F44" s="21">
        <v>0</v>
      </c>
      <c r="G44" s="21">
        <v>0</v>
      </c>
      <c r="H44" s="21">
        <f t="shared" si="3"/>
        <v>12259510.32</v>
      </c>
    </row>
    <row r="45" spans="1:8">
      <c r="A45" s="19" t="s">
        <v>83</v>
      </c>
      <c r="B45" s="20" t="s">
        <v>84</v>
      </c>
      <c r="C45" s="21">
        <v>30000</v>
      </c>
      <c r="D45" s="21">
        <v>187595.04</v>
      </c>
      <c r="E45" s="21">
        <f t="shared" si="11"/>
        <v>217595.04</v>
      </c>
      <c r="F45" s="21">
        <v>0</v>
      </c>
      <c r="G45" s="21">
        <v>0</v>
      </c>
      <c r="H45" s="21">
        <f t="shared" si="3"/>
        <v>217595.04</v>
      </c>
    </row>
    <row r="46" spans="1:8">
      <c r="A46" s="19" t="s">
        <v>85</v>
      </c>
      <c r="B46" s="20" t="s">
        <v>86</v>
      </c>
      <c r="C46" s="21">
        <v>17850000</v>
      </c>
      <c r="D46" s="21">
        <v>2453244.39</v>
      </c>
      <c r="E46" s="21">
        <f t="shared" si="11"/>
        <v>20303244.390000001</v>
      </c>
      <c r="F46" s="21">
        <v>0</v>
      </c>
      <c r="G46" s="21">
        <v>0</v>
      </c>
      <c r="H46" s="21">
        <f t="shared" si="3"/>
        <v>20303244.390000001</v>
      </c>
    </row>
    <row r="47" spans="1:8">
      <c r="A47" s="19" t="s">
        <v>87</v>
      </c>
      <c r="B47" s="20" t="s">
        <v>88</v>
      </c>
      <c r="C47" s="21">
        <v>23000000</v>
      </c>
      <c r="D47" s="21">
        <v>0</v>
      </c>
      <c r="E47" s="21">
        <f t="shared" si="11"/>
        <v>23000000</v>
      </c>
      <c r="F47" s="21">
        <v>0</v>
      </c>
      <c r="G47" s="21">
        <v>0</v>
      </c>
      <c r="H47" s="21">
        <f t="shared" si="3"/>
        <v>23000000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1184000</v>
      </c>
      <c r="D49" s="21">
        <v>121773.14</v>
      </c>
      <c r="E49" s="21">
        <f t="shared" si="11"/>
        <v>1305773.1399999999</v>
      </c>
      <c r="F49" s="21">
        <v>0</v>
      </c>
      <c r="G49" s="21">
        <v>0</v>
      </c>
      <c r="H49" s="21">
        <f t="shared" si="3"/>
        <v>1305773.1399999999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317546990.80000001</v>
      </c>
      <c r="D53" s="18">
        <f t="shared" ref="D53:G53" si="12">SUM(D54:D56)</f>
        <v>305489199.19999999</v>
      </c>
      <c r="E53" s="18">
        <f t="shared" si="12"/>
        <v>623036190</v>
      </c>
      <c r="F53" s="18">
        <f t="shared" si="12"/>
        <v>60247313.899999999</v>
      </c>
      <c r="G53" s="18">
        <f t="shared" si="12"/>
        <v>60247313.899999999</v>
      </c>
      <c r="H53" s="18">
        <f t="shared" si="3"/>
        <v>562788876.10000002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>
        <v>317546990.80000001</v>
      </c>
      <c r="D55" s="21">
        <v>305489199.19999999</v>
      </c>
      <c r="E55" s="21">
        <f t="shared" si="13"/>
        <v>623036190</v>
      </c>
      <c r="F55" s="21">
        <v>60247313.899999999</v>
      </c>
      <c r="G55" s="21">
        <v>60247313.899999999</v>
      </c>
      <c r="H55" s="21">
        <f t="shared" si="3"/>
        <v>562788876.10000002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0</v>
      </c>
      <c r="D57" s="18">
        <f t="shared" ref="D57:H57" si="14">SUM(D58:D65)</f>
        <v>121186.5</v>
      </c>
      <c r="E57" s="18">
        <f t="shared" si="14"/>
        <v>121186.5</v>
      </c>
      <c r="F57" s="18">
        <f t="shared" si="14"/>
        <v>0</v>
      </c>
      <c r="G57" s="18">
        <f t="shared" si="14"/>
        <v>0</v>
      </c>
      <c r="H57" s="18">
        <f t="shared" si="14"/>
        <v>121186.5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4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/>
      <c r="B61" s="20" t="s">
        <v>113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/>
      <c r="B62" s="20" t="s">
        <v>114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/>
      <c r="B63" s="20" t="s">
        <v>115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116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/>
      <c r="B65" s="20" t="s">
        <v>117</v>
      </c>
      <c r="C65" s="21">
        <v>0</v>
      </c>
      <c r="D65" s="21">
        <v>121186.5</v>
      </c>
      <c r="E65" s="21">
        <v>121186.5</v>
      </c>
      <c r="F65" s="21">
        <v>0</v>
      </c>
      <c r="G65" s="21">
        <v>0</v>
      </c>
      <c r="H65" s="21">
        <v>121186.5</v>
      </c>
    </row>
    <row r="66" spans="1:8">
      <c r="A66" s="23" t="s">
        <v>118</v>
      </c>
      <c r="B66" s="24"/>
      <c r="C66" s="18">
        <v>0</v>
      </c>
      <c r="D66" s="18">
        <f>SUM(D67:D69)</f>
        <v>0</v>
      </c>
      <c r="E66" s="18">
        <v>0</v>
      </c>
      <c r="F66" s="18">
        <v>0</v>
      </c>
      <c r="G66" s="18">
        <f>SUM(G67:G69)</f>
        <v>0</v>
      </c>
      <c r="H66" s="18">
        <f t="shared" si="3"/>
        <v>0</v>
      </c>
    </row>
    <row r="67" spans="1:8">
      <c r="A67" s="25" t="s">
        <v>119</v>
      </c>
      <c r="B67" s="20" t="s">
        <v>120</v>
      </c>
      <c r="C67" s="21"/>
      <c r="D67" s="21"/>
      <c r="E67" s="21">
        <f t="shared" ref="E67:E69" si="16">C67+D67</f>
        <v>0</v>
      </c>
      <c r="F67" s="21"/>
      <c r="G67" s="21"/>
      <c r="H67" s="21">
        <f t="shared" si="3"/>
        <v>0</v>
      </c>
    </row>
    <row r="68" spans="1:8">
      <c r="A68" s="19" t="s">
        <v>121</v>
      </c>
      <c r="B68" s="20" t="s">
        <v>122</v>
      </c>
      <c r="C68" s="21"/>
      <c r="D68" s="21"/>
      <c r="E68" s="21">
        <f t="shared" si="16"/>
        <v>0</v>
      </c>
      <c r="F68" s="21"/>
      <c r="G68" s="21"/>
      <c r="H68" s="21">
        <f t="shared" si="3"/>
        <v>0</v>
      </c>
    </row>
    <row r="69" spans="1:8">
      <c r="A69" s="19" t="s">
        <v>123</v>
      </c>
      <c r="B69" s="20" t="s">
        <v>124</v>
      </c>
      <c r="C69" s="21"/>
      <c r="D69" s="21"/>
      <c r="E69" s="21">
        <f t="shared" si="16"/>
        <v>0</v>
      </c>
      <c r="F69" s="21"/>
      <c r="G69" s="21"/>
      <c r="H69" s="21">
        <f t="shared" si="3"/>
        <v>0</v>
      </c>
    </row>
    <row r="70" spans="1:8">
      <c r="A70" s="16" t="s">
        <v>125</v>
      </c>
      <c r="B70" s="17"/>
      <c r="C70" s="18">
        <f>SUM(C71:C77)</f>
        <v>0</v>
      </c>
      <c r="D70" s="18">
        <f t="shared" ref="D70:G70" si="17">SUM(D71:D77)</f>
        <v>0</v>
      </c>
      <c r="E70" s="18">
        <f t="shared" si="17"/>
        <v>0</v>
      </c>
      <c r="F70" s="18">
        <f t="shared" si="17"/>
        <v>0</v>
      </c>
      <c r="G70" s="18">
        <f t="shared" si="17"/>
        <v>0</v>
      </c>
      <c r="H70" s="18">
        <f t="shared" si="3"/>
        <v>0</v>
      </c>
    </row>
    <row r="71" spans="1:8">
      <c r="A71" s="19" t="s">
        <v>126</v>
      </c>
      <c r="B71" s="20" t="s">
        <v>127</v>
      </c>
      <c r="C71" s="21"/>
      <c r="D71" s="21"/>
      <c r="E71" s="21">
        <f t="shared" ref="E71:E77" si="18">C71+D71</f>
        <v>0</v>
      </c>
      <c r="F71" s="21"/>
      <c r="G71" s="21"/>
      <c r="H71" s="21">
        <f t="shared" ref="H71:H77" si="19">E71-F71</f>
        <v>0</v>
      </c>
    </row>
    <row r="72" spans="1:8">
      <c r="A72" s="19" t="s">
        <v>128</v>
      </c>
      <c r="B72" s="20" t="s">
        <v>129</v>
      </c>
      <c r="C72" s="21"/>
      <c r="D72" s="21"/>
      <c r="E72" s="21">
        <f t="shared" si="18"/>
        <v>0</v>
      </c>
      <c r="F72" s="21"/>
      <c r="G72" s="21"/>
      <c r="H72" s="21">
        <f t="shared" si="19"/>
        <v>0</v>
      </c>
    </row>
    <row r="73" spans="1:8">
      <c r="A73" s="19" t="s">
        <v>130</v>
      </c>
      <c r="B73" s="20" t="s">
        <v>131</v>
      </c>
      <c r="C73" s="21"/>
      <c r="D73" s="21"/>
      <c r="E73" s="21">
        <f t="shared" si="18"/>
        <v>0</v>
      </c>
      <c r="F73" s="21"/>
      <c r="G73" s="21"/>
      <c r="H73" s="21">
        <f t="shared" si="19"/>
        <v>0</v>
      </c>
    </row>
    <row r="74" spans="1:8">
      <c r="A74" s="19" t="s">
        <v>132</v>
      </c>
      <c r="B74" s="20" t="s">
        <v>133</v>
      </c>
      <c r="C74" s="21"/>
      <c r="D74" s="21"/>
      <c r="E74" s="21">
        <f t="shared" si="18"/>
        <v>0</v>
      </c>
      <c r="F74" s="21"/>
      <c r="G74" s="21"/>
      <c r="H74" s="21">
        <f t="shared" si="19"/>
        <v>0</v>
      </c>
    </row>
    <row r="75" spans="1:8">
      <c r="A75" s="19" t="s">
        <v>134</v>
      </c>
      <c r="B75" s="20" t="s">
        <v>135</v>
      </c>
      <c r="C75" s="21"/>
      <c r="D75" s="21"/>
      <c r="E75" s="21">
        <f t="shared" si="18"/>
        <v>0</v>
      </c>
      <c r="F75" s="21"/>
      <c r="G75" s="21"/>
      <c r="H75" s="21">
        <f t="shared" si="19"/>
        <v>0</v>
      </c>
    </row>
    <row r="76" spans="1:8">
      <c r="A76" s="19" t="s">
        <v>136</v>
      </c>
      <c r="B76" s="20" t="s">
        <v>137</v>
      </c>
      <c r="C76" s="21"/>
      <c r="D76" s="21"/>
      <c r="E76" s="21">
        <f t="shared" si="18"/>
        <v>0</v>
      </c>
      <c r="F76" s="21"/>
      <c r="G76" s="21"/>
      <c r="H76" s="21">
        <f t="shared" si="19"/>
        <v>0</v>
      </c>
    </row>
    <row r="77" spans="1:8">
      <c r="A77" s="19" t="s">
        <v>138</v>
      </c>
      <c r="B77" s="20" t="s">
        <v>139</v>
      </c>
      <c r="C77" s="21"/>
      <c r="D77" s="21"/>
      <c r="E77" s="21">
        <f t="shared" si="18"/>
        <v>0</v>
      </c>
      <c r="F77" s="21"/>
      <c r="G77" s="21"/>
      <c r="H77" s="21">
        <f t="shared" si="19"/>
        <v>0</v>
      </c>
    </row>
    <row r="78" spans="1:8">
      <c r="A78" s="26"/>
      <c r="B78" s="27"/>
      <c r="C78" s="28"/>
      <c r="D78" s="28"/>
      <c r="E78" s="28"/>
      <c r="F78" s="28"/>
      <c r="G78" s="28"/>
      <c r="H78" s="28"/>
    </row>
    <row r="79" spans="1:8">
      <c r="A79" s="29" t="s">
        <v>140</v>
      </c>
      <c r="B79" s="30"/>
      <c r="C79" s="28">
        <f>C80+C88+C98+C108+C118+C128+C132+C141+C145</f>
        <v>3249580568</v>
      </c>
      <c r="D79" s="28">
        <f t="shared" ref="D79:H79" si="20">D80+D88+D98+D108+D118+D128+D132+D141+D145</f>
        <v>4768417059.6599998</v>
      </c>
      <c r="E79" s="28">
        <f t="shared" si="20"/>
        <v>8017997627.6599998</v>
      </c>
      <c r="F79" s="28">
        <f t="shared" si="20"/>
        <v>1182104525.6300001</v>
      </c>
      <c r="G79" s="28">
        <f t="shared" si="20"/>
        <v>1171094451.74</v>
      </c>
      <c r="H79" s="28">
        <f t="shared" si="20"/>
        <v>6835893102.0299997</v>
      </c>
    </row>
    <row r="80" spans="1:8">
      <c r="A80" s="31" t="s">
        <v>10</v>
      </c>
      <c r="B80" s="32"/>
      <c r="C80" s="28">
        <f>SUM(C81:C87)</f>
        <v>2607230982</v>
      </c>
      <c r="D80" s="28">
        <f t="shared" ref="D80:H80" si="21">SUM(D81:D87)</f>
        <v>1933801749</v>
      </c>
      <c r="E80" s="28">
        <f t="shared" si="21"/>
        <v>4541032731</v>
      </c>
      <c r="F80" s="28">
        <f t="shared" si="21"/>
        <v>971038796.30000007</v>
      </c>
      <c r="G80" s="28">
        <f t="shared" si="21"/>
        <v>971038796.30000007</v>
      </c>
      <c r="H80" s="28">
        <f t="shared" si="21"/>
        <v>3569993934.6999998</v>
      </c>
    </row>
    <row r="81" spans="1:8">
      <c r="A81" s="19" t="s">
        <v>141</v>
      </c>
      <c r="B81" s="33" t="s">
        <v>12</v>
      </c>
      <c r="C81" s="34">
        <v>794348300</v>
      </c>
      <c r="D81" s="34">
        <v>520791908.57999998</v>
      </c>
      <c r="E81" s="21">
        <f t="shared" ref="E81:E87" si="22">C81+D81</f>
        <v>1315140208.5799999</v>
      </c>
      <c r="F81" s="34">
        <v>318693836.12</v>
      </c>
      <c r="G81" s="34">
        <v>318693836.12</v>
      </c>
      <c r="H81" s="34">
        <f t="shared" ref="H81:H144" si="23">E81-F81</f>
        <v>996446372.45999992</v>
      </c>
    </row>
    <row r="82" spans="1:8">
      <c r="A82" s="19" t="s">
        <v>142</v>
      </c>
      <c r="B82" s="33" t="s">
        <v>14</v>
      </c>
      <c r="C82" s="34">
        <v>143183023</v>
      </c>
      <c r="D82" s="34">
        <v>682480478.08000004</v>
      </c>
      <c r="E82" s="21">
        <f t="shared" si="22"/>
        <v>825663501.08000004</v>
      </c>
      <c r="F82" s="34">
        <v>206524318.65000001</v>
      </c>
      <c r="G82" s="34">
        <v>206524318.65000001</v>
      </c>
      <c r="H82" s="34">
        <f t="shared" si="23"/>
        <v>619139182.43000007</v>
      </c>
    </row>
    <row r="83" spans="1:8">
      <c r="A83" s="19" t="s">
        <v>143</v>
      </c>
      <c r="B83" s="33" t="s">
        <v>16</v>
      </c>
      <c r="C83" s="34">
        <v>1029819555</v>
      </c>
      <c r="D83" s="34">
        <v>680231789.38</v>
      </c>
      <c r="E83" s="21">
        <f t="shared" si="22"/>
        <v>1710051344.3800001</v>
      </c>
      <c r="F83" s="34">
        <v>334782979.18000001</v>
      </c>
      <c r="G83" s="34">
        <v>334782979.18000001</v>
      </c>
      <c r="H83" s="34">
        <f t="shared" si="23"/>
        <v>1375268365.2</v>
      </c>
    </row>
    <row r="84" spans="1:8">
      <c r="A84" s="19" t="s">
        <v>144</v>
      </c>
      <c r="B84" s="33" t="s">
        <v>18</v>
      </c>
      <c r="C84" s="34">
        <v>302339399</v>
      </c>
      <c r="D84" s="34">
        <v>0</v>
      </c>
      <c r="E84" s="21">
        <f t="shared" si="22"/>
        <v>302339399</v>
      </c>
      <c r="F84" s="34">
        <v>60909458.57</v>
      </c>
      <c r="G84" s="34">
        <v>60909458.57</v>
      </c>
      <c r="H84" s="34">
        <f t="shared" si="23"/>
        <v>241429940.43000001</v>
      </c>
    </row>
    <row r="85" spans="1:8">
      <c r="A85" s="19" t="s">
        <v>145</v>
      </c>
      <c r="B85" s="33" t="s">
        <v>20</v>
      </c>
      <c r="C85" s="34">
        <v>229624802</v>
      </c>
      <c r="D85" s="34">
        <v>36117686.960000001</v>
      </c>
      <c r="E85" s="21">
        <f t="shared" si="22"/>
        <v>265742488.96000001</v>
      </c>
      <c r="F85" s="34">
        <v>46110808.689999998</v>
      </c>
      <c r="G85" s="34">
        <v>46110808.689999998</v>
      </c>
      <c r="H85" s="34">
        <f t="shared" si="23"/>
        <v>219631680.27000001</v>
      </c>
    </row>
    <row r="86" spans="1:8">
      <c r="A86" s="19" t="s">
        <v>146</v>
      </c>
      <c r="B86" s="33" t="s">
        <v>22</v>
      </c>
      <c r="C86" s="34">
        <v>0</v>
      </c>
      <c r="D86" s="34">
        <v>14179886</v>
      </c>
      <c r="E86" s="21">
        <f t="shared" si="22"/>
        <v>14179886</v>
      </c>
      <c r="F86" s="34">
        <v>0</v>
      </c>
      <c r="G86" s="34">
        <v>0</v>
      </c>
      <c r="H86" s="34">
        <f t="shared" si="23"/>
        <v>14179886</v>
      </c>
    </row>
    <row r="87" spans="1:8">
      <c r="A87" s="19" t="s">
        <v>147</v>
      </c>
      <c r="B87" s="33" t="s">
        <v>24</v>
      </c>
      <c r="C87" s="34">
        <v>107915903</v>
      </c>
      <c r="D87" s="34">
        <v>0</v>
      </c>
      <c r="E87" s="21">
        <f t="shared" si="22"/>
        <v>107915903</v>
      </c>
      <c r="F87" s="34">
        <v>4017395.09</v>
      </c>
      <c r="G87" s="34">
        <v>4017395.09</v>
      </c>
      <c r="H87" s="34">
        <f t="shared" si="23"/>
        <v>103898507.91</v>
      </c>
    </row>
    <row r="88" spans="1:8">
      <c r="A88" s="31" t="s">
        <v>25</v>
      </c>
      <c r="B88" s="32"/>
      <c r="C88" s="28">
        <f>SUM(C89:C97)</f>
        <v>235283643.44</v>
      </c>
      <c r="D88" s="28">
        <f t="shared" ref="D88:G88" si="24">SUM(D89:D97)</f>
        <v>1666759515.6600001</v>
      </c>
      <c r="E88" s="28">
        <f t="shared" si="24"/>
        <v>1902043159.1000001</v>
      </c>
      <c r="F88" s="28">
        <f t="shared" si="24"/>
        <v>81448362.730000049</v>
      </c>
      <c r="G88" s="28">
        <f t="shared" si="24"/>
        <v>78514766.969999999</v>
      </c>
      <c r="H88" s="28">
        <f t="shared" si="23"/>
        <v>1820594796.3700001</v>
      </c>
    </row>
    <row r="89" spans="1:8">
      <c r="A89" s="19" t="s">
        <v>148</v>
      </c>
      <c r="B89" s="33" t="s">
        <v>27</v>
      </c>
      <c r="C89" s="34">
        <v>32720653</v>
      </c>
      <c r="D89" s="34">
        <v>21494519.039999999</v>
      </c>
      <c r="E89" s="21">
        <f t="shared" ref="E89:E97" si="25">C89+D89</f>
        <v>54215172.039999999</v>
      </c>
      <c r="F89" s="34">
        <v>870621.13</v>
      </c>
      <c r="G89" s="34">
        <v>870621.13</v>
      </c>
      <c r="H89" s="34">
        <f t="shared" si="23"/>
        <v>53344550.909999996</v>
      </c>
    </row>
    <row r="90" spans="1:8">
      <c r="A90" s="19" t="s">
        <v>149</v>
      </c>
      <c r="B90" s="33" t="s">
        <v>29</v>
      </c>
      <c r="C90" s="34">
        <v>8577317</v>
      </c>
      <c r="D90" s="34">
        <v>39449675.020000003</v>
      </c>
      <c r="E90" s="21">
        <f t="shared" si="25"/>
        <v>48026992.020000003</v>
      </c>
      <c r="F90" s="34">
        <v>1216845.51</v>
      </c>
      <c r="G90" s="34">
        <v>1186788.8600000001</v>
      </c>
      <c r="H90" s="34">
        <f t="shared" si="23"/>
        <v>46810146.510000005</v>
      </c>
    </row>
    <row r="91" spans="1:8">
      <c r="A91" s="19" t="s">
        <v>150</v>
      </c>
      <c r="B91" s="33" t="s">
        <v>31</v>
      </c>
      <c r="C91" s="34">
        <v>55000</v>
      </c>
      <c r="D91" s="34">
        <v>0</v>
      </c>
      <c r="E91" s="21">
        <f t="shared" si="25"/>
        <v>55000</v>
      </c>
      <c r="F91" s="34">
        <v>0</v>
      </c>
      <c r="G91" s="34">
        <v>0</v>
      </c>
      <c r="H91" s="34">
        <f t="shared" si="23"/>
        <v>55000</v>
      </c>
    </row>
    <row r="92" spans="1:8">
      <c r="A92" s="19" t="s">
        <v>151</v>
      </c>
      <c r="B92" s="33" t="s">
        <v>33</v>
      </c>
      <c r="C92" s="34">
        <v>10233059</v>
      </c>
      <c r="D92" s="34">
        <v>5521531.0800000001</v>
      </c>
      <c r="E92" s="21">
        <f t="shared" si="25"/>
        <v>15754590.08</v>
      </c>
      <c r="F92" s="34">
        <v>334492.59000000003</v>
      </c>
      <c r="G92" s="34">
        <v>334492.59000000003</v>
      </c>
      <c r="H92" s="34">
        <f t="shared" si="23"/>
        <v>15420097.49</v>
      </c>
    </row>
    <row r="93" spans="1:8">
      <c r="A93" s="19" t="s">
        <v>152</v>
      </c>
      <c r="B93" s="33" t="s">
        <v>35</v>
      </c>
      <c r="C93" s="34">
        <v>120948777.44</v>
      </c>
      <c r="D93" s="34">
        <v>1547710063.23</v>
      </c>
      <c r="E93" s="21">
        <v>1668658840.6700001</v>
      </c>
      <c r="F93" s="34">
        <v>73355599.720000044</v>
      </c>
      <c r="G93" s="34">
        <v>70452060.609999999</v>
      </c>
      <c r="H93" s="34">
        <v>1595303240.95</v>
      </c>
    </row>
    <row r="94" spans="1:8">
      <c r="A94" s="19" t="s">
        <v>153</v>
      </c>
      <c r="B94" s="33" t="s">
        <v>37</v>
      </c>
      <c r="C94" s="34">
        <v>41977096</v>
      </c>
      <c r="D94" s="34">
        <v>6732641.8499999996</v>
      </c>
      <c r="E94" s="21">
        <f t="shared" si="25"/>
        <v>48709737.850000001</v>
      </c>
      <c r="F94" s="34">
        <v>5419536.1100000003</v>
      </c>
      <c r="G94" s="34">
        <v>5419536.1100000003</v>
      </c>
      <c r="H94" s="34">
        <f t="shared" si="23"/>
        <v>43290201.740000002</v>
      </c>
    </row>
    <row r="95" spans="1:8">
      <c r="A95" s="19" t="s">
        <v>154</v>
      </c>
      <c r="B95" s="33" t="s">
        <v>39</v>
      </c>
      <c r="C95" s="34">
        <v>8626063</v>
      </c>
      <c r="D95" s="34">
        <v>40952045.159999996</v>
      </c>
      <c r="E95" s="21">
        <f t="shared" si="25"/>
        <v>49578108.159999996</v>
      </c>
      <c r="F95" s="34">
        <v>644.99</v>
      </c>
      <c r="G95" s="34">
        <v>644.99</v>
      </c>
      <c r="H95" s="34">
        <f t="shared" si="23"/>
        <v>49577463.169999994</v>
      </c>
    </row>
    <row r="96" spans="1:8">
      <c r="A96" s="19" t="s">
        <v>155</v>
      </c>
      <c r="B96" s="33" t="s">
        <v>41</v>
      </c>
      <c r="C96" s="34"/>
      <c r="D96" s="34"/>
      <c r="E96" s="21">
        <f t="shared" si="25"/>
        <v>0</v>
      </c>
      <c r="F96" s="34"/>
      <c r="G96" s="34"/>
      <c r="H96" s="34">
        <f t="shared" si="23"/>
        <v>0</v>
      </c>
    </row>
    <row r="97" spans="1:8">
      <c r="A97" s="19" t="s">
        <v>156</v>
      </c>
      <c r="B97" s="33" t="s">
        <v>43</v>
      </c>
      <c r="C97" s="34">
        <v>12145678</v>
      </c>
      <c r="D97" s="34">
        <v>4899040.28</v>
      </c>
      <c r="E97" s="21">
        <f t="shared" si="25"/>
        <v>17044718.280000001</v>
      </c>
      <c r="F97" s="34">
        <v>250622.68</v>
      </c>
      <c r="G97" s="34">
        <v>250622.68</v>
      </c>
      <c r="H97" s="34">
        <f t="shared" si="23"/>
        <v>16794095.600000001</v>
      </c>
    </row>
    <row r="98" spans="1:8">
      <c r="A98" s="31" t="s">
        <v>44</v>
      </c>
      <c r="B98" s="32"/>
      <c r="C98" s="28">
        <f>SUM(C99:C107)</f>
        <v>332369870.22000003</v>
      </c>
      <c r="D98" s="28">
        <f t="shared" ref="D98:G98" si="26">SUM(D99:D107)</f>
        <v>902264094.22000003</v>
      </c>
      <c r="E98" s="28">
        <f t="shared" si="26"/>
        <v>1234633964.4399998</v>
      </c>
      <c r="F98" s="28">
        <f t="shared" si="26"/>
        <v>94281192.060000002</v>
      </c>
      <c r="G98" s="28">
        <f t="shared" si="26"/>
        <v>86204713.930000007</v>
      </c>
      <c r="H98" s="28">
        <f t="shared" si="23"/>
        <v>1140352772.3799999</v>
      </c>
    </row>
    <row r="99" spans="1:8">
      <c r="A99" s="19" t="s">
        <v>157</v>
      </c>
      <c r="B99" s="33" t="s">
        <v>46</v>
      </c>
      <c r="C99" s="34">
        <v>28674317</v>
      </c>
      <c r="D99" s="34">
        <v>20328744.469999999</v>
      </c>
      <c r="E99" s="21">
        <f t="shared" ref="E99:E107" si="27">C99+D99</f>
        <v>49003061.469999999</v>
      </c>
      <c r="F99" s="34">
        <v>2176911.5</v>
      </c>
      <c r="G99" s="34">
        <v>2176911.5</v>
      </c>
      <c r="H99" s="34">
        <f t="shared" si="23"/>
        <v>46826149.969999999</v>
      </c>
    </row>
    <row r="100" spans="1:8">
      <c r="A100" s="19" t="s">
        <v>158</v>
      </c>
      <c r="B100" s="33" t="s">
        <v>48</v>
      </c>
      <c r="C100" s="34">
        <v>23324130</v>
      </c>
      <c r="D100" s="34">
        <v>10704158.699999999</v>
      </c>
      <c r="E100" s="21">
        <f t="shared" si="27"/>
        <v>34028288.700000003</v>
      </c>
      <c r="F100" s="34">
        <v>593571.22</v>
      </c>
      <c r="G100" s="34">
        <v>593571.22</v>
      </c>
      <c r="H100" s="34">
        <f t="shared" si="23"/>
        <v>33434717.480000004</v>
      </c>
    </row>
    <row r="101" spans="1:8">
      <c r="A101" s="19" t="s">
        <v>159</v>
      </c>
      <c r="B101" s="33" t="s">
        <v>50</v>
      </c>
      <c r="C101" s="34">
        <v>66922015.799999997</v>
      </c>
      <c r="D101" s="34">
        <v>351698535.87</v>
      </c>
      <c r="E101" s="21">
        <f t="shared" si="27"/>
        <v>418620551.67000002</v>
      </c>
      <c r="F101" s="34">
        <v>20225481.940000001</v>
      </c>
      <c r="G101" s="34">
        <v>20225481.940000001</v>
      </c>
      <c r="H101" s="34">
        <f t="shared" si="23"/>
        <v>398395069.73000002</v>
      </c>
    </row>
    <row r="102" spans="1:8">
      <c r="A102" s="19" t="s">
        <v>160</v>
      </c>
      <c r="B102" s="33" t="s">
        <v>52</v>
      </c>
      <c r="C102" s="34">
        <v>68085919</v>
      </c>
      <c r="D102" s="34">
        <v>266938489.02000001</v>
      </c>
      <c r="E102" s="21">
        <f t="shared" si="27"/>
        <v>335024408.01999998</v>
      </c>
      <c r="F102" s="34">
        <v>7979395.9699999997</v>
      </c>
      <c r="G102" s="34">
        <v>17372.32</v>
      </c>
      <c r="H102" s="34">
        <f t="shared" si="23"/>
        <v>327045012.04999995</v>
      </c>
    </row>
    <row r="103" spans="1:8">
      <c r="A103" s="19" t="s">
        <v>161</v>
      </c>
      <c r="B103" s="33" t="s">
        <v>54</v>
      </c>
      <c r="C103" s="34">
        <v>76626390</v>
      </c>
      <c r="D103" s="34">
        <v>252425476.03</v>
      </c>
      <c r="E103" s="21">
        <f t="shared" si="27"/>
        <v>329051866.02999997</v>
      </c>
      <c r="F103" s="34">
        <v>61450431.140000001</v>
      </c>
      <c r="G103" s="34">
        <v>61450431.140000001</v>
      </c>
      <c r="H103" s="34">
        <f t="shared" si="23"/>
        <v>267601434.88999999</v>
      </c>
    </row>
    <row r="104" spans="1:8">
      <c r="A104" s="19" t="s">
        <v>162</v>
      </c>
      <c r="B104" s="33" t="s">
        <v>56</v>
      </c>
      <c r="C104" s="34">
        <v>15903910</v>
      </c>
      <c r="D104" s="34">
        <v>6302520</v>
      </c>
      <c r="E104" s="21">
        <f t="shared" si="27"/>
        <v>22206430</v>
      </c>
      <c r="F104" s="34">
        <v>266770.68</v>
      </c>
      <c r="G104" s="34">
        <v>266770.68</v>
      </c>
      <c r="H104" s="34">
        <f t="shared" si="23"/>
        <v>21939659.32</v>
      </c>
    </row>
    <row r="105" spans="1:8">
      <c r="A105" s="19" t="s">
        <v>163</v>
      </c>
      <c r="B105" s="33" t="s">
        <v>58</v>
      </c>
      <c r="C105" s="34">
        <v>14827552</v>
      </c>
      <c r="D105" s="34">
        <v>-7061704.8799999999</v>
      </c>
      <c r="E105" s="21">
        <f t="shared" si="27"/>
        <v>7765847.1200000001</v>
      </c>
      <c r="F105" s="34">
        <v>570455.19999999995</v>
      </c>
      <c r="G105" s="34">
        <v>547404.72</v>
      </c>
      <c r="H105" s="34">
        <f t="shared" si="23"/>
        <v>7195391.9199999999</v>
      </c>
    </row>
    <row r="106" spans="1:8">
      <c r="A106" s="19" t="s">
        <v>164</v>
      </c>
      <c r="B106" s="33" t="s">
        <v>60</v>
      </c>
      <c r="C106" s="34">
        <v>37008669.420000002</v>
      </c>
      <c r="D106" s="34">
        <v>829181.61</v>
      </c>
      <c r="E106" s="21">
        <f t="shared" si="27"/>
        <v>37837851.030000001</v>
      </c>
      <c r="F106" s="34">
        <v>979392.06</v>
      </c>
      <c r="G106" s="34">
        <v>887988.06</v>
      </c>
      <c r="H106" s="34">
        <f t="shared" si="23"/>
        <v>36858458.969999999</v>
      </c>
    </row>
    <row r="107" spans="1:8">
      <c r="A107" s="19" t="s">
        <v>165</v>
      </c>
      <c r="B107" s="33" t="s">
        <v>62</v>
      </c>
      <c r="C107" s="34">
        <v>996967</v>
      </c>
      <c r="D107" s="34">
        <v>98693.4</v>
      </c>
      <c r="E107" s="21">
        <f t="shared" si="27"/>
        <v>1095660.3999999999</v>
      </c>
      <c r="F107" s="34">
        <v>38782.35</v>
      </c>
      <c r="G107" s="34">
        <v>38782.35</v>
      </c>
      <c r="H107" s="34">
        <f t="shared" si="23"/>
        <v>1056878.0499999998</v>
      </c>
    </row>
    <row r="108" spans="1:8">
      <c r="A108" s="31" t="s">
        <v>63</v>
      </c>
      <c r="B108" s="32"/>
      <c r="C108" s="28">
        <f>SUM(C109:C117)</f>
        <v>9476881</v>
      </c>
      <c r="D108" s="28">
        <f t="shared" ref="D108:G108" si="28">SUM(D109:D117)</f>
        <v>-2571000</v>
      </c>
      <c r="E108" s="28">
        <f t="shared" si="28"/>
        <v>6905881</v>
      </c>
      <c r="F108" s="28">
        <f t="shared" si="28"/>
        <v>0</v>
      </c>
      <c r="G108" s="28">
        <f t="shared" si="28"/>
        <v>0</v>
      </c>
      <c r="H108" s="28">
        <f t="shared" si="23"/>
        <v>6905881</v>
      </c>
    </row>
    <row r="109" spans="1:8">
      <c r="A109" s="19" t="s">
        <v>166</v>
      </c>
      <c r="B109" s="33" t="s">
        <v>65</v>
      </c>
      <c r="C109" s="34"/>
      <c r="D109" s="34"/>
      <c r="E109" s="21">
        <f t="shared" ref="E109:E117" si="29">C109+D109</f>
        <v>0</v>
      </c>
      <c r="F109" s="34"/>
      <c r="G109" s="34"/>
      <c r="H109" s="34">
        <f t="shared" si="23"/>
        <v>0</v>
      </c>
    </row>
    <row r="110" spans="1:8">
      <c r="A110" s="19" t="s">
        <v>167</v>
      </c>
      <c r="B110" s="33" t="s">
        <v>67</v>
      </c>
      <c r="C110" s="34"/>
      <c r="D110" s="34"/>
      <c r="E110" s="21">
        <f t="shared" si="29"/>
        <v>0</v>
      </c>
      <c r="F110" s="34"/>
      <c r="G110" s="34"/>
      <c r="H110" s="34">
        <f t="shared" si="23"/>
        <v>0</v>
      </c>
    </row>
    <row r="111" spans="1:8">
      <c r="A111" s="19" t="s">
        <v>168</v>
      </c>
      <c r="B111" s="33" t="s">
        <v>69</v>
      </c>
      <c r="C111" s="34">
        <v>6540481</v>
      </c>
      <c r="D111" s="34">
        <v>33000</v>
      </c>
      <c r="E111" s="21">
        <f t="shared" si="29"/>
        <v>6573481</v>
      </c>
      <c r="F111" s="34">
        <v>0</v>
      </c>
      <c r="G111" s="34">
        <v>0</v>
      </c>
      <c r="H111" s="34">
        <f t="shared" si="23"/>
        <v>6573481</v>
      </c>
    </row>
    <row r="112" spans="1:8">
      <c r="A112" s="19" t="s">
        <v>169</v>
      </c>
      <c r="B112" s="33" t="s">
        <v>71</v>
      </c>
      <c r="C112" s="34">
        <v>2936400</v>
      </c>
      <c r="D112" s="34">
        <v>-2604000</v>
      </c>
      <c r="E112" s="21">
        <f t="shared" si="29"/>
        <v>332400</v>
      </c>
      <c r="F112" s="34">
        <v>0</v>
      </c>
      <c r="G112" s="34">
        <v>0</v>
      </c>
      <c r="H112" s="34">
        <f t="shared" si="23"/>
        <v>332400</v>
      </c>
    </row>
    <row r="113" spans="1:8">
      <c r="A113" s="19" t="s">
        <v>170</v>
      </c>
      <c r="B113" s="33" t="s">
        <v>73</v>
      </c>
      <c r="C113" s="34"/>
      <c r="D113" s="34"/>
      <c r="E113" s="21">
        <f t="shared" si="29"/>
        <v>0</v>
      </c>
      <c r="F113" s="34"/>
      <c r="G113" s="34"/>
      <c r="H113" s="34">
        <f t="shared" si="23"/>
        <v>0</v>
      </c>
    </row>
    <row r="114" spans="1:8">
      <c r="A114" s="19" t="s">
        <v>171</v>
      </c>
      <c r="B114" s="33" t="s">
        <v>75</v>
      </c>
      <c r="C114" s="34"/>
      <c r="D114" s="34"/>
      <c r="E114" s="21">
        <f t="shared" si="29"/>
        <v>0</v>
      </c>
      <c r="F114" s="34"/>
      <c r="G114" s="34"/>
      <c r="H114" s="34">
        <f t="shared" si="23"/>
        <v>0</v>
      </c>
    </row>
    <row r="115" spans="1:8">
      <c r="A115" s="22"/>
      <c r="B115" s="33" t="s">
        <v>76</v>
      </c>
      <c r="C115" s="34"/>
      <c r="D115" s="34"/>
      <c r="E115" s="21">
        <f t="shared" si="29"/>
        <v>0</v>
      </c>
      <c r="F115" s="34"/>
      <c r="G115" s="34"/>
      <c r="H115" s="34">
        <f t="shared" si="23"/>
        <v>0</v>
      </c>
    </row>
    <row r="116" spans="1:8">
      <c r="A116" s="22"/>
      <c r="B116" s="33" t="s">
        <v>77</v>
      </c>
      <c r="C116" s="34"/>
      <c r="D116" s="34"/>
      <c r="E116" s="21">
        <f t="shared" si="29"/>
        <v>0</v>
      </c>
      <c r="F116" s="34"/>
      <c r="G116" s="34"/>
      <c r="H116" s="34">
        <f t="shared" si="23"/>
        <v>0</v>
      </c>
    </row>
    <row r="117" spans="1:8">
      <c r="A117" s="19" t="s">
        <v>172</v>
      </c>
      <c r="B117" s="33" t="s">
        <v>79</v>
      </c>
      <c r="C117" s="34"/>
      <c r="D117" s="34"/>
      <c r="E117" s="21">
        <f t="shared" si="29"/>
        <v>0</v>
      </c>
      <c r="F117" s="34"/>
      <c r="G117" s="34"/>
      <c r="H117" s="34">
        <f t="shared" si="23"/>
        <v>0</v>
      </c>
    </row>
    <row r="118" spans="1:8">
      <c r="A118" s="31" t="s">
        <v>80</v>
      </c>
      <c r="B118" s="32"/>
      <c r="C118" s="28">
        <f>SUM(C119:C127)</f>
        <v>17219191.34</v>
      </c>
      <c r="D118" s="28">
        <f t="shared" ref="D118:G118" si="30">SUM(D119:D127)</f>
        <v>88771817.670000002</v>
      </c>
      <c r="E118" s="28">
        <f t="shared" si="30"/>
        <v>105991009.01000001</v>
      </c>
      <c r="F118" s="28">
        <f t="shared" si="30"/>
        <v>8555904.8000000007</v>
      </c>
      <c r="G118" s="28">
        <f t="shared" si="30"/>
        <v>8555904.8000000007</v>
      </c>
      <c r="H118" s="28">
        <f t="shared" si="23"/>
        <v>97435104.210000008</v>
      </c>
    </row>
    <row r="119" spans="1:8">
      <c r="A119" s="19" t="s">
        <v>173</v>
      </c>
      <c r="B119" s="33" t="s">
        <v>82</v>
      </c>
      <c r="C119" s="34">
        <v>3877324</v>
      </c>
      <c r="D119" s="34">
        <v>5517298.6200000001</v>
      </c>
      <c r="E119" s="21">
        <v>9394622.620000001</v>
      </c>
      <c r="F119" s="34">
        <v>0</v>
      </c>
      <c r="G119" s="34">
        <v>0</v>
      </c>
      <c r="H119" s="34">
        <v>9394622.620000001</v>
      </c>
    </row>
    <row r="120" spans="1:8">
      <c r="A120" s="19" t="s">
        <v>174</v>
      </c>
      <c r="B120" s="33" t="s">
        <v>84</v>
      </c>
      <c r="C120" s="34">
        <v>218140</v>
      </c>
      <c r="D120" s="34">
        <v>240712</v>
      </c>
      <c r="E120" s="21">
        <v>458852</v>
      </c>
      <c r="F120" s="34">
        <v>0</v>
      </c>
      <c r="G120" s="34">
        <v>0</v>
      </c>
      <c r="H120" s="34">
        <v>458852</v>
      </c>
    </row>
    <row r="121" spans="1:8">
      <c r="A121" s="19" t="s">
        <v>175</v>
      </c>
      <c r="B121" s="33" t="s">
        <v>86</v>
      </c>
      <c r="C121" s="34">
        <v>11553716.34</v>
      </c>
      <c r="D121" s="34">
        <v>82968332.129999995</v>
      </c>
      <c r="E121" s="21">
        <v>94522048.469999999</v>
      </c>
      <c r="F121" s="34">
        <v>8555904.8000000007</v>
      </c>
      <c r="G121" s="34">
        <v>8555904.8000000007</v>
      </c>
      <c r="H121" s="34">
        <v>85966143.670000002</v>
      </c>
    </row>
    <row r="122" spans="1:8">
      <c r="A122" s="19" t="s">
        <v>176</v>
      </c>
      <c r="B122" s="33" t="s">
        <v>88</v>
      </c>
      <c r="C122" s="34">
        <v>970516</v>
      </c>
      <c r="D122" s="34">
        <v>-250516</v>
      </c>
      <c r="E122" s="21">
        <v>720000</v>
      </c>
      <c r="F122" s="34">
        <v>0</v>
      </c>
      <c r="G122" s="34">
        <v>0</v>
      </c>
      <c r="H122" s="34">
        <v>720000</v>
      </c>
    </row>
    <row r="123" spans="1:8">
      <c r="A123" s="19" t="s">
        <v>177</v>
      </c>
      <c r="B123" s="33" t="s">
        <v>90</v>
      </c>
      <c r="C123" s="34"/>
      <c r="D123" s="34"/>
      <c r="E123" s="21">
        <f t="shared" ref="E123:E127" si="31">C123+D123</f>
        <v>0</v>
      </c>
      <c r="F123" s="34"/>
      <c r="G123" s="34"/>
      <c r="H123" s="34">
        <f t="shared" si="23"/>
        <v>0</v>
      </c>
    </row>
    <row r="124" spans="1:8">
      <c r="A124" s="19" t="s">
        <v>178</v>
      </c>
      <c r="B124" s="33" t="s">
        <v>92</v>
      </c>
      <c r="C124" s="34">
        <v>599495</v>
      </c>
      <c r="D124" s="34">
        <v>295990.92000000004</v>
      </c>
      <c r="E124" s="21">
        <v>895485.92</v>
      </c>
      <c r="F124" s="34">
        <v>0</v>
      </c>
      <c r="G124" s="34">
        <v>0</v>
      </c>
      <c r="H124" s="34">
        <v>895485.92</v>
      </c>
    </row>
    <row r="125" spans="1:8">
      <c r="A125" s="19" t="s">
        <v>179</v>
      </c>
      <c r="B125" s="33" t="s">
        <v>94</v>
      </c>
      <c r="C125" s="34"/>
      <c r="D125" s="34"/>
      <c r="E125" s="21">
        <f t="shared" si="31"/>
        <v>0</v>
      </c>
      <c r="F125" s="34"/>
      <c r="G125" s="34"/>
      <c r="H125" s="34">
        <f t="shared" si="23"/>
        <v>0</v>
      </c>
    </row>
    <row r="126" spans="1:8">
      <c r="A126" s="19" t="s">
        <v>180</v>
      </c>
      <c r="B126" s="33" t="s">
        <v>96</v>
      </c>
      <c r="C126" s="34"/>
      <c r="D126" s="34"/>
      <c r="E126" s="21">
        <f t="shared" si="31"/>
        <v>0</v>
      </c>
      <c r="F126" s="34"/>
      <c r="G126" s="34"/>
      <c r="H126" s="34">
        <f t="shared" si="23"/>
        <v>0</v>
      </c>
    </row>
    <row r="127" spans="1:8">
      <c r="A127" s="19" t="s">
        <v>181</v>
      </c>
      <c r="B127" s="33" t="s">
        <v>98</v>
      </c>
      <c r="C127" s="34"/>
      <c r="D127" s="34"/>
      <c r="E127" s="21">
        <f t="shared" si="31"/>
        <v>0</v>
      </c>
      <c r="F127" s="34"/>
      <c r="G127" s="34"/>
      <c r="H127" s="34">
        <f t="shared" si="23"/>
        <v>0</v>
      </c>
    </row>
    <row r="128" spans="1:8">
      <c r="A128" s="31" t="s">
        <v>99</v>
      </c>
      <c r="B128" s="32"/>
      <c r="C128" s="28">
        <f>SUM(C129:C131)</f>
        <v>18000000</v>
      </c>
      <c r="D128" s="28">
        <f t="shared" ref="D128:G128" si="32">SUM(D129:D131)</f>
        <v>204985646.10999998</v>
      </c>
      <c r="E128" s="28">
        <f t="shared" si="32"/>
        <v>222985646.10999998</v>
      </c>
      <c r="F128" s="28">
        <f t="shared" si="32"/>
        <v>26780269.740000006</v>
      </c>
      <c r="G128" s="28">
        <f t="shared" si="32"/>
        <v>26780269.740000002</v>
      </c>
      <c r="H128" s="28">
        <f t="shared" si="23"/>
        <v>196205376.36999997</v>
      </c>
    </row>
    <row r="129" spans="1:8">
      <c r="A129" s="19" t="s">
        <v>182</v>
      </c>
      <c r="B129" s="33" t="s">
        <v>101</v>
      </c>
      <c r="C129" s="34"/>
      <c r="D129" s="34"/>
      <c r="E129" s="21">
        <f t="shared" ref="E129:E131" si="33">C129+D129</f>
        <v>0</v>
      </c>
      <c r="F129" s="34"/>
      <c r="G129" s="34"/>
      <c r="H129" s="34">
        <f t="shared" si="23"/>
        <v>0</v>
      </c>
    </row>
    <row r="130" spans="1:8">
      <c r="A130" s="19" t="s">
        <v>183</v>
      </c>
      <c r="B130" s="33" t="s">
        <v>103</v>
      </c>
      <c r="C130" s="34">
        <v>18000000</v>
      </c>
      <c r="D130" s="34">
        <v>204985646.10999998</v>
      </c>
      <c r="E130" s="21">
        <v>222985646.10999998</v>
      </c>
      <c r="F130" s="34">
        <v>26780269.740000006</v>
      </c>
      <c r="G130" s="34">
        <v>26780269.740000002</v>
      </c>
      <c r="H130" s="34">
        <v>196205376.36999997</v>
      </c>
    </row>
    <row r="131" spans="1:8">
      <c r="A131" s="19" t="s">
        <v>184</v>
      </c>
      <c r="B131" s="33" t="s">
        <v>105</v>
      </c>
      <c r="C131" s="34"/>
      <c r="D131" s="34"/>
      <c r="E131" s="21">
        <f t="shared" si="33"/>
        <v>0</v>
      </c>
      <c r="F131" s="34"/>
      <c r="G131" s="34"/>
      <c r="H131" s="34">
        <f t="shared" si="23"/>
        <v>0</v>
      </c>
    </row>
    <row r="132" spans="1:8">
      <c r="A132" s="31" t="s">
        <v>106</v>
      </c>
      <c r="B132" s="32"/>
      <c r="C132" s="28">
        <f>SUM(C133:C140)</f>
        <v>30000000</v>
      </c>
      <c r="D132" s="28">
        <f t="shared" ref="D132:G132" si="34">SUM(D133:D140)</f>
        <v>-25594763</v>
      </c>
      <c r="E132" s="28">
        <f t="shared" si="34"/>
        <v>4405237</v>
      </c>
      <c r="F132" s="28">
        <f t="shared" si="34"/>
        <v>0</v>
      </c>
      <c r="G132" s="28">
        <f t="shared" si="34"/>
        <v>0</v>
      </c>
      <c r="H132" s="28">
        <f t="shared" si="23"/>
        <v>4405237</v>
      </c>
    </row>
    <row r="133" spans="1:8">
      <c r="A133" s="19" t="s">
        <v>185</v>
      </c>
      <c r="B133" s="33" t="s">
        <v>108</v>
      </c>
      <c r="C133" s="34"/>
      <c r="D133" s="34"/>
      <c r="E133" s="21">
        <f t="shared" ref="E133:E140" si="35">C133+D133</f>
        <v>0</v>
      </c>
      <c r="F133" s="34"/>
      <c r="G133" s="34"/>
      <c r="H133" s="34">
        <f t="shared" si="23"/>
        <v>0</v>
      </c>
    </row>
    <row r="134" spans="1:8">
      <c r="A134" s="19" t="s">
        <v>186</v>
      </c>
      <c r="B134" s="33" t="s">
        <v>110</v>
      </c>
      <c r="C134" s="34"/>
      <c r="D134" s="34"/>
      <c r="E134" s="21">
        <f t="shared" si="35"/>
        <v>0</v>
      </c>
      <c r="F134" s="34"/>
      <c r="G134" s="34"/>
      <c r="H134" s="34">
        <f t="shared" si="23"/>
        <v>0</v>
      </c>
    </row>
    <row r="135" spans="1:8">
      <c r="A135" s="19" t="s">
        <v>187</v>
      </c>
      <c r="B135" s="33" t="s">
        <v>112</v>
      </c>
      <c r="C135" s="34"/>
      <c r="D135" s="34"/>
      <c r="E135" s="21">
        <f t="shared" si="35"/>
        <v>0</v>
      </c>
      <c r="F135" s="34"/>
      <c r="G135" s="34"/>
      <c r="H135" s="34">
        <f t="shared" si="23"/>
        <v>0</v>
      </c>
    </row>
    <row r="136" spans="1:8">
      <c r="A136" s="19" t="s">
        <v>188</v>
      </c>
      <c r="B136" s="33" t="s">
        <v>113</v>
      </c>
      <c r="C136" s="34"/>
      <c r="D136" s="34"/>
      <c r="E136" s="21">
        <f t="shared" si="35"/>
        <v>0</v>
      </c>
      <c r="F136" s="34"/>
      <c r="G136" s="34"/>
      <c r="H136" s="34">
        <f t="shared" si="23"/>
        <v>0</v>
      </c>
    </row>
    <row r="137" spans="1:8">
      <c r="A137" s="19" t="s">
        <v>189</v>
      </c>
      <c r="B137" s="33" t="s">
        <v>114</v>
      </c>
      <c r="C137" s="34"/>
      <c r="D137" s="34"/>
      <c r="E137" s="21">
        <f t="shared" si="35"/>
        <v>0</v>
      </c>
      <c r="F137" s="34"/>
      <c r="G137" s="34"/>
      <c r="H137" s="34">
        <f t="shared" si="23"/>
        <v>0</v>
      </c>
    </row>
    <row r="138" spans="1:8">
      <c r="A138" s="19" t="s">
        <v>190</v>
      </c>
      <c r="B138" s="33" t="s">
        <v>115</v>
      </c>
      <c r="C138" s="34"/>
      <c r="D138" s="34"/>
      <c r="E138" s="21">
        <f t="shared" si="35"/>
        <v>0</v>
      </c>
      <c r="F138" s="34"/>
      <c r="G138" s="34"/>
      <c r="H138" s="34">
        <f t="shared" si="23"/>
        <v>0</v>
      </c>
    </row>
    <row r="139" spans="1:8">
      <c r="A139" s="19"/>
      <c r="B139" s="33" t="s">
        <v>116</v>
      </c>
      <c r="C139" s="34"/>
      <c r="D139" s="34"/>
      <c r="E139" s="21">
        <f t="shared" si="35"/>
        <v>0</v>
      </c>
      <c r="F139" s="34"/>
      <c r="G139" s="34"/>
      <c r="H139" s="34">
        <f t="shared" si="23"/>
        <v>0</v>
      </c>
    </row>
    <row r="140" spans="1:8">
      <c r="A140" s="19" t="s">
        <v>191</v>
      </c>
      <c r="B140" s="33" t="s">
        <v>117</v>
      </c>
      <c r="C140" s="34">
        <v>30000000</v>
      </c>
      <c r="D140" s="34">
        <v>-25594763</v>
      </c>
      <c r="E140" s="21">
        <f t="shared" si="35"/>
        <v>4405237</v>
      </c>
      <c r="F140" s="34">
        <v>0</v>
      </c>
      <c r="G140" s="34">
        <v>0</v>
      </c>
      <c r="H140" s="34">
        <f t="shared" si="23"/>
        <v>4405237</v>
      </c>
    </row>
    <row r="141" spans="1:8">
      <c r="A141" s="31" t="s">
        <v>118</v>
      </c>
      <c r="B141" s="32"/>
      <c r="C141" s="28">
        <f>SUM(C142:C144)</f>
        <v>0</v>
      </c>
      <c r="D141" s="28">
        <f t="shared" ref="D141:G141" si="36">SUM(D142:D144)</f>
        <v>0</v>
      </c>
      <c r="E141" s="28">
        <f t="shared" si="36"/>
        <v>0</v>
      </c>
      <c r="F141" s="28">
        <f t="shared" si="36"/>
        <v>0</v>
      </c>
      <c r="G141" s="28">
        <f t="shared" si="36"/>
        <v>0</v>
      </c>
      <c r="H141" s="28">
        <f t="shared" si="23"/>
        <v>0</v>
      </c>
    </row>
    <row r="142" spans="1:8">
      <c r="A142" s="19" t="s">
        <v>192</v>
      </c>
      <c r="B142" s="33" t="s">
        <v>120</v>
      </c>
      <c r="C142" s="34"/>
      <c r="D142" s="34"/>
      <c r="E142" s="21">
        <f t="shared" ref="E142:E144" si="37">C142+D142</f>
        <v>0</v>
      </c>
      <c r="F142" s="34"/>
      <c r="G142" s="34"/>
      <c r="H142" s="34">
        <f t="shared" si="23"/>
        <v>0</v>
      </c>
    </row>
    <row r="143" spans="1:8">
      <c r="A143" s="19" t="s">
        <v>193</v>
      </c>
      <c r="B143" s="33" t="s">
        <v>122</v>
      </c>
      <c r="C143" s="34"/>
      <c r="D143" s="34"/>
      <c r="E143" s="21">
        <f t="shared" si="37"/>
        <v>0</v>
      </c>
      <c r="F143" s="34"/>
      <c r="G143" s="34"/>
      <c r="H143" s="34">
        <f t="shared" si="23"/>
        <v>0</v>
      </c>
    </row>
    <row r="144" spans="1:8">
      <c r="A144" s="19" t="s">
        <v>194</v>
      </c>
      <c r="B144" s="33" t="s">
        <v>124</v>
      </c>
      <c r="C144" s="34"/>
      <c r="D144" s="34"/>
      <c r="E144" s="21">
        <f t="shared" si="37"/>
        <v>0</v>
      </c>
      <c r="F144" s="34"/>
      <c r="G144" s="34"/>
      <c r="H144" s="34">
        <f t="shared" si="23"/>
        <v>0</v>
      </c>
    </row>
    <row r="145" spans="1:8">
      <c r="A145" s="31" t="s">
        <v>125</v>
      </c>
      <c r="B145" s="32"/>
      <c r="C145" s="28">
        <f>SUM(C146:C152)</f>
        <v>0</v>
      </c>
      <c r="D145" s="28">
        <f t="shared" ref="D145:G145" si="38">SUM(D146:D152)</f>
        <v>0</v>
      </c>
      <c r="E145" s="28">
        <f t="shared" si="38"/>
        <v>0</v>
      </c>
      <c r="F145" s="28">
        <f t="shared" si="38"/>
        <v>0</v>
      </c>
      <c r="G145" s="28">
        <f t="shared" si="38"/>
        <v>0</v>
      </c>
      <c r="H145" s="28">
        <f t="shared" ref="H145:H152" si="39">E145-F145</f>
        <v>0</v>
      </c>
    </row>
    <row r="146" spans="1:8">
      <c r="A146" s="19" t="s">
        <v>195</v>
      </c>
      <c r="B146" s="33" t="s">
        <v>127</v>
      </c>
      <c r="C146" s="34"/>
      <c r="D146" s="34"/>
      <c r="E146" s="21">
        <f t="shared" ref="E146:E152" si="40">C146+D146</f>
        <v>0</v>
      </c>
      <c r="F146" s="34"/>
      <c r="G146" s="34"/>
      <c r="H146" s="34">
        <f t="shared" si="39"/>
        <v>0</v>
      </c>
    </row>
    <row r="147" spans="1:8">
      <c r="A147" s="19" t="s">
        <v>196</v>
      </c>
      <c r="B147" s="33" t="s">
        <v>129</v>
      </c>
      <c r="C147" s="34"/>
      <c r="D147" s="34"/>
      <c r="E147" s="21">
        <f t="shared" si="40"/>
        <v>0</v>
      </c>
      <c r="F147" s="34"/>
      <c r="G147" s="34"/>
      <c r="H147" s="34">
        <f t="shared" si="39"/>
        <v>0</v>
      </c>
    </row>
    <row r="148" spans="1:8">
      <c r="A148" s="19" t="s">
        <v>197</v>
      </c>
      <c r="B148" s="33" t="s">
        <v>131</v>
      </c>
      <c r="C148" s="34"/>
      <c r="D148" s="34"/>
      <c r="E148" s="21">
        <f t="shared" si="40"/>
        <v>0</v>
      </c>
      <c r="F148" s="34"/>
      <c r="G148" s="34"/>
      <c r="H148" s="34">
        <f t="shared" si="39"/>
        <v>0</v>
      </c>
    </row>
    <row r="149" spans="1:8">
      <c r="A149" s="19" t="s">
        <v>198</v>
      </c>
      <c r="B149" s="33" t="s">
        <v>133</v>
      </c>
      <c r="C149" s="34"/>
      <c r="D149" s="34"/>
      <c r="E149" s="21">
        <f t="shared" si="40"/>
        <v>0</v>
      </c>
      <c r="F149" s="34"/>
      <c r="G149" s="34"/>
      <c r="H149" s="34">
        <f t="shared" si="39"/>
        <v>0</v>
      </c>
    </row>
    <row r="150" spans="1:8">
      <c r="A150" s="19" t="s">
        <v>199</v>
      </c>
      <c r="B150" s="33" t="s">
        <v>135</v>
      </c>
      <c r="C150" s="34"/>
      <c r="D150" s="34"/>
      <c r="E150" s="21">
        <f t="shared" si="40"/>
        <v>0</v>
      </c>
      <c r="F150" s="34"/>
      <c r="G150" s="34"/>
      <c r="H150" s="34">
        <f t="shared" si="39"/>
        <v>0</v>
      </c>
    </row>
    <row r="151" spans="1:8">
      <c r="A151" s="19" t="s">
        <v>200</v>
      </c>
      <c r="B151" s="33" t="s">
        <v>137</v>
      </c>
      <c r="C151" s="34"/>
      <c r="D151" s="34"/>
      <c r="E151" s="21">
        <f t="shared" si="40"/>
        <v>0</v>
      </c>
      <c r="F151" s="34"/>
      <c r="G151" s="34"/>
      <c r="H151" s="34">
        <f t="shared" si="39"/>
        <v>0</v>
      </c>
    </row>
    <row r="152" spans="1:8">
      <c r="A152" s="19" t="s">
        <v>201</v>
      </c>
      <c r="B152" s="33" t="s">
        <v>139</v>
      </c>
      <c r="C152" s="34"/>
      <c r="D152" s="34"/>
      <c r="E152" s="21">
        <f t="shared" si="40"/>
        <v>0</v>
      </c>
      <c r="F152" s="34"/>
      <c r="G152" s="34"/>
      <c r="H152" s="34">
        <f t="shared" si="39"/>
        <v>0</v>
      </c>
    </row>
    <row r="153" spans="1:8">
      <c r="A153" s="26"/>
      <c r="B153" s="35"/>
      <c r="C153" s="34"/>
      <c r="D153" s="34"/>
      <c r="E153" s="34"/>
      <c r="F153" s="34"/>
      <c r="G153" s="34"/>
      <c r="H153" s="34"/>
    </row>
    <row r="154" spans="1:8">
      <c r="A154" s="26"/>
      <c r="B154" s="27" t="s">
        <v>202</v>
      </c>
      <c r="C154" s="28">
        <f t="shared" ref="C154:H154" si="41">C4+C79</f>
        <v>5932898360.6800003</v>
      </c>
      <c r="D154" s="28">
        <f t="shared" si="41"/>
        <v>5133552329.9300003</v>
      </c>
      <c r="E154" s="28">
        <f t="shared" si="41"/>
        <v>11066450690.610001</v>
      </c>
      <c r="F154" s="28">
        <f t="shared" si="41"/>
        <v>1568581198.5800002</v>
      </c>
      <c r="G154" s="28">
        <f t="shared" si="41"/>
        <v>1557556624.6900001</v>
      </c>
      <c r="H154" s="28">
        <f t="shared" si="41"/>
        <v>9497869492.0300007</v>
      </c>
    </row>
    <row r="155" spans="1:8">
      <c r="A155" s="36"/>
      <c r="B155" s="37"/>
      <c r="C155" s="38"/>
      <c r="D155" s="38"/>
      <c r="E155" s="38"/>
      <c r="F155" s="38"/>
      <c r="G155" s="38"/>
      <c r="H155" s="38"/>
    </row>
    <row r="157" spans="1:8">
      <c r="B157" s="4" t="s">
        <v>203</v>
      </c>
    </row>
    <row r="221" ht="5.0999999999999996" customHeight="1"/>
    <row r="223" ht="5.0999999999999996" customHeight="1"/>
  </sheetData>
  <mergeCells count="24"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0866141732283472" right="0.70866141732283472" top="0.55118110236220474" bottom="0.35433070866141736" header="0.31496062992125984" footer="0.31496062992125984"/>
  <pageSetup scale="69" fitToHeight="1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 1T 2017</vt:lpstr>
      <vt:lpstr>'F6a 1T 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2018-11-23T20:00:27Z</dcterms:created>
  <dcterms:modified xsi:type="dcterms:W3CDTF">2018-11-23T20:00:53Z</dcterms:modified>
</cp:coreProperties>
</file>