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Alfonso Mares\2022\CUENTA PÚBLICA\PRIMER TRIMESTRE\PLATAFORMA LGCG 1T  2022\PLATAFORMA TRANSPARENCIA\"/>
    </mc:Choice>
  </mc:AlternateContent>
  <xr:revisionPtr revIDLastSave="0" documentId="8_{43BFE028-E27E-4952-8A15-94766A331273}" xr6:coauthVersionLast="36" xr6:coauthVersionMax="36" xr10:uidLastSave="{00000000-0000-0000-0000-000000000000}"/>
  <bookViews>
    <workbookView xWindow="0" yWindow="0" windowWidth="28800" windowHeight="10725" tabRatio="1000" xr2:uid="{00000000-000D-0000-FFFF-FFFF00000000}"/>
  </bookViews>
  <sheets>
    <sheet name="ESF" sheetId="1" r:id="rId1"/>
    <sheet name="EA" sheetId="2" r:id="rId2"/>
    <sheet name="ECSF" sheetId="4" r:id="rId3"/>
    <sheet name="EAA" sheetId="10" r:id="rId4"/>
    <sheet name="EADOP" sheetId="11" r:id="rId5"/>
    <sheet name="EVHP" sheetId="3" r:id="rId6"/>
    <sheet name="EFE" sheetId="5" r:id="rId7"/>
    <sheet name="IPC" sheetId="12" r:id="rId8"/>
    <sheet name="Notas PE" sheetId="38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1" hidden="1">EA!#REF!</definedName>
    <definedName name="_xlnm._FilterDatabase" localSheetId="3" hidden="1">EAA!$A$2:$F$21</definedName>
    <definedName name="_xlnm._FilterDatabase" localSheetId="4" hidden="1">EADOP!$A$2:$E$34</definedName>
    <definedName name="_xlnm._FilterDatabase" localSheetId="2" hidden="1">ECSF!$A$2:$C$59</definedName>
    <definedName name="_xlnm._FilterDatabase" localSheetId="6" hidden="1">EFE!#REF!</definedName>
    <definedName name="_xlnm._FilterDatabase" localSheetId="0" hidden="1">ESF!$A$3:$F$39</definedName>
    <definedName name="_xlnm._FilterDatabase" localSheetId="5" hidden="1">EVHP!$A$2:$F$38</definedName>
    <definedName name="_xlnm._FilterDatabase" localSheetId="8" hidden="1">'Notas PE'!$A$1:$J$278</definedName>
    <definedName name="A" localSheetId="8">[1]ECABR!#REF!</definedName>
    <definedName name="A">[1]ECABR!#REF!</definedName>
    <definedName name="A_impresión_IM" localSheetId="8">[1]ECABR!#REF!</definedName>
    <definedName name="A_impresión_IM">[1]ECABR!#REF!</definedName>
    <definedName name="abc" localSheetId="8">[2]TOTAL!#REF!</definedName>
    <definedName name="abc">[2]TOTAL!#REF!</definedName>
    <definedName name="_xlnm.Extract" localSheetId="8">[3]EGRESOS!#REF!</definedName>
    <definedName name="_xlnm.Extract">[3]EGRESOS!#REF!</definedName>
    <definedName name="_xlnm.Print_Area" localSheetId="8">'Notas PE'!$A$1:$J$278</definedName>
    <definedName name="B" localSheetId="8">[3]EGRESOS!#REF!</definedName>
    <definedName name="B">[3]EGRESOS!#REF!</definedName>
    <definedName name="BASE" localSheetId="8">#REF!</definedName>
    <definedName name="BASE">#REF!</definedName>
    <definedName name="_xlnm.Database" localSheetId="8">[4]REPORTO!#REF!</definedName>
    <definedName name="_xlnm.Database">[4]REPORTO!#REF!</definedName>
    <definedName name="cba" localSheetId="8">[2]TOTAL!#REF!</definedName>
    <definedName name="cba">[2]TOTAL!#REF!</definedName>
    <definedName name="cie">[1]ECABR!#REF!</definedName>
    <definedName name="ELOY" localSheetId="8">#REF!</definedName>
    <definedName name="ELOY">#REF!</definedName>
    <definedName name="Fecha" localSheetId="8">#REF!</definedName>
    <definedName name="Fecha">#REF!</definedName>
    <definedName name="HF">[5]T1705HF!$B$20:$B$20</definedName>
    <definedName name="ju" localSheetId="8">[4]REPORTO!#REF!</definedName>
    <definedName name="ju">[4]REPORTO!#REF!</definedName>
    <definedName name="mao" localSheetId="8">[1]ECABR!#REF!</definedName>
    <definedName name="mao">[1]ECABR!#REF!</definedName>
    <definedName name="N" localSheetId="8">#REF!</definedName>
    <definedName name="N">#REF!</definedName>
    <definedName name="REPORTO" localSheetId="8">#REF!</definedName>
    <definedName name="REPORTO">#REF!</definedName>
    <definedName name="TCAIE">[6]CH1902!$B$20:$B$20</definedName>
    <definedName name="TCFEEIS" localSheetId="8">#REF!</definedName>
    <definedName name="TCFEEIS">#REF!</definedName>
    <definedName name="_xlnm.Print_Titles" localSheetId="8">'Notas PE'!$1:$5</definedName>
    <definedName name="TRASP" localSheetId="8">#REF!</definedName>
    <definedName name="TRASP">#REF!</definedName>
    <definedName name="U" localSheetId="8">#REF!</definedName>
    <definedName name="U">#REF!</definedName>
    <definedName name="x" localSheetId="8">#REF!</definedName>
    <definedName name="x">#REF!</definedName>
  </definedNames>
  <calcPr calcId="191029"/>
</workbook>
</file>

<file path=xl/calcChain.xml><?xml version="1.0" encoding="utf-8"?>
<calcChain xmlns="http://schemas.openxmlformats.org/spreadsheetml/2006/main">
  <c r="C59" i="5" l="1"/>
  <c r="C54" i="5"/>
  <c r="B54" i="5"/>
  <c r="C41" i="5"/>
  <c r="B41" i="5"/>
  <c r="B33" i="5"/>
  <c r="C16" i="5"/>
  <c r="B16" i="5"/>
  <c r="C4" i="5"/>
  <c r="B4" i="5"/>
  <c r="I247" i="38"/>
  <c r="I225" i="38"/>
  <c r="H195" i="38"/>
  <c r="J262" i="38"/>
  <c r="J263" i="38"/>
  <c r="J264" i="38"/>
  <c r="J265" i="38"/>
  <c r="J266" i="38"/>
  <c r="J267" i="38"/>
  <c r="J268" i="38"/>
  <c r="J269" i="38"/>
  <c r="J270" i="38"/>
  <c r="J271" i="38"/>
  <c r="J272" i="38"/>
  <c r="J273" i="38"/>
  <c r="J261" i="38"/>
  <c r="J122" i="38"/>
  <c r="J110" i="38"/>
  <c r="J117" i="38" s="1"/>
  <c r="J115" i="38"/>
  <c r="E11" i="10"/>
  <c r="E10" i="10"/>
  <c r="F10" i="10" s="1"/>
  <c r="E9" i="10"/>
  <c r="F9" i="10" s="1"/>
  <c r="E8" i="10"/>
  <c r="E7" i="10"/>
  <c r="F7" i="10" s="1"/>
  <c r="E6" i="10"/>
  <c r="F6" i="10"/>
  <c r="E5" i="10"/>
  <c r="F5" i="10" s="1"/>
  <c r="F8" i="10"/>
  <c r="E21" i="10"/>
  <c r="F21" i="10" s="1"/>
  <c r="E20" i="10"/>
  <c r="F20" i="10"/>
  <c r="E19" i="10"/>
  <c r="F19" i="10" s="1"/>
  <c r="E18" i="10"/>
  <c r="F18" i="10" s="1"/>
  <c r="E17" i="10"/>
  <c r="F17" i="10" s="1"/>
  <c r="E16" i="10"/>
  <c r="F16" i="10"/>
  <c r="E15" i="10"/>
  <c r="F15" i="10" s="1"/>
  <c r="E14" i="10"/>
  <c r="F14" i="10" s="1"/>
  <c r="E13" i="10"/>
  <c r="F13" i="10" s="1"/>
  <c r="B13" i="1"/>
  <c r="B26" i="1"/>
  <c r="B28" i="1"/>
  <c r="J195" i="38"/>
  <c r="I62" i="38"/>
  <c r="I73" i="38"/>
  <c r="I78" i="38"/>
  <c r="E24" i="11"/>
  <c r="D24" i="11"/>
  <c r="E19" i="11"/>
  <c r="E30" i="11" s="1"/>
  <c r="D19" i="11"/>
  <c r="E10" i="11"/>
  <c r="E16" i="11" s="1"/>
  <c r="E3" i="11" s="1"/>
  <c r="E34" i="11" s="1"/>
  <c r="D10" i="11"/>
  <c r="E5" i="11"/>
  <c r="D5" i="11"/>
  <c r="D12" i="10"/>
  <c r="D3" i="10" s="1"/>
  <c r="C12" i="10"/>
  <c r="B12" i="10"/>
  <c r="E12" i="10" s="1"/>
  <c r="F12" i="10" s="1"/>
  <c r="D4" i="10"/>
  <c r="C4" i="10"/>
  <c r="C3" i="10" s="1"/>
  <c r="B4" i="10"/>
  <c r="E4" i="10" s="1"/>
  <c r="F4" i="10" s="1"/>
  <c r="C48" i="5"/>
  <c r="B48" i="5"/>
  <c r="B59" i="5" s="1"/>
  <c r="C36" i="5"/>
  <c r="C45" i="5" s="1"/>
  <c r="B36" i="5"/>
  <c r="B45" i="5" s="1"/>
  <c r="F36" i="3"/>
  <c r="F35" i="3"/>
  <c r="E34" i="3"/>
  <c r="F34" i="3"/>
  <c r="F32" i="3"/>
  <c r="F31" i="3"/>
  <c r="F30" i="3"/>
  <c r="F29" i="3"/>
  <c r="F28" i="3"/>
  <c r="D27" i="3"/>
  <c r="C27" i="3"/>
  <c r="F27" i="3" s="1"/>
  <c r="F25" i="3"/>
  <c r="F24" i="3"/>
  <c r="F22" i="3" s="1"/>
  <c r="F23" i="3"/>
  <c r="B22" i="3"/>
  <c r="F18" i="3"/>
  <c r="F17" i="3"/>
  <c r="F16" i="3" s="1"/>
  <c r="F20" i="3" s="1"/>
  <c r="E16" i="3"/>
  <c r="E20" i="3" s="1"/>
  <c r="E38" i="3" s="1"/>
  <c r="F14" i="3"/>
  <c r="F13" i="3"/>
  <c r="F12" i="3"/>
  <c r="F11" i="3"/>
  <c r="F10" i="3"/>
  <c r="F9" i="3" s="1"/>
  <c r="D9" i="3"/>
  <c r="D20" i="3"/>
  <c r="D38" i="3" s="1"/>
  <c r="C9" i="3"/>
  <c r="C20" i="3"/>
  <c r="C38" i="3" s="1"/>
  <c r="F7" i="3"/>
  <c r="F6" i="3"/>
  <c r="F5" i="3"/>
  <c r="B4" i="3"/>
  <c r="B20" i="3"/>
  <c r="C57" i="4"/>
  <c r="B57" i="4"/>
  <c r="C50" i="4"/>
  <c r="B50" i="4"/>
  <c r="B43" i="4" s="1"/>
  <c r="C45" i="4"/>
  <c r="B45" i="4"/>
  <c r="C35" i="4"/>
  <c r="B35" i="4"/>
  <c r="C25" i="4"/>
  <c r="B25" i="4"/>
  <c r="C13" i="4"/>
  <c r="C3" i="4" s="1"/>
  <c r="B13" i="4"/>
  <c r="B3" i="4" s="1"/>
  <c r="C4" i="4"/>
  <c r="B4" i="4"/>
  <c r="C63" i="2"/>
  <c r="B63" i="2"/>
  <c r="C55" i="2"/>
  <c r="B55" i="2"/>
  <c r="C48" i="2"/>
  <c r="B48" i="2"/>
  <c r="B66" i="2" s="1"/>
  <c r="C43" i="2"/>
  <c r="B43" i="2"/>
  <c r="C32" i="2"/>
  <c r="B32" i="2"/>
  <c r="C27" i="2"/>
  <c r="B27" i="2"/>
  <c r="C17" i="2"/>
  <c r="B17" i="2"/>
  <c r="C13" i="2"/>
  <c r="B13" i="2"/>
  <c r="C4" i="2"/>
  <c r="B4" i="2"/>
  <c r="B24" i="2" s="1"/>
  <c r="F42" i="1"/>
  <c r="E42" i="1"/>
  <c r="F35" i="1"/>
  <c r="E35" i="1"/>
  <c r="F30" i="1"/>
  <c r="F46" i="1" s="1"/>
  <c r="F48" i="1" s="1"/>
  <c r="E30" i="1"/>
  <c r="E46" i="1" s="1"/>
  <c r="E48" i="1" s="1"/>
  <c r="C26" i="1"/>
  <c r="C28" i="1" s="1"/>
  <c r="F24" i="1"/>
  <c r="F26" i="1" s="1"/>
  <c r="E24" i="1"/>
  <c r="F14" i="1"/>
  <c r="E14" i="1"/>
  <c r="E26" i="1"/>
  <c r="C13" i="1"/>
  <c r="B38" i="3"/>
  <c r="B24" i="4"/>
  <c r="C33" i="5"/>
  <c r="C61" i="5" s="1"/>
  <c r="C24" i="4"/>
  <c r="C24" i="2"/>
  <c r="C68" i="2" s="1"/>
  <c r="C43" i="4"/>
  <c r="D30" i="11"/>
  <c r="C66" i="2"/>
  <c r="D16" i="11"/>
  <c r="D3" i="11" s="1"/>
  <c r="D34" i="11" s="1"/>
  <c r="B3" i="10"/>
  <c r="E3" i="10" s="1"/>
  <c r="F3" i="10" s="1"/>
  <c r="F4" i="3"/>
  <c r="J104" i="38"/>
  <c r="J106" i="38" s="1"/>
  <c r="H170" i="38"/>
  <c r="J165" i="38"/>
  <c r="J166" i="38"/>
  <c r="I160" i="38"/>
  <c r="I106" i="38"/>
  <c r="I39" i="38"/>
  <c r="I34" i="38"/>
  <c r="I29" i="38"/>
  <c r="I16" i="38"/>
  <c r="J196" i="38"/>
  <c r="J197" i="38"/>
  <c r="J198" i="38"/>
  <c r="J199" i="38"/>
  <c r="J200" i="38"/>
  <c r="J201" i="38"/>
  <c r="J202" i="38"/>
  <c r="I209" i="38"/>
  <c r="I194" i="38"/>
  <c r="I203" i="38" s="1"/>
  <c r="H194" i="38"/>
  <c r="H203" i="38" s="1"/>
  <c r="J179" i="38"/>
  <c r="J167" i="38"/>
  <c r="J168" i="38"/>
  <c r="J169" i="38"/>
  <c r="J187" i="38"/>
  <c r="J174" i="38"/>
  <c r="I170" i="38"/>
  <c r="J145" i="38"/>
  <c r="J142" i="38"/>
  <c r="J139" i="38"/>
  <c r="J133" i="38"/>
  <c r="J124" i="38"/>
  <c r="J129" i="38"/>
  <c r="J190" i="38" l="1"/>
  <c r="J149" i="38"/>
  <c r="J170" i="38"/>
  <c r="J194" i="38"/>
  <c r="B61" i="5"/>
  <c r="F38" i="3"/>
  <c r="B68" i="2"/>
</calcChain>
</file>

<file path=xl/sharedStrings.xml><?xml version="1.0" encoding="utf-8"?>
<sst xmlns="http://schemas.openxmlformats.org/spreadsheetml/2006/main" count="648" uniqueCount="358">
  <si>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</si>
  <si>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</si>
  <si>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</si>
  <si>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</si>
  <si>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</si>
  <si>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</si>
  <si>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</si>
  <si>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</si>
  <si>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</si>
  <si>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</si>
  <si>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</si>
  <si>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</si>
  <si>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</si>
  <si>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</si>
  <si>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</si>
  <si>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</si>
  <si>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</si>
  <si>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</si>
  <si>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</si>
  <si>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</si>
  <si>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</si>
  <si>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</si>
  <si>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</si>
  <si>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</si>
  <si>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</si>
  <si>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</si>
  <si>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</si>
  <si>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</si>
  <si>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</si>
  <si>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</si>
  <si>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</si>
  <si>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Activos Diferidos</t>
  </si>
  <si>
    <t>Provisiones a Largo Plazo</t>
  </si>
  <si>
    <t>Estimación por Pérdida o Deterioro de Activos no Circulantes</t>
  </si>
  <si>
    <t>Otros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</si>
  <si>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</si>
  <si>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</si>
  <si>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</si>
  <si>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</si>
  <si>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</si>
  <si>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</si>
  <si>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</si>
  <si>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</si>
  <si>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</si>
  <si>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</si>
  <si>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</si>
  <si>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</si>
  <si>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</si>
  <si>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</si>
  <si>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</si>
  <si>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</si>
  <si>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</si>
  <si>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</si>
  <si>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</si>
  <si>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</si>
  <si>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</si>
  <si>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</si>
  <si>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</si>
  <si>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</si>
  <si>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</si>
  <si>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</si>
  <si>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</si>
  <si>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</si>
  <si>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</si>
  <si>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</si>
  <si>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</si>
  <si>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</si>
  <si>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</si>
  <si>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</si>
  <si>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</si>
  <si>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</si>
  <si>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</si>
  <si>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</si>
  <si>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</si>
  <si>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</si>
  <si>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</si>
  <si>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</si>
  <si>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</si>
  <si>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</si>
  <si>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</si>
  <si>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</si>
  <si>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</si>
  <si>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</si>
  <si>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</si>
  <si>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</si>
  <si>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</si>
  <si>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</si>
  <si>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</si>
  <si>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</si>
  <si>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</si>
  <si>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</si>
  <si>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</si>
  <si>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</si>
  <si>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</si>
  <si>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</si>
  <si>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</si>
  <si>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</si>
  <si>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</si>
  <si>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</si>
  <si>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</si>
  <si>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</si>
  <si>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</si>
  <si>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</si>
  <si>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</si>
  <si>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</si>
  <si>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</si>
  <si>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Concepto</t>
  </si>
  <si>
    <t xml:space="preserve">Hacienda Pública / Patrimonio
Contribuido
</t>
  </si>
  <si>
    <t>Hacienda Pública/ Patrimonio
Generado de 
Ejercicios Anteriores</t>
  </si>
  <si>
    <t>Hacienda Pública/ Patrimonio
Generado de Ejercicio</t>
  </si>
  <si>
    <t>Total</t>
  </si>
  <si>
    <t>Aplicación</t>
  </si>
  <si>
    <t>Exceso o Insuficiencia en la Actualización de la Hacienda Pública/Patrimonio</t>
  </si>
  <si>
    <t>Origen</t>
  </si>
  <si>
    <t>Otros Orígenes de Operación</t>
  </si>
  <si>
    <t>Transferencias al resto del Sector Público</t>
  </si>
  <si>
    <t>Otras Aplicaciones de Operación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</si>
  <si>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</si>
  <si>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</si>
  <si>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</si>
  <si>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</si>
  <si>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</si>
  <si>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</si>
  <si>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</si>
  <si>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</si>
  <si>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</si>
  <si>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</si>
  <si>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</si>
  <si>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</si>
  <si>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</si>
  <si>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</si>
  <si>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</si>
  <si>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</si>
  <si>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</si>
  <si>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</si>
  <si>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</si>
  <si>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</si>
  <si>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</si>
  <si>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</si>
  <si>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</si>
  <si>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</si>
  <si>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Bajo protesta de decir verdad declaramos que los Estados Financieros y sus notas, son razonablemente correctos y son responsabilidad del emisor.</t>
  </si>
  <si>
    <t>Ingresos Derivados de Financiamientos</t>
  </si>
  <si>
    <t>Materias Primas y Materiales de Producción y Comercialización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</si>
  <si>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</si>
  <si>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</si>
  <si>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</si>
  <si>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</si>
  <si>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</si>
  <si>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</si>
  <si>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</si>
  <si>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</si>
  <si>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</si>
  <si>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</si>
  <si>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</si>
  <si>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</si>
  <si>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</si>
  <si>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</si>
  <si>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Provisiones para Contingencias y Otras Erogaciones Especiales</t>
  </si>
  <si>
    <t>Amortización de la Deuda Pública</t>
  </si>
  <si>
    <t xml:space="preserve">Participaciones y Aportaciones </t>
  </si>
  <si>
    <t>Juicios</t>
  </si>
  <si>
    <t>Garantías</t>
  </si>
  <si>
    <t>Avales</t>
  </si>
  <si>
    <t>Deuda Contingente</t>
  </si>
  <si>
    <t>CONCEPTO</t>
  </si>
  <si>
    <t>Instituto de Salud Pública del Estado de Guanajuato</t>
  </si>
  <si>
    <t>Notas a los Estados Financieros</t>
  </si>
  <si>
    <t>(Cifras en Pesos)</t>
  </si>
  <si>
    <t>b) Notas de Desglose</t>
  </si>
  <si>
    <t>I) Notas al Estado de Situación Financiera</t>
  </si>
  <si>
    <t>Activo</t>
  </si>
  <si>
    <t>Efectivo y equivalentes</t>
  </si>
  <si>
    <t>Cuenta</t>
  </si>
  <si>
    <t>Nombre de la Cuenta</t>
  </si>
  <si>
    <t>Importe</t>
  </si>
  <si>
    <t>Efectivo</t>
  </si>
  <si>
    <t>Bancos/Tesorería</t>
  </si>
  <si>
    <t>Bancos/Dependencias</t>
  </si>
  <si>
    <t>Inversiones temporales</t>
  </si>
  <si>
    <t>Depósitos de fondos de terceres en garantía y/o Administración</t>
  </si>
  <si>
    <t>Derechos a recibir efectivo y equivalentes y bienes o servicios a recibir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</si>
  <si>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</si>
  <si>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</si>
  <si>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</si>
  <si>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</si>
  <si>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Prestamos otorgados a corto plazo</t>
  </si>
  <si>
    <t>Anticipo a Proveedores por Adquisición de Bienes y Prestación 
de Servicios a Corto Plazo</t>
  </si>
  <si>
    <t>Anticipo a Contratistas por Obras Públicas a Corto Plazo</t>
  </si>
  <si>
    <t>Deudores diversos a largo plazo</t>
  </si>
  <si>
    <t>Prestamos otorgados a largo plazo</t>
  </si>
  <si>
    <t>Bienes disponibles para su consumo (Inventarios)</t>
  </si>
  <si>
    <t>Inventario de Mercancías para Venta</t>
  </si>
  <si>
    <t>Otros activos circulantes</t>
  </si>
  <si>
    <t>Depósitos en Garantía Servicios</t>
  </si>
  <si>
    <t>Inversiones financieras</t>
  </si>
  <si>
    <t>Títulos y valores a largo plazo</t>
  </si>
  <si>
    <t>Fideicomisos, Mandatos y Contratos análogos</t>
  </si>
  <si>
    <t>Participaciones y aportaciones de capital</t>
  </si>
  <si>
    <t>Bienes muebles, inmuebles e intangibles</t>
  </si>
  <si>
    <t>Bienes inmuebles, infraestructura y construcciones en proceso</t>
  </si>
  <si>
    <t>Bienes muebles</t>
  </si>
  <si>
    <t>Software</t>
  </si>
  <si>
    <t>Licencias</t>
  </si>
  <si>
    <t>Depreciación acumulada de bienes inmuebles</t>
  </si>
  <si>
    <t>Depreciación acumulada de bienes muebles</t>
  </si>
  <si>
    <t>Amortización acumulada de activos intangibles</t>
  </si>
  <si>
    <t>Otros activos diferidos</t>
  </si>
  <si>
    <t>Pasivo</t>
  </si>
  <si>
    <t>Cuentas por pagar a Corto Plazo</t>
  </si>
  <si>
    <t>Parcial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</si>
  <si>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</si>
  <si>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</si>
  <si>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</si>
  <si>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</si>
  <si>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Retenciones y contribuciones por pagar a corto plazo</t>
  </si>
  <si>
    <t>Otras cuentas por pagar a corto plazo</t>
  </si>
  <si>
    <t>Otros pasivos a corto plazo</t>
  </si>
  <si>
    <t>Otros Pasivos Circulantes</t>
  </si>
  <si>
    <t>II) Notas al Estado de Actividades</t>
  </si>
  <si>
    <t xml:space="preserve">Ingreso </t>
  </si>
  <si>
    <t>Impuestos Sobre los Ingresos</t>
  </si>
  <si>
    <t>Impuestos Sobre el Patrimonio</t>
  </si>
  <si>
    <t>Impuestos Sobre la Producción, el Consumo y las Transacciones</t>
  </si>
  <si>
    <t>Impuestos Sobre Nóminas y Asimilables</t>
  </si>
  <si>
    <t>Accesorios</t>
  </si>
  <si>
    <t>Derechos por el Uso, Goce, Aprovechamiento o Explotación de Bienes del Dominio Público</t>
  </si>
  <si>
    <t>Derechos por Prestación de Servicios</t>
  </si>
  <si>
    <t>Productos Derivados del Uso y Aprovechamiento de Bienes No Sujetos a Régimen de Dominio Público</t>
  </si>
  <si>
    <t>Multas</t>
  </si>
  <si>
    <t>Otros Aprovechamientos</t>
  </si>
  <si>
    <t>Venta de Bienes y Servicios</t>
  </si>
  <si>
    <t>Venta de Bienes y Servicios de Organismos Descentralizados</t>
  </si>
  <si>
    <t>Incentivos derivados de la Colaboración Fiscal</t>
  </si>
  <si>
    <t>Transferencias, Asignaciones, Subsidios y Otras ayudas</t>
  </si>
  <si>
    <t>Transferencias Internas y Asignaciones del Sector Público</t>
  </si>
  <si>
    <t>Gastos</t>
  </si>
  <si>
    <t>Gastos y otras pérdidas</t>
  </si>
  <si>
    <t>Transferencias, Asignaciones, Subsidios</t>
  </si>
  <si>
    <t>Intereses, Comisiones y Otros Gastos de Deuda Pública</t>
  </si>
  <si>
    <t>OTROS GASTOS Y PÉRDIDAS EXTRAORDINARIAS</t>
  </si>
  <si>
    <t>III) Notas al Estado de Variación en la Hacienda Pública</t>
  </si>
  <si>
    <t>Actualizaciones de la Hacienda Pública/Patrimonio</t>
  </si>
  <si>
    <t>Resultados del Ejercicio: (Ahorro/ Desahorro)</t>
  </si>
  <si>
    <t>IV) Notas al Estado de Flujos de Efectivo</t>
  </si>
  <si>
    <t>Flujo de efectivo</t>
  </si>
  <si>
    <t>Flujo</t>
  </si>
  <si>
    <t>Bancos/Dependencias y otros</t>
  </si>
  <si>
    <t>Inversiones Temporales (Hasta 3 meses)</t>
  </si>
  <si>
    <t>Depósitos de Fondos de Terceros en Garantía y/o Administración</t>
  </si>
  <si>
    <t>Adquisición bienes muebles e inmuebles</t>
  </si>
  <si>
    <t>Terrenos</t>
  </si>
  <si>
    <t>Edificios No Habitacionales</t>
  </si>
  <si>
    <t>Construcciones en Proceso en Bienes de Dominio Público</t>
  </si>
  <si>
    <t>Construcciones en Proceso en Bienes Propios</t>
  </si>
  <si>
    <t>Colecciones, Obras de Arte y Objetos Valiosos</t>
  </si>
  <si>
    <t>Conciliación del flujo de efectivo</t>
  </si>
  <si>
    <t>Saldo Inicial</t>
  </si>
  <si>
    <t xml:space="preserve">Saldo Final </t>
  </si>
  <si>
    <t>Otros gastos y pérdidas extraordinarias</t>
  </si>
  <si>
    <t>Estimaciones, depreciaciones, deterioros, obsolescencia y amortizaciones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</si>
  <si>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</si>
  <si>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</si>
  <si>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</si>
  <si>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</si>
  <si>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</si>
  <si>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</si>
  <si>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Conciliación entre los ingresos presupuestarios y contables</t>
  </si>
  <si>
    <t>Nombre</t>
  </si>
  <si>
    <t>1. Total de Ingresos Presupuestarios</t>
  </si>
  <si>
    <t>2. Más Ingresos Contables No Presupuestarios</t>
  </si>
  <si>
    <t>Incremento por Variación de inventarios</t>
  </si>
  <si>
    <t>Otros Ingresos Contables No Presupuestarios</t>
  </si>
  <si>
    <t>3. Menos ingresos presupuestarios no contables</t>
  </si>
  <si>
    <t>Aprovechamientos Patrimoniales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</si>
  <si>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</si>
  <si>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</si>
  <si>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</si>
  <si>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</si>
  <si>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</si>
  <si>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</si>
  <si>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</si>
  <si>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</si>
  <si>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</si>
  <si>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</si>
  <si>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</si>
  <si>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</si>
  <si>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</si>
  <si>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</si>
  <si>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</si>
  <si>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</si>
  <si>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</si>
  <si>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</si>
  <si>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</si>
  <si>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</si>
  <si>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Aumento por insuficiencia de Estimaciones por Pérdida o Deterioro u Obsolescencia</t>
  </si>
  <si>
    <t>Aumento por insuficiencia de Provisiones</t>
  </si>
  <si>
    <t>Otros Gastos Contables No Presupuestarios</t>
  </si>
  <si>
    <t>4. Total de Gasto Contable (4 = 1 - 2 + 3)</t>
  </si>
  <si>
    <t>c) Notas de memoria (Cuentas de Orden)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</si>
  <si>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</si>
  <si>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</si>
  <si>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</si>
  <si>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</si>
  <si>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</si>
  <si>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</si>
  <si>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</si>
  <si>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</si>
  <si>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</si>
  <si>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</si>
  <si>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</si>
  <si>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</si>
  <si>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</si>
  <si>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Bajo protesta de decir verdad declaramos que los Estados Financieros y sus Notas son razonablemente correctos y son responsabilidad del emisor</t>
  </si>
  <si>
    <t>NO APLICA</t>
  </si>
  <si>
    <t>NOMBRE</t>
  </si>
  <si>
    <t>31 de diciembre 21</t>
  </si>
  <si>
    <t>INSTITUTO DE SALUD PUBLICA DEL ESTADO DE GUANAJUATO
Estado de Actividades
Del 1 de Enero al 31 de Marzo de 2022
(Cifras en Pesos)</t>
  </si>
  <si>
    <t>INSTITUTO DE SALUD PUBLICA DEL ESTADO DE GUANAJUATO
Estado de Situación Financiera
Al 31 de Marzo de 2022
(Cifras en Pesos)</t>
  </si>
  <si>
    <t>Total de Activos Circulantes</t>
  </si>
  <si>
    <t>Total de Activos No Circulantes</t>
  </si>
  <si>
    <t>Total del Activo</t>
  </si>
  <si>
    <t>Total de Pasivos Circulantes</t>
  </si>
  <si>
    <t>Fondos y Bienes de Terceros en Garantía y/o Administración a Largo Plazo</t>
  </si>
  <si>
    <t>Total de Pasivos No Circulantes</t>
  </si>
  <si>
    <t>INSTITUTO DE SALUD PUBLICA DEL ESTADO DE GUANAJUATO
Estado de Variación en la Hacienda Pública
Del 1 de Enero 31 de Marzo de 2022
(Cifras en Pesos)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</si>
  <si>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</si>
  <si>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</si>
  <si>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</si>
  <si>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</si>
  <si>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</si>
  <si>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</si>
  <si>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</si>
  <si>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</si>
  <si>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INSTITUTO DE SALUD PUBLICA DEL ESTADO DE GUANAJUATO
Estado de Cambios en la Situación Financiera
Del 1 de Enero al 31 de Marzo de 2022
(Cifras en Pesos)</t>
  </si>
  <si>
    <t>INSTITUTO DE SALUD PUBLICA DEL ESTADO DE GUANAJUATO
Estado de Flujos de Efectivo
Del 1 de Enero al 31 de Marzo de 2022
(Cifras en Pesos)</t>
  </si>
  <si>
    <t>Flujos de Efectivo de las Actividades de Operación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</si>
  <si>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</si>
  <si>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</si>
  <si>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</si>
  <si>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</si>
  <si>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</si>
  <si>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INSTITUTO DE SALUD PUBLICA DEL ESTADO DE GUANAJUATO
Estado Analítico del Activo
Del 1 de Enero al 31 de Marzo de 2022
(Cifras en Pesos)</t>
  </si>
  <si>
    <t>Cargos del Periodo</t>
  </si>
  <si>
    <t>Abonos del Periodo</t>
  </si>
  <si>
    <t>Saldo Final</t>
  </si>
  <si>
    <t>Variación Del Periodo</t>
  </si>
  <si>
    <t>INSTITUTO DE SALUD PUBLICA DEL ESTADO DE GUANAJUATO
Estado Analítico de la Deuda y Otros Pasivos
Del 1 de Enero al 31 de Marzo de 2022
(Cifras en Pesos)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</si>
  <si>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</si>
  <si>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</si>
  <si>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</si>
  <si>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</si>
  <si>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</si>
  <si>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</si>
  <si>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INSTITUTO DE SALUD PUBLICA DEL ESTADO DE GUANAJUATO
Informes sobre Pasivos Contingentes
Al 31 de Marzo de 2022</t>
  </si>
  <si>
    <t>Al 31 de Marzo de 2022</t>
  </si>
  <si>
    <t>31 de marzo 22</t>
  </si>
  <si>
    <t>Total Efectivo y Equivalentes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</si>
</sst>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  <numFmt numFmtId="166" formatCode="0_ ;\-0\ "/>
    <numFmt numFmtId="167" formatCode="General_)"/>
    <numFmt numFmtId="168" formatCode="#,##0_ ;[Red]\-#,##0\ "/>
    <numFmt numFmtId="169" formatCode="#,##0_ ;\-#,##0\ "/>
    <numFmt numFmtId="170" formatCode="_-* #,##0_-;\-* #,##0_-;_-* &quot;-&quot;??_-;_-@_-"/>
    <numFmt numFmtId="171" formatCode="_-* #,##0.00\ _€_-;\-* #,##0.00\ _€_-;_-* &quot;-&quot;??\ _€_-;_-@_-"/>
    <numFmt numFmtId="172" formatCode="_(* #,##0_);_(* \(#,##0\);_(* &quot;-&quot;??_);_(@_)"/>
    <numFmt numFmtId="173" formatCode="_(* #,##0_);_(* \(#,##0\);_(* &quot;-&quot;_);_(@_)"/>
  </numFmts>
  <fonts count="7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1"/>
      <name val="Times New Roman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b/>
      <sz val="10"/>
      <color rgb="FF000000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Garamond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</font>
  </fonts>
  <fills count="6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0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 style="double">
        <color theme="0" tint="-0.34998626667073579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559">
    <xf numFmtId="0" fontId="0" fillId="0" borderId="0"/>
    <xf numFmtId="0" fontId="16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167" fontId="16" fillId="0" borderId="0"/>
    <xf numFmtId="43" fontId="2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24" fillId="0" borderId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Protection="0">
      <alignment horizont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22" fillId="0" borderId="0"/>
    <xf numFmtId="0" fontId="22" fillId="0" borderId="0"/>
    <xf numFmtId="0" fontId="16" fillId="0" borderId="0"/>
    <xf numFmtId="0" fontId="14" fillId="0" borderId="0"/>
    <xf numFmtId="0" fontId="22" fillId="0" borderId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2" fillId="0" borderId="0"/>
    <xf numFmtId="9" fontId="16" fillId="0" borderId="0" applyFont="0" applyFill="0" applyBorder="0" applyAlignment="0" applyProtection="0"/>
    <xf numFmtId="4" fontId="31" fillId="18" borderId="14" applyNumberFormat="0" applyProtection="0">
      <alignment horizontal="left" vertical="center" indent="1"/>
    </xf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34" fillId="19" borderId="0" applyNumberFormat="0" applyBorder="0" applyAlignment="0" applyProtection="0"/>
    <xf numFmtId="0" fontId="35" fillId="20" borderId="15" applyNumberFormat="0" applyAlignment="0" applyProtection="0"/>
    <xf numFmtId="0" fontId="36" fillId="21" borderId="16" applyNumberFormat="0" applyAlignment="0" applyProtection="0"/>
    <xf numFmtId="0" fontId="37" fillId="0" borderId="17" applyNumberFormat="0" applyFill="0" applyAlignment="0" applyProtection="0"/>
    <xf numFmtId="0" fontId="38" fillId="0" borderId="0" applyNumberFormat="0" applyFill="0" applyBorder="0" applyAlignment="0" applyProtection="0"/>
    <xf numFmtId="0" fontId="39" fillId="22" borderId="15" applyNumberFormat="0" applyAlignment="0" applyProtection="0"/>
    <xf numFmtId="0" fontId="40" fillId="23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1" fillId="22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6" fillId="24" borderId="18" applyNumberFormat="0" applyFont="0" applyAlignment="0" applyProtection="0"/>
    <xf numFmtId="0" fontId="16" fillId="24" borderId="18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9" fontId="16" fillId="0" borderId="0" applyFont="0" applyFill="0" applyBorder="0" applyAlignment="0" applyProtection="0"/>
    <xf numFmtId="0" fontId="42" fillId="20" borderId="19" applyNumberFormat="0" applyAlignment="0" applyProtection="0"/>
    <xf numFmtId="4" fontId="43" fillId="25" borderId="14" applyNumberFormat="0" applyProtection="0">
      <alignment vertical="center"/>
    </xf>
    <xf numFmtId="4" fontId="43" fillId="25" borderId="14" applyNumberFormat="0" applyProtection="0">
      <alignment vertical="center"/>
    </xf>
    <xf numFmtId="4" fontId="44" fillId="26" borderId="14" applyNumberFormat="0" applyProtection="0">
      <alignment horizontal="center" vertical="center" wrapText="1"/>
    </xf>
    <xf numFmtId="4" fontId="45" fillId="25" borderId="14" applyNumberFormat="0" applyProtection="0">
      <alignment vertical="center"/>
    </xf>
    <xf numFmtId="4" fontId="45" fillId="25" borderId="14" applyNumberFormat="0" applyProtection="0">
      <alignment vertical="center"/>
    </xf>
    <xf numFmtId="4" fontId="46" fillId="27" borderId="14" applyNumberFormat="0" applyProtection="0">
      <alignment horizontal="center" vertical="center" wrapText="1"/>
    </xf>
    <xf numFmtId="4" fontId="43" fillId="25" borderId="14" applyNumberFormat="0" applyProtection="0">
      <alignment horizontal="left" vertical="center" indent="1"/>
    </xf>
    <xf numFmtId="4" fontId="43" fillId="25" borderId="14" applyNumberFormat="0" applyProtection="0">
      <alignment horizontal="left" vertical="center" indent="1"/>
    </xf>
    <xf numFmtId="4" fontId="47" fillId="26" borderId="14" applyNumberFormat="0" applyProtection="0">
      <alignment horizontal="left" vertical="center" wrapText="1"/>
    </xf>
    <xf numFmtId="0" fontId="43" fillId="25" borderId="14" applyNumberFormat="0" applyProtection="0">
      <alignment horizontal="left" vertical="top" indent="1"/>
    </xf>
    <xf numFmtId="4" fontId="43" fillId="18" borderId="0" applyNumberFormat="0" applyProtection="0">
      <alignment horizontal="left" vertical="center" indent="1"/>
    </xf>
    <xf numFmtId="4" fontId="43" fillId="18" borderId="0" applyNumberFormat="0" applyProtection="0">
      <alignment horizontal="left" vertical="center" indent="1"/>
    </xf>
    <xf numFmtId="4" fontId="48" fillId="28" borderId="0" applyNumberFormat="0" applyProtection="0">
      <alignment horizontal="left" vertical="center" wrapText="1"/>
    </xf>
    <xf numFmtId="4" fontId="31" fillId="29" borderId="14" applyNumberFormat="0" applyProtection="0">
      <alignment horizontal="right" vertical="center"/>
    </xf>
    <xf numFmtId="4" fontId="31" fillId="29" borderId="14" applyNumberFormat="0" applyProtection="0">
      <alignment horizontal="right" vertical="center"/>
    </xf>
    <xf numFmtId="4" fontId="49" fillId="30" borderId="14" applyNumberFormat="0" applyProtection="0">
      <alignment horizontal="right" vertical="center"/>
    </xf>
    <xf numFmtId="4" fontId="31" fillId="31" borderId="14" applyNumberFormat="0" applyProtection="0">
      <alignment horizontal="right" vertical="center"/>
    </xf>
    <xf numFmtId="4" fontId="31" fillId="31" borderId="14" applyNumberFormat="0" applyProtection="0">
      <alignment horizontal="right" vertical="center"/>
    </xf>
    <xf numFmtId="4" fontId="49" fillId="32" borderId="14" applyNumberFormat="0" applyProtection="0">
      <alignment horizontal="right" vertical="center"/>
    </xf>
    <xf numFmtId="4" fontId="31" fillId="33" borderId="14" applyNumberFormat="0" applyProtection="0">
      <alignment horizontal="right" vertical="center"/>
    </xf>
    <xf numFmtId="4" fontId="31" fillId="33" borderId="14" applyNumberFormat="0" applyProtection="0">
      <alignment horizontal="right" vertical="center"/>
    </xf>
    <xf numFmtId="4" fontId="49" fillId="34" borderId="14" applyNumberFormat="0" applyProtection="0">
      <alignment horizontal="right" vertical="center"/>
    </xf>
    <xf numFmtId="4" fontId="31" fillId="35" borderId="14" applyNumberFormat="0" applyProtection="0">
      <alignment horizontal="right" vertical="center"/>
    </xf>
    <xf numFmtId="4" fontId="31" fillId="35" borderId="14" applyNumberFormat="0" applyProtection="0">
      <alignment horizontal="right" vertical="center"/>
    </xf>
    <xf numFmtId="4" fontId="49" fillId="36" borderId="14" applyNumberFormat="0" applyProtection="0">
      <alignment horizontal="right" vertical="center"/>
    </xf>
    <xf numFmtId="4" fontId="31" fillId="37" borderId="14" applyNumberFormat="0" applyProtection="0">
      <alignment horizontal="right" vertical="center"/>
    </xf>
    <xf numFmtId="4" fontId="31" fillId="37" borderId="14" applyNumberFormat="0" applyProtection="0">
      <alignment horizontal="right" vertical="center"/>
    </xf>
    <xf numFmtId="4" fontId="49" fillId="38" borderId="14" applyNumberFormat="0" applyProtection="0">
      <alignment horizontal="right" vertical="center"/>
    </xf>
    <xf numFmtId="4" fontId="31" fillId="26" borderId="14" applyNumberFormat="0" applyProtection="0">
      <alignment horizontal="right" vertical="center"/>
    </xf>
    <xf numFmtId="4" fontId="31" fillId="26" borderId="14" applyNumberFormat="0" applyProtection="0">
      <alignment horizontal="right" vertical="center"/>
    </xf>
    <xf numFmtId="4" fontId="49" fillId="39" borderId="14" applyNumberFormat="0" applyProtection="0">
      <alignment horizontal="right" vertical="center"/>
    </xf>
    <xf numFmtId="4" fontId="31" fillId="40" borderId="14" applyNumberFormat="0" applyProtection="0">
      <alignment horizontal="right" vertical="center"/>
    </xf>
    <xf numFmtId="4" fontId="31" fillId="40" borderId="14" applyNumberFormat="0" applyProtection="0">
      <alignment horizontal="right" vertical="center"/>
    </xf>
    <xf numFmtId="4" fontId="49" fillId="41" borderId="14" applyNumberFormat="0" applyProtection="0">
      <alignment horizontal="right" vertical="center"/>
    </xf>
    <xf numFmtId="4" fontId="31" fillId="42" borderId="14" applyNumberFormat="0" applyProtection="0">
      <alignment horizontal="right" vertical="center"/>
    </xf>
    <xf numFmtId="4" fontId="31" fillId="42" borderId="14" applyNumberFormat="0" applyProtection="0">
      <alignment horizontal="right" vertical="center"/>
    </xf>
    <xf numFmtId="4" fontId="49" fillId="43" borderId="14" applyNumberFormat="0" applyProtection="0">
      <alignment horizontal="right" vertical="center"/>
    </xf>
    <xf numFmtId="4" fontId="31" fillId="44" borderId="14" applyNumberFormat="0" applyProtection="0">
      <alignment horizontal="right" vertical="center"/>
    </xf>
    <xf numFmtId="4" fontId="31" fillId="44" borderId="14" applyNumberFormat="0" applyProtection="0">
      <alignment horizontal="right" vertical="center"/>
    </xf>
    <xf numFmtId="4" fontId="49" fillId="45" borderId="14" applyNumberFormat="0" applyProtection="0">
      <alignment horizontal="right" vertical="center"/>
    </xf>
    <xf numFmtId="4" fontId="43" fillId="46" borderId="20" applyNumberFormat="0" applyProtection="0">
      <alignment horizontal="left" vertical="center" indent="1"/>
    </xf>
    <xf numFmtId="4" fontId="43" fillId="46" borderId="20" applyNumberFormat="0" applyProtection="0">
      <alignment horizontal="left" vertical="center" indent="1"/>
    </xf>
    <xf numFmtId="4" fontId="50" fillId="46" borderId="18" applyNumberFormat="0" applyProtection="0">
      <alignment horizontal="left" vertical="center" indent="1"/>
    </xf>
    <xf numFmtId="4" fontId="31" fillId="47" borderId="0" applyNumberFormat="0" applyProtection="0">
      <alignment horizontal="left" vertical="center" indent="1"/>
    </xf>
    <xf numFmtId="4" fontId="31" fillId="47" borderId="0" applyNumberFormat="0" applyProtection="0">
      <alignment horizontal="left" vertical="center" indent="1"/>
    </xf>
    <xf numFmtId="4" fontId="50" fillId="48" borderId="0" applyNumberFormat="0" applyProtection="0">
      <alignment horizontal="left" vertical="center" indent="1"/>
    </xf>
    <xf numFmtId="4" fontId="51" fillId="49" borderId="0" applyNumberFormat="0" applyProtection="0">
      <alignment horizontal="left" vertical="center" indent="1"/>
    </xf>
    <xf numFmtId="4" fontId="51" fillId="49" borderId="0" applyNumberFormat="0" applyProtection="0">
      <alignment horizontal="left" vertical="center" indent="1"/>
    </xf>
    <xf numFmtId="4" fontId="51" fillId="49" borderId="0" applyNumberFormat="0" applyProtection="0">
      <alignment horizontal="left" vertical="center" indent="1"/>
    </xf>
    <xf numFmtId="4" fontId="51" fillId="49" borderId="0" applyNumberFormat="0" applyProtection="0">
      <alignment horizontal="left" vertical="center" indent="1"/>
    </xf>
    <xf numFmtId="4" fontId="51" fillId="49" borderId="0" applyNumberFormat="0" applyProtection="0">
      <alignment horizontal="left" vertical="center" indent="1"/>
    </xf>
    <xf numFmtId="4" fontId="31" fillId="18" borderId="14" applyNumberFormat="0" applyProtection="0">
      <alignment horizontal="right" vertical="center"/>
    </xf>
    <xf numFmtId="4" fontId="31" fillId="18" borderId="14" applyNumberFormat="0" applyProtection="0">
      <alignment horizontal="right" vertical="center"/>
    </xf>
    <xf numFmtId="4" fontId="49" fillId="50" borderId="14" applyNumberFormat="0" applyProtection="0">
      <alignment horizontal="right" vertical="center"/>
    </xf>
    <xf numFmtId="4" fontId="31" fillId="47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31" fillId="47" borderId="0" applyNumberFormat="0" applyProtection="0">
      <alignment horizontal="left" vertical="center" indent="1"/>
    </xf>
    <xf numFmtId="4" fontId="31" fillId="47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31" fillId="47" borderId="0" applyNumberFormat="0" applyProtection="0">
      <alignment horizontal="left" vertical="center" indent="1"/>
    </xf>
    <xf numFmtId="4" fontId="31" fillId="47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31" fillId="47" borderId="0" applyNumberFormat="0" applyProtection="0">
      <alignment horizontal="left" vertical="center" indent="1"/>
    </xf>
    <xf numFmtId="4" fontId="31" fillId="47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31" fillId="18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31" fillId="18" borderId="0" applyNumberFormat="0" applyProtection="0">
      <alignment horizontal="left" vertical="center" indent="1"/>
    </xf>
    <xf numFmtId="4" fontId="31" fillId="18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31" fillId="18" borderId="0" applyNumberFormat="0" applyProtection="0">
      <alignment horizontal="left" vertical="center" indent="1"/>
    </xf>
    <xf numFmtId="4" fontId="31" fillId="18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31" fillId="18" borderId="0" applyNumberFormat="0" applyProtection="0">
      <alignment horizontal="left" vertical="center" indent="1"/>
    </xf>
    <xf numFmtId="4" fontId="31" fillId="18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0" fontId="16" fillId="49" borderId="14" applyNumberFormat="0" applyProtection="0">
      <alignment horizontal="left" vertical="center" indent="1"/>
    </xf>
    <xf numFmtId="0" fontId="16" fillId="49" borderId="14" applyNumberFormat="0" applyProtection="0">
      <alignment horizontal="left" vertical="center" indent="1"/>
    </xf>
    <xf numFmtId="0" fontId="16" fillId="49" borderId="14" applyNumberFormat="0" applyProtection="0">
      <alignment horizontal="left" vertical="center" indent="1"/>
    </xf>
    <xf numFmtId="0" fontId="16" fillId="49" borderId="14" applyNumberFormat="0" applyProtection="0">
      <alignment horizontal="left" vertical="center" indent="1"/>
    </xf>
    <xf numFmtId="0" fontId="16" fillId="49" borderId="14" applyNumberFormat="0" applyProtection="0">
      <alignment horizontal="left" vertical="top" indent="1"/>
    </xf>
    <xf numFmtId="0" fontId="16" fillId="49" borderId="14" applyNumberFormat="0" applyProtection="0">
      <alignment horizontal="left" vertical="top" indent="1"/>
    </xf>
    <xf numFmtId="0" fontId="16" fillId="49" borderId="14" applyNumberFormat="0" applyProtection="0">
      <alignment horizontal="left" vertical="top" indent="1"/>
    </xf>
    <xf numFmtId="0" fontId="16" fillId="49" borderId="14" applyNumberFormat="0" applyProtection="0">
      <alignment horizontal="left" vertical="top" indent="1"/>
    </xf>
    <xf numFmtId="0" fontId="16" fillId="18" borderId="14" applyNumberFormat="0" applyProtection="0">
      <alignment horizontal="left" vertical="center" indent="1"/>
    </xf>
    <xf numFmtId="0" fontId="16" fillId="18" borderId="14" applyNumberFormat="0" applyProtection="0">
      <alignment horizontal="left" vertical="center" indent="1"/>
    </xf>
    <xf numFmtId="0" fontId="16" fillId="18" borderId="14" applyNumberFormat="0" applyProtection="0">
      <alignment horizontal="left" vertical="center" indent="1"/>
    </xf>
    <xf numFmtId="0" fontId="16" fillId="18" borderId="14" applyNumberFormat="0" applyProtection="0">
      <alignment horizontal="left" vertical="center" indent="1"/>
    </xf>
    <xf numFmtId="0" fontId="16" fillId="18" borderId="14" applyNumberFormat="0" applyProtection="0">
      <alignment horizontal="left" vertical="top" indent="1"/>
    </xf>
    <xf numFmtId="0" fontId="16" fillId="18" borderId="14" applyNumberFormat="0" applyProtection="0">
      <alignment horizontal="left" vertical="top" indent="1"/>
    </xf>
    <xf numFmtId="0" fontId="16" fillId="18" borderId="14" applyNumberFormat="0" applyProtection="0">
      <alignment horizontal="left" vertical="top" indent="1"/>
    </xf>
    <xf numFmtId="0" fontId="16" fillId="18" borderId="14" applyNumberFormat="0" applyProtection="0">
      <alignment horizontal="left" vertical="top" indent="1"/>
    </xf>
    <xf numFmtId="0" fontId="16" fillId="51" borderId="14" applyNumberFormat="0" applyProtection="0">
      <alignment horizontal="left" vertical="center" indent="1"/>
    </xf>
    <xf numFmtId="0" fontId="16" fillId="51" borderId="14" applyNumberFormat="0" applyProtection="0">
      <alignment horizontal="left" vertical="center" indent="1"/>
    </xf>
    <xf numFmtId="0" fontId="16" fillId="51" borderId="14" applyNumberFormat="0" applyProtection="0">
      <alignment horizontal="left" vertical="center" indent="1"/>
    </xf>
    <xf numFmtId="0" fontId="16" fillId="51" borderId="14" applyNumberFormat="0" applyProtection="0">
      <alignment horizontal="left" vertical="center" indent="1"/>
    </xf>
    <xf numFmtId="0" fontId="16" fillId="51" borderId="14" applyNumberFormat="0" applyProtection="0">
      <alignment horizontal="left" vertical="top" indent="1"/>
    </xf>
    <xf numFmtId="0" fontId="16" fillId="51" borderId="14" applyNumberFormat="0" applyProtection="0">
      <alignment horizontal="left" vertical="top" indent="1"/>
    </xf>
    <xf numFmtId="0" fontId="16" fillId="51" borderId="14" applyNumberFormat="0" applyProtection="0">
      <alignment horizontal="left" vertical="top" indent="1"/>
    </xf>
    <xf numFmtId="0" fontId="16" fillId="51" borderId="14" applyNumberFormat="0" applyProtection="0">
      <alignment horizontal="left" vertical="top" indent="1"/>
    </xf>
    <xf numFmtId="0" fontId="16" fillId="47" borderId="14" applyNumberFormat="0" applyProtection="0">
      <alignment horizontal="left" vertical="center" indent="1"/>
    </xf>
    <xf numFmtId="0" fontId="16" fillId="47" borderId="14" applyNumberFormat="0" applyProtection="0">
      <alignment horizontal="left" vertical="center" indent="1"/>
    </xf>
    <xf numFmtId="0" fontId="16" fillId="47" borderId="14" applyNumberFormat="0" applyProtection="0">
      <alignment horizontal="left" vertical="center" indent="1"/>
    </xf>
    <xf numFmtId="0" fontId="16" fillId="47" borderId="14" applyNumberFormat="0" applyProtection="0">
      <alignment horizontal="left" vertical="center" indent="1"/>
    </xf>
    <xf numFmtId="0" fontId="16" fillId="47" borderId="14" applyNumberFormat="0" applyProtection="0">
      <alignment horizontal="left" vertical="top" indent="1"/>
    </xf>
    <xf numFmtId="0" fontId="16" fillId="47" borderId="14" applyNumberFormat="0" applyProtection="0">
      <alignment horizontal="left" vertical="top" indent="1"/>
    </xf>
    <xf numFmtId="0" fontId="16" fillId="47" borderId="14" applyNumberFormat="0" applyProtection="0">
      <alignment horizontal="left" vertical="top" indent="1"/>
    </xf>
    <xf numFmtId="0" fontId="16" fillId="47" borderId="14" applyNumberFormat="0" applyProtection="0">
      <alignment horizontal="left" vertical="top" indent="1"/>
    </xf>
    <xf numFmtId="0" fontId="16" fillId="28" borderId="9" applyNumberFormat="0">
      <protection locked="0"/>
    </xf>
    <xf numFmtId="0" fontId="16" fillId="28" borderId="9" applyNumberFormat="0">
      <protection locked="0"/>
    </xf>
    <xf numFmtId="0" fontId="16" fillId="28" borderId="9" applyNumberFormat="0">
      <protection locked="0"/>
    </xf>
    <xf numFmtId="0" fontId="16" fillId="28" borderId="9" applyNumberFormat="0">
      <protection locked="0"/>
    </xf>
    <xf numFmtId="4" fontId="31" fillId="52" borderId="14" applyNumberFormat="0" applyProtection="0">
      <alignment vertical="center"/>
    </xf>
    <xf numFmtId="4" fontId="31" fillId="52" borderId="14" applyNumberFormat="0" applyProtection="0">
      <alignment vertical="center"/>
    </xf>
    <xf numFmtId="4" fontId="49" fillId="53" borderId="14" applyNumberFormat="0" applyProtection="0">
      <alignment vertical="center"/>
    </xf>
    <xf numFmtId="4" fontId="52" fillId="52" borderId="14" applyNumberFormat="0" applyProtection="0">
      <alignment vertical="center"/>
    </xf>
    <xf numFmtId="4" fontId="52" fillId="52" borderId="14" applyNumberFormat="0" applyProtection="0">
      <alignment vertical="center"/>
    </xf>
    <xf numFmtId="4" fontId="53" fillId="53" borderId="14" applyNumberFormat="0" applyProtection="0">
      <alignment vertical="center"/>
    </xf>
    <xf numFmtId="4" fontId="31" fillId="52" borderId="14" applyNumberFormat="0" applyProtection="0">
      <alignment horizontal="left" vertical="center" indent="1"/>
    </xf>
    <xf numFmtId="4" fontId="31" fillId="52" borderId="14" applyNumberFormat="0" applyProtection="0">
      <alignment horizontal="left" vertical="center" indent="1"/>
    </xf>
    <xf numFmtId="4" fontId="51" fillId="50" borderId="21" applyNumberFormat="0" applyProtection="0">
      <alignment horizontal="left" vertical="center" indent="1"/>
    </xf>
    <xf numFmtId="0" fontId="31" fillId="52" borderId="14" applyNumberFormat="0" applyProtection="0">
      <alignment horizontal="left" vertical="top" indent="1"/>
    </xf>
    <xf numFmtId="4" fontId="31" fillId="47" borderId="14" applyNumberFormat="0" applyProtection="0">
      <alignment horizontal="right" vertical="center"/>
    </xf>
    <xf numFmtId="4" fontId="31" fillId="47" borderId="14" applyNumberFormat="0" applyProtection="0">
      <alignment horizontal="right" vertical="center"/>
    </xf>
    <xf numFmtId="4" fontId="54" fillId="28" borderId="22" applyNumberFormat="0" applyProtection="0">
      <alignment horizontal="center" vertical="center" wrapText="1"/>
    </xf>
    <xf numFmtId="4" fontId="52" fillId="47" borderId="14" applyNumberFormat="0" applyProtection="0">
      <alignment horizontal="right" vertical="center"/>
    </xf>
    <xf numFmtId="4" fontId="52" fillId="47" borderId="14" applyNumberFormat="0" applyProtection="0">
      <alignment horizontal="right" vertical="center"/>
    </xf>
    <xf numFmtId="4" fontId="53" fillId="53" borderId="14" applyNumberFormat="0" applyProtection="0">
      <alignment horizontal="center" vertical="center" wrapText="1"/>
    </xf>
    <xf numFmtId="4" fontId="31" fillId="18" borderId="14" applyNumberFormat="0" applyProtection="0">
      <alignment horizontal="left" vertical="center" indent="1"/>
    </xf>
    <xf numFmtId="4" fontId="55" fillId="54" borderId="22" applyNumberFormat="0" applyProtection="0">
      <alignment horizontal="left" vertical="center" wrapText="1"/>
    </xf>
    <xf numFmtId="0" fontId="31" fillId="18" borderId="14" applyNumberFormat="0" applyProtection="0">
      <alignment horizontal="left" vertical="top" indent="1"/>
    </xf>
    <xf numFmtId="4" fontId="56" fillId="55" borderId="0" applyNumberFormat="0" applyProtection="0">
      <alignment horizontal="left" vertical="center" indent="1"/>
    </xf>
    <xf numFmtId="4" fontId="56" fillId="55" borderId="0" applyNumberFormat="0" applyProtection="0">
      <alignment horizontal="left" vertical="center" indent="1"/>
    </xf>
    <xf numFmtId="4" fontId="56" fillId="55" borderId="0" applyNumberFormat="0" applyProtection="0">
      <alignment horizontal="left" vertical="center" indent="1"/>
    </xf>
    <xf numFmtId="4" fontId="56" fillId="55" borderId="0" applyNumberFormat="0" applyProtection="0">
      <alignment horizontal="left" vertical="center" indent="1"/>
    </xf>
    <xf numFmtId="4" fontId="56" fillId="55" borderId="0" applyNumberFormat="0" applyProtection="0">
      <alignment horizontal="left" vertical="center" indent="1"/>
    </xf>
    <xf numFmtId="4" fontId="57" fillId="47" borderId="14" applyNumberFormat="0" applyProtection="0">
      <alignment horizontal="right" vertical="center"/>
    </xf>
    <xf numFmtId="4" fontId="57" fillId="47" borderId="14" applyNumberFormat="0" applyProtection="0">
      <alignment horizontal="right" vertical="center"/>
    </xf>
    <xf numFmtId="4" fontId="58" fillId="53" borderId="14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23" applyNumberFormat="0" applyFill="0" applyAlignment="0" applyProtection="0"/>
    <xf numFmtId="0" fontId="63" fillId="0" borderId="24" applyNumberFormat="0" applyFill="0" applyAlignment="0" applyProtection="0"/>
    <xf numFmtId="0" fontId="38" fillId="0" borderId="25" applyNumberFormat="0" applyFill="0" applyAlignment="0" applyProtection="0"/>
    <xf numFmtId="0" fontId="28" fillId="0" borderId="0" applyNumberFormat="0" applyFill="0" applyBorder="0" applyAlignment="0" applyProtection="0"/>
    <xf numFmtId="0" fontId="64" fillId="0" borderId="26" applyNumberFormat="0" applyFill="0" applyAlignment="0" applyProtection="0"/>
    <xf numFmtId="0" fontId="24" fillId="0" borderId="10" applyNumberFormat="0" applyFill="0" applyAlignment="0" applyProtection="0"/>
    <xf numFmtId="0" fontId="29" fillId="0" borderId="11" applyNumberFormat="0" applyFill="0" applyAlignment="0" applyProtection="0"/>
    <xf numFmtId="0" fontId="65" fillId="0" borderId="0"/>
    <xf numFmtId="43" fontId="16" fillId="0" borderId="0" applyFont="0" applyFill="0" applyBorder="0" applyAlignment="0" applyProtection="0"/>
    <xf numFmtId="0" fontId="65" fillId="0" borderId="0"/>
    <xf numFmtId="0" fontId="12" fillId="0" borderId="0"/>
    <xf numFmtId="0" fontId="22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1" borderId="0" applyNumberFormat="0" applyBorder="0" applyAlignment="0" applyProtection="0"/>
    <xf numFmtId="0" fontId="71" fillId="59" borderId="0" applyNumberFormat="0" applyBorder="0" applyAlignment="0" applyProtection="0"/>
    <xf numFmtId="0" fontId="71" fillId="60" borderId="0" applyNumberFormat="0" applyBorder="0" applyAlignment="0" applyProtection="0"/>
    <xf numFmtId="0" fontId="71" fillId="61" borderId="0" applyNumberFormat="0" applyBorder="0" applyAlignment="0" applyProtection="0"/>
    <xf numFmtId="43" fontId="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6" fillId="0" borderId="0"/>
    <xf numFmtId="0" fontId="1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22" fillId="0" borderId="0"/>
    <xf numFmtId="0" fontId="22" fillId="0" borderId="0"/>
    <xf numFmtId="0" fontId="65" fillId="0" borderId="0"/>
    <xf numFmtId="0" fontId="6" fillId="0" borderId="0"/>
    <xf numFmtId="0" fontId="65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22" fillId="0" borderId="0"/>
    <xf numFmtId="0" fontId="65" fillId="0" borderId="0"/>
    <xf numFmtId="0" fontId="6" fillId="0" borderId="0"/>
    <xf numFmtId="0" fontId="72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6" fillId="2" borderId="1" applyNumberFormat="0" applyFont="0" applyAlignment="0" applyProtection="0"/>
    <xf numFmtId="9" fontId="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2" fillId="0" borderId="0"/>
    <xf numFmtId="43" fontId="16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1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74" fillId="0" borderId="0"/>
    <xf numFmtId="0" fontId="74" fillId="0" borderId="0"/>
    <xf numFmtId="0" fontId="3" fillId="0" borderId="0"/>
    <xf numFmtId="0" fontId="74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4">
    <xf numFmtId="0" fontId="0" fillId="0" borderId="0" xfId="0"/>
    <xf numFmtId="0" fontId="18" fillId="0" borderId="0" xfId="1" applyFont="1" applyAlignment="1" applyProtection="1">
      <alignment vertical="top"/>
      <protection locked="0"/>
    </xf>
    <xf numFmtId="0" fontId="17" fillId="0" borderId="0" xfId="1" applyFont="1" applyAlignment="1" applyProtection="1">
      <alignment vertical="top"/>
      <protection locked="0"/>
    </xf>
    <xf numFmtId="3" fontId="18" fillId="0" borderId="0" xfId="2" applyNumberFormat="1" applyFont="1" applyFill="1" applyBorder="1" applyAlignment="1" applyProtection="1">
      <alignment vertical="top" wrapText="1"/>
      <protection locked="0"/>
    </xf>
    <xf numFmtId="3" fontId="18" fillId="0" borderId="0" xfId="1" applyNumberFormat="1" applyFont="1" applyAlignment="1" applyProtection="1">
      <alignment vertical="top"/>
      <protection locked="0"/>
    </xf>
    <xf numFmtId="0" fontId="18" fillId="0" borderId="0" xfId="1" applyFont="1" applyAlignment="1" applyProtection="1">
      <alignment vertical="top" wrapText="1"/>
      <protection locked="0"/>
    </xf>
    <xf numFmtId="4" fontId="18" fillId="0" borderId="0" xfId="1" applyNumberFormat="1" applyFont="1" applyAlignment="1" applyProtection="1">
      <alignment vertical="top"/>
      <protection locked="0"/>
    </xf>
    <xf numFmtId="0" fontId="17" fillId="0" borderId="0" xfId="1" applyFont="1" applyFill="1" applyBorder="1" applyAlignment="1" applyProtection="1">
      <alignment vertical="top"/>
      <protection locked="0"/>
    </xf>
    <xf numFmtId="3" fontId="18" fillId="0" borderId="0" xfId="1" applyNumberFormat="1" applyFont="1" applyFill="1" applyBorder="1" applyProtection="1">
      <protection locked="0"/>
    </xf>
    <xf numFmtId="0" fontId="18" fillId="0" borderId="0" xfId="1" applyNumberFormat="1" applyFont="1" applyFill="1" applyBorder="1" applyAlignment="1" applyProtection="1">
      <alignment horizontal="right" vertical="top"/>
      <protection locked="0"/>
    </xf>
    <xf numFmtId="3" fontId="17" fillId="0" borderId="0" xfId="1" applyNumberFormat="1" applyFont="1" applyFill="1" applyBorder="1" applyProtection="1">
      <protection locked="0"/>
    </xf>
    <xf numFmtId="0" fontId="18" fillId="0" borderId="0" xfId="1" applyFont="1" applyAlignment="1" applyProtection="1">
      <alignment horizontal="center" vertical="top"/>
      <protection locked="0"/>
    </xf>
    <xf numFmtId="168" fontId="17" fillId="0" borderId="0" xfId="1" applyNumberFormat="1" applyFont="1" applyAlignment="1" applyProtection="1">
      <alignment vertical="top"/>
      <protection locked="0"/>
    </xf>
    <xf numFmtId="168" fontId="18" fillId="0" borderId="0" xfId="1" applyNumberFormat="1" applyFont="1" applyAlignment="1" applyProtection="1">
      <alignment vertical="top"/>
      <protection locked="0"/>
    </xf>
    <xf numFmtId="170" fontId="18" fillId="0" borderId="0" xfId="24" applyNumberFormat="1" applyFont="1" applyAlignment="1" applyProtection="1">
      <alignment vertical="top" wrapText="1"/>
      <protection locked="0"/>
    </xf>
    <xf numFmtId="0" fontId="18" fillId="0" borderId="0" xfId="1" applyFont="1" applyFill="1" applyBorder="1" applyProtection="1">
      <protection locked="0"/>
    </xf>
    <xf numFmtId="0" fontId="18" fillId="0" borderId="0" xfId="1" applyFont="1" applyFill="1" applyBorder="1" applyAlignment="1">
      <alignment horizontal="left" vertical="top" wrapText="1"/>
    </xf>
    <xf numFmtId="3" fontId="18" fillId="0" borderId="0" xfId="1" applyNumberFormat="1" applyFont="1" applyFill="1" applyBorder="1" applyAlignment="1" applyProtection="1">
      <alignment vertical="top" wrapText="1"/>
      <protection locked="0"/>
    </xf>
    <xf numFmtId="4" fontId="18" fillId="0" borderId="0" xfId="1" applyNumberFormat="1" applyFont="1" applyFill="1" applyBorder="1" applyProtection="1">
      <protection locked="0"/>
    </xf>
    <xf numFmtId="0" fontId="16" fillId="0" borderId="0" xfId="1" applyFont="1" applyAlignment="1" applyProtection="1">
      <alignment vertical="top" wrapText="1"/>
      <protection locked="0"/>
    </xf>
    <xf numFmtId="0" fontId="16" fillId="0" borderId="0" xfId="1" applyNumberFormat="1" applyFont="1" applyFill="1" applyBorder="1" applyAlignment="1" applyProtection="1">
      <alignment horizontal="right" vertical="top"/>
      <protection locked="0"/>
    </xf>
    <xf numFmtId="0" fontId="17" fillId="0" borderId="0" xfId="1" applyFont="1" applyFill="1" applyBorder="1" applyAlignment="1" applyProtection="1">
      <alignment horizontal="right" vertical="top" wrapText="1"/>
      <protection locked="0"/>
    </xf>
    <xf numFmtId="4" fontId="17" fillId="0" borderId="0" xfId="1" applyNumberFormat="1" applyFont="1" applyFill="1" applyBorder="1" applyAlignment="1" applyProtection="1">
      <alignment vertical="top"/>
      <protection locked="0"/>
    </xf>
    <xf numFmtId="0" fontId="16" fillId="0" borderId="0" xfId="1" applyFont="1" applyFill="1" applyBorder="1" applyAlignment="1" applyProtection="1">
      <alignment vertical="top" wrapText="1"/>
      <protection locked="0"/>
    </xf>
    <xf numFmtId="0" fontId="17" fillId="0" borderId="0" xfId="1" applyFont="1" applyFill="1" applyBorder="1" applyProtection="1">
      <protection locked="0"/>
    </xf>
    <xf numFmtId="4" fontId="18" fillId="0" borderId="0" xfId="1" applyNumberFormat="1" applyFont="1" applyFill="1" applyBorder="1" applyAlignment="1" applyProtection="1">
      <alignment vertical="top" wrapText="1"/>
      <protection locked="0"/>
    </xf>
    <xf numFmtId="0" fontId="22" fillId="0" borderId="0" xfId="0" applyFont="1" applyProtection="1">
      <protection locked="0"/>
    </xf>
    <xf numFmtId="0" fontId="17" fillId="3" borderId="12" xfId="1" applyFont="1" applyFill="1" applyBorder="1" applyAlignment="1">
      <alignment horizontal="center" vertical="center" wrapText="1"/>
    </xf>
    <xf numFmtId="166" fontId="17" fillId="3" borderId="12" xfId="22" applyNumberFormat="1" applyFont="1" applyFill="1" applyBorder="1" applyAlignment="1">
      <alignment horizontal="center" vertical="center" wrapText="1"/>
    </xf>
    <xf numFmtId="4" fontId="18" fillId="0" borderId="0" xfId="1" applyNumberFormat="1" applyFont="1" applyFill="1" applyBorder="1" applyAlignment="1" applyProtection="1">
      <alignment vertical="top"/>
      <protection locked="0"/>
    </xf>
    <xf numFmtId="0" fontId="18" fillId="0" borderId="0" xfId="1" applyFont="1" applyFill="1" applyBorder="1" applyAlignment="1" applyProtection="1">
      <alignment vertical="top"/>
      <protection locked="0"/>
    </xf>
    <xf numFmtId="0" fontId="18" fillId="0" borderId="0" xfId="1" applyFont="1" applyFill="1" applyBorder="1" applyAlignment="1" applyProtection="1">
      <alignment vertical="top" wrapText="1"/>
      <protection locked="0"/>
    </xf>
    <xf numFmtId="0" fontId="16" fillId="0" borderId="0" xfId="836" applyFont="1" applyAlignment="1">
      <alignment vertical="center"/>
    </xf>
    <xf numFmtId="0" fontId="16" fillId="56" borderId="0" xfId="836" applyFont="1" applyFill="1" applyBorder="1" applyAlignment="1">
      <alignment horizontal="center" vertical="center"/>
    </xf>
    <xf numFmtId="0" fontId="20" fillId="56" borderId="0" xfId="836" applyFont="1" applyFill="1" applyBorder="1" applyAlignment="1">
      <alignment vertical="center"/>
    </xf>
    <xf numFmtId="0" fontId="68" fillId="0" borderId="0" xfId="836" applyFont="1" applyAlignment="1">
      <alignment vertical="center"/>
    </xf>
    <xf numFmtId="0" fontId="68" fillId="0" borderId="0" xfId="836" applyFont="1" applyAlignment="1">
      <alignment horizontal="center" vertical="center"/>
    </xf>
    <xf numFmtId="0" fontId="68" fillId="56" borderId="0" xfId="836" applyFont="1" applyFill="1" applyBorder="1" applyAlignment="1">
      <alignment vertical="center"/>
    </xf>
    <xf numFmtId="0" fontId="16" fillId="0" borderId="0" xfId="836" applyFont="1" applyFill="1" applyAlignment="1">
      <alignment vertical="center"/>
    </xf>
    <xf numFmtId="0" fontId="19" fillId="4" borderId="0" xfId="836" applyFont="1" applyFill="1" applyBorder="1" applyAlignment="1">
      <alignment horizontal="left" vertical="center"/>
    </xf>
    <xf numFmtId="0" fontId="69" fillId="0" borderId="0" xfId="836" applyFont="1" applyAlignment="1">
      <alignment vertical="center"/>
    </xf>
    <xf numFmtId="0" fontId="16" fillId="0" borderId="0" xfId="836" applyFont="1" applyAlignment="1">
      <alignment horizontal="center" vertical="center"/>
    </xf>
    <xf numFmtId="0" fontId="19" fillId="58" borderId="0" xfId="836" applyFont="1" applyFill="1" applyAlignment="1">
      <alignment horizontal="center" vertical="center" wrapText="1"/>
    </xf>
    <xf numFmtId="0" fontId="19" fillId="58" borderId="0" xfId="836" applyFont="1" applyFill="1" applyBorder="1" applyAlignment="1">
      <alignment horizontal="center" vertical="center" wrapText="1"/>
    </xf>
    <xf numFmtId="0" fontId="16" fillId="0" borderId="30" xfId="836" applyFont="1" applyBorder="1" applyAlignment="1">
      <alignment horizontal="center" vertical="center"/>
    </xf>
    <xf numFmtId="169" fontId="16" fillId="5" borderId="30" xfId="837" applyNumberFormat="1" applyFont="1" applyFill="1" applyBorder="1" applyAlignment="1">
      <alignment horizontal="right" vertical="center" wrapText="1"/>
    </xf>
    <xf numFmtId="0" fontId="16" fillId="0" borderId="0" xfId="836" applyFont="1" applyBorder="1" applyAlignment="1">
      <alignment vertical="center"/>
    </xf>
    <xf numFmtId="169" fontId="19" fillId="0" borderId="32" xfId="837" applyNumberFormat="1" applyFont="1" applyFill="1" applyBorder="1" applyAlignment="1">
      <alignment horizontal="right" vertical="center" wrapText="1"/>
    </xf>
    <xf numFmtId="0" fontId="19" fillId="0" borderId="0" xfId="836" applyFont="1" applyFill="1" applyBorder="1" applyAlignment="1">
      <alignment horizontal="center" vertical="center" wrapText="1"/>
    </xf>
    <xf numFmtId="0" fontId="19" fillId="0" borderId="0" xfId="836" applyFont="1" applyFill="1" applyBorder="1" applyAlignment="1">
      <alignment horizontal="left" vertical="center" wrapText="1"/>
    </xf>
    <xf numFmtId="169" fontId="19" fillId="0" borderId="0" xfId="837" applyNumberFormat="1" applyFont="1" applyFill="1" applyBorder="1" applyAlignment="1">
      <alignment horizontal="right" vertical="center" wrapText="1"/>
    </xf>
    <xf numFmtId="170" fontId="16" fillId="0" borderId="0" xfId="837" applyNumberFormat="1" applyFont="1" applyBorder="1" applyAlignment="1">
      <alignment vertical="center"/>
    </xf>
    <xf numFmtId="170" fontId="16" fillId="0" borderId="0" xfId="837" applyNumberFormat="1" applyFont="1" applyAlignment="1">
      <alignment vertical="center"/>
    </xf>
    <xf numFmtId="0" fontId="69" fillId="0" borderId="0" xfId="836" applyFont="1" applyBorder="1" applyAlignment="1">
      <alignment vertical="center"/>
    </xf>
    <xf numFmtId="0" fontId="16" fillId="0" borderId="0" xfId="836" applyFont="1" applyBorder="1" applyAlignment="1">
      <alignment horizontal="center" vertical="center"/>
    </xf>
    <xf numFmtId="0" fontId="19" fillId="0" borderId="0" xfId="836" applyFont="1" applyFill="1" applyBorder="1" applyAlignment="1">
      <alignment horizontal="left" vertical="center" indent="2"/>
    </xf>
    <xf numFmtId="0" fontId="19" fillId="0" borderId="0" xfId="836" applyFont="1" applyAlignment="1">
      <alignment horizontal="center" vertical="center"/>
    </xf>
    <xf numFmtId="0" fontId="27" fillId="0" borderId="30" xfId="836" applyFont="1" applyBorder="1" applyAlignment="1">
      <alignment horizontal="center" vertical="center"/>
    </xf>
    <xf numFmtId="0" fontId="19" fillId="0" borderId="0" xfId="836" applyFont="1" applyAlignment="1">
      <alignment vertical="center"/>
    </xf>
    <xf numFmtId="0" fontId="19" fillId="0" borderId="0" xfId="836" applyFont="1" applyBorder="1" applyAlignment="1">
      <alignment horizontal="left" vertical="center"/>
    </xf>
    <xf numFmtId="170" fontId="69" fillId="0" borderId="0" xfId="837" applyNumberFormat="1" applyFont="1" applyAlignment="1">
      <alignment vertical="center"/>
    </xf>
    <xf numFmtId="170" fontId="19" fillId="0" borderId="0" xfId="837" applyNumberFormat="1" applyFont="1" applyFill="1" applyBorder="1" applyAlignment="1">
      <alignment horizontal="right" vertical="center" wrapText="1"/>
    </xf>
    <xf numFmtId="0" fontId="19" fillId="0" borderId="0" xfId="1" applyFont="1" applyFill="1" applyBorder="1" applyAlignment="1">
      <alignment horizontal="left" vertical="center" wrapText="1"/>
    </xf>
    <xf numFmtId="0" fontId="16" fillId="0" borderId="30" xfId="836" applyFont="1" applyBorder="1" applyAlignment="1">
      <alignment horizontal="left" vertical="center"/>
    </xf>
    <xf numFmtId="172" fontId="19" fillId="0" borderId="0" xfId="837" applyNumberFormat="1" applyFont="1" applyFill="1" applyBorder="1" applyAlignment="1">
      <alignment horizontal="right" vertical="center" wrapText="1"/>
    </xf>
    <xf numFmtId="164" fontId="16" fillId="0" borderId="0" xfId="836" applyNumberFormat="1" applyFont="1" applyAlignment="1">
      <alignment vertical="center"/>
    </xf>
    <xf numFmtId="0" fontId="19" fillId="4" borderId="0" xfId="836" applyFont="1" applyFill="1" applyBorder="1" applyAlignment="1">
      <alignment vertical="center"/>
    </xf>
    <xf numFmtId="0" fontId="19" fillId="58" borderId="29" xfId="836" applyFont="1" applyFill="1" applyBorder="1" applyAlignment="1">
      <alignment horizontal="center" vertical="center"/>
    </xf>
    <xf numFmtId="0" fontId="19" fillId="0" borderId="30" xfId="836" applyFont="1" applyBorder="1" applyAlignment="1">
      <alignment horizontal="center" vertical="center"/>
    </xf>
    <xf numFmtId="0" fontId="19" fillId="0" borderId="30" xfId="836" applyFont="1" applyBorder="1" applyAlignment="1">
      <alignment vertical="center"/>
    </xf>
    <xf numFmtId="3" fontId="16" fillId="0" borderId="30" xfId="837" applyNumberFormat="1" applyFont="1" applyBorder="1" applyAlignment="1">
      <alignment horizontal="center" vertical="center"/>
    </xf>
    <xf numFmtId="3" fontId="19" fillId="0" borderId="30" xfId="837" applyNumberFormat="1" applyFont="1" applyFill="1" applyBorder="1" applyAlignment="1">
      <alignment horizontal="right" vertical="center" wrapText="1"/>
    </xf>
    <xf numFmtId="0" fontId="16" fillId="0" borderId="30" xfId="836" applyFont="1" applyBorder="1" applyAlignment="1">
      <alignment vertical="center"/>
    </xf>
    <xf numFmtId="3" fontId="16" fillId="0" borderId="30" xfId="837" applyNumberFormat="1" applyFont="1" applyFill="1" applyBorder="1" applyAlignment="1">
      <alignment horizontal="right" vertical="center" wrapText="1"/>
    </xf>
    <xf numFmtId="170" fontId="16" fillId="0" borderId="30" xfId="837" applyNumberFormat="1" applyFont="1" applyBorder="1" applyAlignment="1">
      <alignment vertical="center"/>
    </xf>
    <xf numFmtId="0" fontId="16" fillId="0" borderId="30" xfId="836" applyFont="1" applyBorder="1" applyAlignment="1">
      <alignment horizontal="center" vertical="center" wrapText="1"/>
    </xf>
    <xf numFmtId="3" fontId="16" fillId="0" borderId="0" xfId="836" applyNumberFormat="1" applyFont="1" applyAlignment="1">
      <alignment vertical="center"/>
    </xf>
    <xf numFmtId="3" fontId="19" fillId="0" borderId="33" xfId="837" applyNumberFormat="1" applyFont="1" applyFill="1" applyBorder="1" applyAlignment="1">
      <alignment horizontal="right" vertical="center" wrapText="1"/>
    </xf>
    <xf numFmtId="3" fontId="16" fillId="0" borderId="0" xfId="837" applyNumberFormat="1" applyFont="1" applyFill="1" applyBorder="1" applyAlignment="1">
      <alignment horizontal="right" vertical="center" wrapText="1"/>
    </xf>
    <xf numFmtId="3" fontId="16" fillId="0" borderId="0" xfId="837" applyNumberFormat="1" applyFont="1" applyAlignment="1">
      <alignment horizontal="center" vertical="center"/>
    </xf>
    <xf numFmtId="3" fontId="16" fillId="0" borderId="0" xfId="837" applyNumberFormat="1" applyFont="1" applyAlignment="1">
      <alignment vertical="center"/>
    </xf>
    <xf numFmtId="3" fontId="16" fillId="0" borderId="30" xfId="837" applyNumberFormat="1" applyFont="1" applyBorder="1" applyAlignment="1">
      <alignment vertical="center"/>
    </xf>
    <xf numFmtId="3" fontId="19" fillId="0" borderId="0" xfId="837" applyNumberFormat="1" applyFont="1" applyFill="1" applyBorder="1" applyAlignment="1">
      <alignment horizontal="right" vertical="center" wrapText="1"/>
    </xf>
    <xf numFmtId="3" fontId="16" fillId="0" borderId="30" xfId="836" applyNumberFormat="1" applyFont="1" applyBorder="1" applyAlignment="1">
      <alignment vertical="center"/>
    </xf>
    <xf numFmtId="172" fontId="19" fillId="0" borderId="30" xfId="837" applyNumberFormat="1" applyFont="1" applyFill="1" applyBorder="1" applyAlignment="1">
      <alignment horizontal="right" vertical="center" wrapText="1"/>
    </xf>
    <xf numFmtId="173" fontId="19" fillId="0" borderId="0" xfId="837" applyNumberFormat="1" applyFont="1" applyFill="1" applyAlignment="1">
      <alignment vertical="center"/>
    </xf>
    <xf numFmtId="0" fontId="16" fillId="0" borderId="30" xfId="836" applyNumberFormat="1" applyFont="1" applyBorder="1" applyAlignment="1">
      <alignment horizontal="center" vertical="center"/>
    </xf>
    <xf numFmtId="0" fontId="19" fillId="0" borderId="0" xfId="836" applyFont="1" applyBorder="1" applyAlignment="1">
      <alignment vertical="center"/>
    </xf>
    <xf numFmtId="0" fontId="19" fillId="0" borderId="30" xfId="836" applyFont="1" applyBorder="1" applyAlignment="1">
      <alignment horizontal="left" vertical="center"/>
    </xf>
    <xf numFmtId="0" fontId="19" fillId="58" borderId="0" xfId="836" applyFont="1" applyFill="1" applyAlignment="1">
      <alignment vertical="center"/>
    </xf>
    <xf numFmtId="0" fontId="19" fillId="0" borderId="34" xfId="836" applyFont="1" applyBorder="1" applyAlignment="1">
      <alignment horizontal="center" vertical="center"/>
    </xf>
    <xf numFmtId="0" fontId="19" fillId="0" borderId="34" xfId="836" applyFont="1" applyBorder="1" applyAlignment="1">
      <alignment horizontal="left" vertical="center"/>
    </xf>
    <xf numFmtId="170" fontId="16" fillId="0" borderId="34" xfId="837" applyNumberFormat="1" applyFont="1" applyBorder="1" applyAlignment="1">
      <alignment vertical="center"/>
    </xf>
    <xf numFmtId="0" fontId="16" fillId="0" borderId="34" xfId="836" applyFont="1" applyBorder="1" applyAlignment="1">
      <alignment horizontal="center" vertical="center"/>
    </xf>
    <xf numFmtId="0" fontId="16" fillId="0" borderId="34" xfId="836" applyFont="1" applyBorder="1" applyAlignment="1">
      <alignment horizontal="left" vertical="center"/>
    </xf>
    <xf numFmtId="0" fontId="19" fillId="0" borderId="35" xfId="836" applyFont="1" applyBorder="1" applyAlignment="1">
      <alignment vertical="center"/>
    </xf>
    <xf numFmtId="0" fontId="19" fillId="0" borderId="0" xfId="836" applyFont="1" applyFill="1" applyBorder="1" applyAlignment="1">
      <alignment vertical="center"/>
    </xf>
    <xf numFmtId="43" fontId="19" fillId="58" borderId="0" xfId="837" applyFont="1" applyFill="1" applyBorder="1" applyAlignment="1">
      <alignment horizontal="center" vertical="center"/>
    </xf>
    <xf numFmtId="0" fontId="16" fillId="0" borderId="0" xfId="836" applyFont="1" applyFill="1" applyBorder="1" applyAlignment="1">
      <alignment horizontal="center" vertical="center"/>
    </xf>
    <xf numFmtId="0" fontId="19" fillId="0" borderId="0" xfId="836" applyFont="1" applyFill="1" applyAlignment="1">
      <alignment horizontal="left" vertical="center"/>
    </xf>
    <xf numFmtId="0" fontId="19" fillId="0" borderId="30" xfId="836" applyFont="1" applyFill="1" applyBorder="1" applyAlignment="1">
      <alignment horizontal="left" vertical="center"/>
    </xf>
    <xf numFmtId="0" fontId="19" fillId="0" borderId="30" xfId="836" applyFont="1" applyFill="1" applyBorder="1" applyAlignment="1">
      <alignment horizontal="center" vertical="center"/>
    </xf>
    <xf numFmtId="0" fontId="16" fillId="0" borderId="30" xfId="836" applyFont="1" applyFill="1" applyBorder="1" applyAlignment="1">
      <alignment vertical="center"/>
    </xf>
    <xf numFmtId="169" fontId="19" fillId="0" borderId="30" xfId="837" applyNumberFormat="1" applyFont="1" applyFill="1" applyBorder="1" applyAlignment="1">
      <alignment horizontal="right" vertical="center"/>
    </xf>
    <xf numFmtId="0" fontId="16" fillId="0" borderId="0" xfId="836" applyFont="1" applyFill="1" applyAlignment="1">
      <alignment horizontal="center" vertical="center"/>
    </xf>
    <xf numFmtId="0" fontId="16" fillId="0" borderId="30" xfId="836" applyFont="1" applyFill="1" applyBorder="1" applyAlignment="1">
      <alignment horizontal="left" vertical="center"/>
    </xf>
    <xf numFmtId="169" fontId="16" fillId="0" borderId="30" xfId="837" applyNumberFormat="1" applyFont="1" applyFill="1" applyBorder="1" applyAlignment="1">
      <alignment horizontal="right" vertical="center"/>
    </xf>
    <xf numFmtId="0" fontId="16" fillId="0" borderId="30" xfId="836" applyNumberFormat="1" applyFont="1" applyFill="1" applyBorder="1" applyAlignment="1">
      <alignment horizontal="center" vertical="center"/>
    </xf>
    <xf numFmtId="0" fontId="16" fillId="0" borderId="0" xfId="836" applyFont="1" applyFill="1" applyBorder="1" applyAlignment="1">
      <alignment horizontal="left" vertical="center"/>
    </xf>
    <xf numFmtId="0" fontId="16" fillId="0" borderId="30" xfId="836" applyFont="1" applyFill="1" applyBorder="1" applyAlignment="1">
      <alignment horizontal="center" vertical="center"/>
    </xf>
    <xf numFmtId="0" fontId="19" fillId="0" borderId="0" xfId="836" applyFont="1" applyFill="1" applyAlignment="1">
      <alignment vertical="center"/>
    </xf>
    <xf numFmtId="0" fontId="19" fillId="0" borderId="0" xfId="836" applyFont="1" applyFill="1" applyBorder="1" applyAlignment="1">
      <alignment horizontal="left" vertical="center"/>
    </xf>
    <xf numFmtId="0" fontId="19" fillId="0" borderId="0" xfId="836" applyFont="1" applyFill="1" applyBorder="1" applyAlignment="1">
      <alignment horizontal="center" vertical="center"/>
    </xf>
    <xf numFmtId="0" fontId="16" fillId="0" borderId="0" xfId="836" applyFont="1" applyFill="1" applyBorder="1" applyAlignment="1">
      <alignment vertical="center"/>
    </xf>
    <xf numFmtId="169" fontId="19" fillId="0" borderId="0" xfId="837" applyNumberFormat="1" applyFont="1" applyFill="1" applyBorder="1" applyAlignment="1">
      <alignment horizontal="right" vertical="center"/>
    </xf>
    <xf numFmtId="3" fontId="19" fillId="4" borderId="0" xfId="836" applyNumberFormat="1" applyFont="1" applyFill="1" applyBorder="1" applyAlignment="1">
      <alignment vertical="center"/>
    </xf>
    <xf numFmtId="170" fontId="16" fillId="0" borderId="30" xfId="837" applyNumberFormat="1" applyFont="1" applyFill="1" applyBorder="1" applyAlignment="1">
      <alignment horizontal="right" vertical="center"/>
    </xf>
    <xf numFmtId="1" fontId="16" fillId="0" borderId="30" xfId="837" applyNumberFormat="1" applyFont="1" applyFill="1" applyBorder="1" applyAlignment="1">
      <alignment horizontal="right" vertical="center"/>
    </xf>
    <xf numFmtId="1" fontId="19" fillId="0" borderId="30" xfId="837" applyNumberFormat="1" applyFont="1" applyFill="1" applyBorder="1" applyAlignment="1">
      <alignment horizontal="right" vertical="center"/>
    </xf>
    <xf numFmtId="49" fontId="16" fillId="0" borderId="30" xfId="838" applyNumberFormat="1" applyFont="1" applyFill="1" applyBorder="1" applyAlignment="1">
      <alignment horizontal="center"/>
    </xf>
    <xf numFmtId="0" fontId="16" fillId="0" borderId="30" xfId="838" applyFont="1" applyFill="1" applyBorder="1" applyAlignment="1">
      <alignment vertical="center"/>
    </xf>
    <xf numFmtId="1" fontId="33" fillId="0" borderId="30" xfId="837" applyNumberFormat="1" applyFont="1" applyFill="1" applyBorder="1" applyAlignment="1">
      <alignment horizontal="right"/>
    </xf>
    <xf numFmtId="0" fontId="19" fillId="0" borderId="30" xfId="838" applyFont="1" applyFill="1" applyBorder="1" applyAlignment="1">
      <alignment vertical="center"/>
    </xf>
    <xf numFmtId="0" fontId="16" fillId="0" borderId="30" xfId="838" applyNumberFormat="1" applyFont="1" applyFill="1" applyBorder="1" applyAlignment="1">
      <alignment horizontal="center" vertical="center"/>
    </xf>
    <xf numFmtId="0" fontId="70" fillId="0" borderId="30" xfId="838" applyFont="1" applyFill="1" applyBorder="1" applyAlignment="1">
      <alignment vertical="center"/>
    </xf>
    <xf numFmtId="0" fontId="70" fillId="0" borderId="0" xfId="838" applyFont="1" applyFill="1" applyBorder="1" applyAlignment="1">
      <alignment vertical="center"/>
    </xf>
    <xf numFmtId="170" fontId="16" fillId="0" borderId="0" xfId="837" applyNumberFormat="1" applyFont="1" applyFill="1" applyBorder="1" applyAlignment="1">
      <alignment horizontal="right" vertical="center"/>
    </xf>
    <xf numFmtId="1" fontId="16" fillId="0" borderId="0" xfId="837" applyNumberFormat="1" applyFont="1" applyFill="1" applyBorder="1" applyAlignment="1">
      <alignment horizontal="right" vertical="center"/>
    </xf>
    <xf numFmtId="43" fontId="68" fillId="0" borderId="0" xfId="172" applyFont="1" applyAlignment="1">
      <alignment vertical="center"/>
    </xf>
    <xf numFmtId="0" fontId="19" fillId="0" borderId="0" xfId="836" applyFont="1" applyFill="1" applyAlignment="1">
      <alignment horizontal="center" vertical="center" wrapText="1"/>
    </xf>
    <xf numFmtId="0" fontId="18" fillId="0" borderId="0" xfId="836" applyFont="1" applyAlignment="1">
      <alignment vertical="center"/>
    </xf>
    <xf numFmtId="0" fontId="18" fillId="0" borderId="0" xfId="1" applyFont="1" applyFill="1" applyBorder="1" applyProtection="1">
      <protection locked="0"/>
    </xf>
    <xf numFmtId="169" fontId="16" fillId="0" borderId="30" xfId="837" applyNumberFormat="1" applyFont="1" applyFill="1" applyBorder="1" applyAlignment="1">
      <alignment horizontal="right" vertical="center" wrapText="1"/>
    </xf>
    <xf numFmtId="3" fontId="19" fillId="0" borderId="0" xfId="1729" applyNumberFormat="1" applyFont="1" applyFill="1" applyAlignment="1">
      <alignment horizontal="center" vertical="center" wrapText="1"/>
    </xf>
    <xf numFmtId="3" fontId="19" fillId="0" borderId="33" xfId="1730" applyNumberFormat="1" applyFont="1" applyFill="1" applyBorder="1" applyAlignment="1">
      <alignment horizontal="center" vertical="center" wrapText="1"/>
    </xf>
    <xf numFmtId="169" fontId="16" fillId="0" borderId="30" xfId="1730" applyNumberFormat="1" applyFont="1" applyFill="1" applyBorder="1" applyAlignment="1">
      <alignment horizontal="right" vertical="center"/>
    </xf>
    <xf numFmtId="0" fontId="19" fillId="58" borderId="29" xfId="836" applyFont="1" applyFill="1" applyBorder="1" applyAlignment="1">
      <alignment horizontal="center" vertical="center"/>
    </xf>
    <xf numFmtId="0" fontId="16" fillId="0" borderId="30" xfId="836" applyFont="1" applyBorder="1" applyAlignment="1">
      <alignment horizontal="left" vertical="center"/>
    </xf>
    <xf numFmtId="169" fontId="16" fillId="0" borderId="0" xfId="836" applyNumberFormat="1" applyFont="1" applyFill="1" applyAlignment="1">
      <alignment vertical="center"/>
    </xf>
    <xf numFmtId="4" fontId="18" fillId="0" borderId="9" xfId="1" applyNumberFormat="1" applyFont="1" applyFill="1" applyBorder="1" applyAlignment="1" applyProtection="1">
      <alignment horizontal="right"/>
      <protection locked="0"/>
    </xf>
    <xf numFmtId="0" fontId="17" fillId="3" borderId="9" xfId="1" applyFont="1" applyFill="1" applyBorder="1" applyAlignment="1" applyProtection="1">
      <alignment horizontal="center" vertical="center"/>
      <protection locked="0"/>
    </xf>
    <xf numFmtId="3" fontId="17" fillId="0" borderId="9" xfId="22" applyNumberFormat="1" applyFont="1" applyFill="1" applyBorder="1" applyAlignment="1" applyProtection="1">
      <alignment vertical="top" wrapText="1"/>
      <protection locked="0"/>
    </xf>
    <xf numFmtId="3" fontId="18" fillId="0" borderId="9" xfId="1" applyNumberFormat="1" applyFont="1" applyFill="1" applyBorder="1" applyProtection="1">
      <protection locked="0"/>
    </xf>
    <xf numFmtId="3" fontId="17" fillId="0" borderId="9" xfId="55" applyNumberFormat="1" applyFont="1" applyFill="1" applyBorder="1" applyAlignment="1" applyProtection="1">
      <alignment vertical="top" wrapText="1"/>
      <protection locked="0"/>
    </xf>
    <xf numFmtId="3" fontId="18" fillId="0" borderId="9" xfId="1" applyNumberFormat="1" applyFont="1" applyFill="1" applyBorder="1" applyAlignment="1" applyProtection="1">
      <protection locked="0"/>
    </xf>
    <xf numFmtId="3" fontId="17" fillId="0" borderId="9" xfId="22" applyNumberFormat="1" applyFont="1" applyFill="1" applyBorder="1" applyAlignment="1" applyProtection="1">
      <alignment vertical="top"/>
      <protection locked="0"/>
    </xf>
    <xf numFmtId="3" fontId="17" fillId="0" borderId="9" xfId="1" applyNumberFormat="1" applyFont="1" applyFill="1" applyBorder="1" applyAlignment="1" applyProtection="1">
      <alignment horizontal="center" vertical="center"/>
      <protection locked="0"/>
    </xf>
    <xf numFmtId="3" fontId="18" fillId="0" borderId="9" xfId="1" applyNumberFormat="1" applyFont="1" applyFill="1" applyBorder="1" applyAlignment="1" applyProtection="1">
      <alignment vertical="top"/>
      <protection locked="0"/>
    </xf>
    <xf numFmtId="0" fontId="17" fillId="0" borderId="40" xfId="1" applyFont="1" applyFill="1" applyBorder="1" applyAlignment="1" applyProtection="1">
      <alignment horizontal="center" vertical="center"/>
      <protection locked="0"/>
    </xf>
    <xf numFmtId="3" fontId="17" fillId="0" borderId="40" xfId="22" applyNumberFormat="1" applyFont="1" applyFill="1" applyBorder="1" applyAlignment="1" applyProtection="1">
      <alignment vertical="top" wrapText="1"/>
      <protection locked="0"/>
    </xf>
    <xf numFmtId="3" fontId="18" fillId="0" borderId="40" xfId="1" applyNumberFormat="1" applyFont="1" applyFill="1" applyBorder="1" applyProtection="1">
      <protection locked="0"/>
    </xf>
    <xf numFmtId="4" fontId="18" fillId="0" borderId="40" xfId="1" applyNumberFormat="1" applyFont="1" applyFill="1" applyBorder="1" applyAlignment="1" applyProtection="1">
      <alignment horizontal="right"/>
      <protection locked="0"/>
    </xf>
    <xf numFmtId="3" fontId="17" fillId="0" borderId="40" xfId="55" applyNumberFormat="1" applyFont="1" applyFill="1" applyBorder="1" applyAlignment="1" applyProtection="1">
      <alignment vertical="top" wrapText="1"/>
      <protection locked="0"/>
    </xf>
    <xf numFmtId="3" fontId="18" fillId="0" borderId="40" xfId="1" applyNumberFormat="1" applyFont="1" applyFill="1" applyBorder="1" applyAlignment="1" applyProtection="1">
      <protection locked="0"/>
    </xf>
    <xf numFmtId="3" fontId="17" fillId="0" borderId="40" xfId="1" applyNumberFormat="1" applyFont="1" applyFill="1" applyBorder="1" applyAlignment="1" applyProtection="1">
      <alignment vertical="top"/>
      <protection locked="0"/>
    </xf>
    <xf numFmtId="3" fontId="17" fillId="0" borderId="40" xfId="1" applyNumberFormat="1" applyFont="1" applyFill="1" applyBorder="1" applyAlignment="1" applyProtection="1">
      <alignment horizontal="center" vertical="center"/>
      <protection locked="0"/>
    </xf>
    <xf numFmtId="0" fontId="17" fillId="0" borderId="41" xfId="1" applyNumberFormat="1" applyFont="1" applyFill="1" applyBorder="1" applyAlignment="1" applyProtection="1">
      <alignment horizontal="right" vertical="top"/>
      <protection locked="0"/>
    </xf>
    <xf numFmtId="3" fontId="18" fillId="0" borderId="42" xfId="1" applyNumberFormat="1" applyFont="1" applyFill="1" applyBorder="1" applyAlignment="1" applyProtection="1">
      <alignment vertical="top"/>
      <protection locked="0"/>
    </xf>
    <xf numFmtId="3" fontId="18" fillId="0" borderId="43" xfId="1" applyNumberFormat="1" applyFont="1" applyFill="1" applyBorder="1" applyAlignment="1" applyProtection="1">
      <alignment vertical="top"/>
      <protection locked="0"/>
    </xf>
    <xf numFmtId="3" fontId="18" fillId="0" borderId="9" xfId="1" applyNumberFormat="1" applyFont="1" applyFill="1" applyBorder="1" applyAlignment="1" applyProtection="1">
      <alignment horizontal="right"/>
      <protection locked="0"/>
    </xf>
    <xf numFmtId="3" fontId="18" fillId="0" borderId="40" xfId="1" applyNumberFormat="1" applyFont="1" applyFill="1" applyBorder="1" applyAlignment="1" applyProtection="1">
      <alignment horizontal="right"/>
      <protection locked="0"/>
    </xf>
    <xf numFmtId="0" fontId="17" fillId="0" borderId="37" xfId="1" applyFont="1" applyFill="1" applyBorder="1" applyAlignment="1" applyProtection="1">
      <alignment horizontal="center" vertical="center"/>
      <protection locked="0"/>
    </xf>
    <xf numFmtId="0" fontId="17" fillId="0" borderId="38" xfId="1" applyFont="1" applyFill="1" applyBorder="1" applyAlignment="1" applyProtection="1">
      <alignment horizontal="center" vertical="center"/>
      <protection locked="0"/>
    </xf>
    <xf numFmtId="3" fontId="17" fillId="0" borderId="44" xfId="22" applyNumberFormat="1" applyFont="1" applyFill="1" applyBorder="1" applyAlignment="1" applyProtection="1">
      <alignment vertical="top" wrapText="1"/>
      <protection locked="0"/>
    </xf>
    <xf numFmtId="0" fontId="17" fillId="0" borderId="9" xfId="1" applyFont="1" applyFill="1" applyBorder="1" applyAlignment="1" applyProtection="1">
      <alignment horizontal="left" vertical="top" wrapText="1" indent="1"/>
      <protection locked="0"/>
    </xf>
    <xf numFmtId="0" fontId="17" fillId="0" borderId="9" xfId="1" applyFont="1" applyFill="1" applyBorder="1" applyAlignment="1" applyProtection="1">
      <alignment horizontal="left" vertical="top" wrapText="1" indent="2"/>
      <protection locked="0"/>
    </xf>
    <xf numFmtId="0" fontId="18" fillId="0" borderId="9" xfId="1" applyFont="1" applyFill="1" applyBorder="1" applyAlignment="1" applyProtection="1">
      <alignment horizontal="left" vertical="top" wrapText="1" indent="3"/>
      <protection locked="0"/>
    </xf>
    <xf numFmtId="0" fontId="18" fillId="0" borderId="9" xfId="1" applyFont="1" applyFill="1" applyBorder="1" applyAlignment="1" applyProtection="1">
      <alignment horizontal="left" vertical="top" wrapText="1"/>
      <protection locked="0"/>
    </xf>
    <xf numFmtId="0" fontId="17" fillId="0" borderId="9" xfId="1" applyFont="1" applyFill="1" applyBorder="1" applyAlignment="1" applyProtection="1">
      <alignment horizontal="left" vertical="top" wrapText="1"/>
      <protection locked="0"/>
    </xf>
    <xf numFmtId="3" fontId="18" fillId="0" borderId="9" xfId="3" applyNumberFormat="1" applyFont="1" applyFill="1" applyBorder="1" applyAlignment="1" applyProtection="1">
      <alignment horizontal="right" vertical="top" wrapText="1"/>
      <protection locked="0"/>
    </xf>
    <xf numFmtId="0" fontId="21" fillId="0" borderId="9" xfId="1" applyFont="1" applyFill="1" applyBorder="1" applyAlignment="1" applyProtection="1">
      <alignment horizontal="left" vertical="top" wrapText="1" indent="2"/>
      <protection locked="0"/>
    </xf>
    <xf numFmtId="4" fontId="17" fillId="0" borderId="9" xfId="2" applyNumberFormat="1" applyFont="1" applyFill="1" applyBorder="1" applyAlignment="1" applyProtection="1">
      <alignment vertical="top" wrapText="1"/>
      <protection locked="0"/>
    </xf>
    <xf numFmtId="3" fontId="18" fillId="0" borderId="9" xfId="824" applyNumberFormat="1" applyFont="1" applyFill="1" applyBorder="1" applyAlignment="1" applyProtection="1">
      <alignment vertical="top" wrapText="1"/>
      <protection locked="0"/>
    </xf>
    <xf numFmtId="3" fontId="18" fillId="0" borderId="9" xfId="830" applyNumberFormat="1" applyFont="1" applyFill="1" applyBorder="1" applyAlignment="1" applyProtection="1">
      <alignment vertical="top" wrapText="1"/>
      <protection locked="0"/>
    </xf>
    <xf numFmtId="3" fontId="17" fillId="0" borderId="9" xfId="3" applyNumberFormat="1" applyFont="1" applyFill="1" applyBorder="1" applyAlignment="1" applyProtection="1">
      <alignment vertical="top" wrapText="1"/>
      <protection locked="0"/>
    </xf>
    <xf numFmtId="3" fontId="17" fillId="0" borderId="9" xfId="2" applyNumberFormat="1" applyFont="1" applyFill="1" applyBorder="1" applyAlignment="1" applyProtection="1">
      <alignment vertical="top" wrapText="1"/>
      <protection locked="0"/>
    </xf>
    <xf numFmtId="3" fontId="18" fillId="0" borderId="9" xfId="3" applyNumberFormat="1" applyFont="1" applyFill="1" applyBorder="1" applyAlignment="1" applyProtection="1">
      <alignment vertical="top" wrapText="1"/>
      <protection locked="0"/>
    </xf>
    <xf numFmtId="3" fontId="18" fillId="0" borderId="9" xfId="2" applyNumberFormat="1" applyFont="1" applyFill="1" applyBorder="1" applyAlignment="1" applyProtection="1">
      <alignment vertical="top" wrapText="1"/>
      <protection locked="0"/>
    </xf>
    <xf numFmtId="3" fontId="18" fillId="0" borderId="9" xfId="0" applyNumberFormat="1" applyFont="1" applyBorder="1"/>
    <xf numFmtId="3" fontId="18" fillId="0" borderId="9" xfId="1" applyNumberFormat="1" applyFont="1" applyBorder="1" applyAlignment="1" applyProtection="1">
      <alignment vertical="top" wrapText="1"/>
      <protection locked="0"/>
    </xf>
    <xf numFmtId="3" fontId="18" fillId="0" borderId="9" xfId="1" applyNumberFormat="1" applyFont="1" applyBorder="1" applyAlignment="1" applyProtection="1">
      <alignment vertical="top"/>
      <protection locked="0"/>
    </xf>
    <xf numFmtId="3" fontId="18" fillId="0" borderId="9" xfId="1" applyNumberFormat="1" applyFont="1" applyFill="1" applyBorder="1" applyAlignment="1" applyProtection="1">
      <alignment vertical="top" wrapText="1"/>
      <protection locked="0"/>
    </xf>
    <xf numFmtId="0" fontId="17" fillId="0" borderId="39" xfId="1" applyFont="1" applyFill="1" applyBorder="1" applyAlignment="1" applyProtection="1">
      <alignment horizontal="left" vertical="top" wrapText="1" indent="2"/>
      <protection locked="0"/>
    </xf>
    <xf numFmtId="3" fontId="18" fillId="0" borderId="40" xfId="824" applyNumberFormat="1" applyFont="1" applyFill="1" applyBorder="1" applyAlignment="1" applyProtection="1">
      <alignment vertical="top" wrapText="1"/>
      <protection locked="0"/>
    </xf>
    <xf numFmtId="0" fontId="18" fillId="0" borderId="39" xfId="1" applyFont="1" applyFill="1" applyBorder="1" applyAlignment="1" applyProtection="1">
      <alignment horizontal="left" vertical="top" wrapText="1" indent="3"/>
      <protection locked="0"/>
    </xf>
    <xf numFmtId="3" fontId="18" fillId="0" borderId="40" xfId="1" applyNumberFormat="1" applyFont="1" applyFill="1" applyBorder="1" applyAlignment="1" applyProtection="1">
      <alignment horizontal="right" vertical="top"/>
      <protection locked="0"/>
    </xf>
    <xf numFmtId="0" fontId="18" fillId="0" borderId="39" xfId="1" applyFont="1" applyFill="1" applyBorder="1" applyAlignment="1" applyProtection="1">
      <alignment horizontal="left" vertical="top" wrapText="1"/>
      <protection locked="0"/>
    </xf>
    <xf numFmtId="0" fontId="17" fillId="0" borderId="39" xfId="1" applyFont="1" applyFill="1" applyBorder="1" applyAlignment="1" applyProtection="1">
      <alignment horizontal="left" vertical="top" wrapText="1"/>
      <protection locked="0"/>
    </xf>
    <xf numFmtId="3" fontId="17" fillId="0" borderId="40" xfId="824" applyNumberFormat="1" applyFont="1" applyFill="1" applyBorder="1" applyAlignment="1" applyProtection="1">
      <alignment vertical="top" wrapText="1"/>
      <protection locked="0"/>
    </xf>
    <xf numFmtId="3" fontId="18" fillId="0" borderId="40" xfId="1" applyNumberFormat="1" applyFont="1" applyFill="1" applyBorder="1" applyAlignment="1" applyProtection="1">
      <alignment vertical="top"/>
      <protection locked="0"/>
    </xf>
    <xf numFmtId="3" fontId="17" fillId="0" borderId="40" xfId="2" applyNumberFormat="1" applyFont="1" applyFill="1" applyBorder="1" applyAlignment="1" applyProtection="1">
      <alignment vertical="top" wrapText="1"/>
      <protection locked="0"/>
    </xf>
    <xf numFmtId="0" fontId="18" fillId="0" borderId="39" xfId="1" applyFont="1" applyBorder="1" applyAlignment="1" applyProtection="1">
      <alignment vertical="top" wrapText="1"/>
      <protection locked="0"/>
    </xf>
    <xf numFmtId="0" fontId="18" fillId="0" borderId="39" xfId="1" applyFont="1" applyFill="1" applyBorder="1" applyAlignment="1" applyProtection="1">
      <alignment vertical="top"/>
      <protection locked="0"/>
    </xf>
    <xf numFmtId="0" fontId="16" fillId="0" borderId="39" xfId="1" applyFont="1" applyFill="1" applyBorder="1" applyAlignment="1" applyProtection="1">
      <alignment vertical="top"/>
      <protection locked="0"/>
    </xf>
    <xf numFmtId="0" fontId="16" fillId="0" borderId="39" xfId="1" applyFont="1" applyBorder="1" applyAlignment="1" applyProtection="1">
      <alignment vertical="top" wrapText="1"/>
      <protection locked="0"/>
    </xf>
    <xf numFmtId="0" fontId="18" fillId="0" borderId="41" xfId="1" applyFont="1" applyBorder="1" applyAlignment="1" applyProtection="1">
      <alignment vertical="top" wrapText="1"/>
      <protection locked="0"/>
    </xf>
    <xf numFmtId="3" fontId="18" fillId="0" borderId="42" xfId="1" applyNumberFormat="1" applyFont="1" applyBorder="1" applyAlignment="1" applyProtection="1">
      <alignment vertical="top" wrapText="1"/>
      <protection locked="0"/>
    </xf>
    <xf numFmtId="3" fontId="18" fillId="0" borderId="42" xfId="1" applyNumberFormat="1" applyFont="1" applyBorder="1" applyAlignment="1" applyProtection="1">
      <alignment vertical="top"/>
      <protection locked="0"/>
    </xf>
    <xf numFmtId="4" fontId="18" fillId="0" borderId="42" xfId="1" applyNumberFormat="1" applyFont="1" applyBorder="1" applyAlignment="1" applyProtection="1">
      <alignment vertical="top"/>
      <protection locked="0"/>
    </xf>
    <xf numFmtId="3" fontId="18" fillId="0" borderId="43" xfId="1" applyNumberFormat="1" applyFont="1" applyBorder="1" applyAlignment="1" applyProtection="1">
      <alignment vertical="top"/>
      <protection locked="0"/>
    </xf>
    <xf numFmtId="0" fontId="17" fillId="0" borderId="45" xfId="1" applyFont="1" applyFill="1" applyBorder="1" applyAlignment="1" applyProtection="1">
      <alignment horizontal="left" vertical="top" wrapText="1" indent="1"/>
      <protection locked="0"/>
    </xf>
    <xf numFmtId="0" fontId="20" fillId="0" borderId="13" xfId="1" applyFont="1" applyFill="1" applyBorder="1" applyAlignment="1" applyProtection="1">
      <alignment horizontal="left" vertical="center" wrapText="1" indent="4"/>
      <protection locked="0"/>
    </xf>
    <xf numFmtId="0" fontId="17" fillId="0" borderId="13" xfId="1" applyFont="1" applyFill="1" applyBorder="1" applyAlignment="1" applyProtection="1">
      <alignment horizontal="left" vertical="top" wrapText="1" indent="1"/>
      <protection locked="0"/>
    </xf>
    <xf numFmtId="0" fontId="20" fillId="0" borderId="46" xfId="1" applyFont="1" applyFill="1" applyBorder="1" applyAlignment="1" applyProtection="1">
      <alignment horizontal="left" vertical="center" wrapText="1" indent="4"/>
      <protection locked="0"/>
    </xf>
    <xf numFmtId="0" fontId="17" fillId="3" borderId="47" xfId="1" applyFont="1" applyFill="1" applyBorder="1" applyAlignment="1" applyProtection="1">
      <alignment horizontal="center" vertical="center" wrapText="1"/>
      <protection locked="0"/>
    </xf>
    <xf numFmtId="0" fontId="17" fillId="3" borderId="27" xfId="1" applyFont="1" applyFill="1" applyBorder="1" applyAlignment="1" applyProtection="1">
      <alignment horizontal="center" vertical="center" wrapText="1"/>
      <protection locked="0"/>
    </xf>
    <xf numFmtId="0" fontId="17" fillId="3" borderId="48" xfId="1" applyFont="1" applyFill="1" applyBorder="1" applyAlignment="1" applyProtection="1">
      <alignment horizontal="center" vertical="center" wrapText="1"/>
      <protection locked="0"/>
    </xf>
    <xf numFmtId="4" fontId="18" fillId="0" borderId="9" xfId="1" applyNumberFormat="1" applyFont="1" applyBorder="1" applyProtection="1">
      <protection locked="0"/>
    </xf>
    <xf numFmtId="3" fontId="18" fillId="0" borderId="9" xfId="1" applyNumberFormat="1" applyFont="1" applyBorder="1" applyProtection="1">
      <protection locked="0"/>
    </xf>
    <xf numFmtId="3" fontId="18" fillId="0" borderId="9" xfId="2" applyNumberFormat="1" applyFont="1" applyBorder="1" applyAlignment="1">
      <alignment horizontal="center" vertical="center" wrapText="1"/>
    </xf>
    <xf numFmtId="0" fontId="16" fillId="0" borderId="0" xfId="1" applyAlignment="1" applyProtection="1">
      <alignment horizontal="left" vertical="top" indent="1"/>
      <protection locked="0"/>
    </xf>
    <xf numFmtId="3" fontId="17" fillId="4" borderId="9" xfId="1" applyNumberFormat="1" applyFont="1" applyFill="1" applyBorder="1" applyProtection="1"/>
    <xf numFmtId="3" fontId="17" fillId="4" borderId="9" xfId="1" applyNumberFormat="1" applyFont="1" applyFill="1" applyBorder="1" applyProtection="1">
      <protection locked="0"/>
    </xf>
    <xf numFmtId="3" fontId="17" fillId="0" borderId="9" xfId="1" applyNumberFormat="1" applyFont="1" applyFill="1" applyBorder="1" applyProtection="1">
      <protection locked="0"/>
    </xf>
    <xf numFmtId="3" fontId="18" fillId="4" borderId="9" xfId="1" applyNumberFormat="1" applyFont="1" applyFill="1" applyBorder="1" applyProtection="1">
      <protection locked="0"/>
    </xf>
    <xf numFmtId="3" fontId="18" fillId="4" borderId="9" xfId="1" applyNumberFormat="1" applyFont="1" applyFill="1" applyBorder="1" applyAlignment="1" applyProtection="1">
      <alignment horizontal="right"/>
      <protection locked="0"/>
    </xf>
    <xf numFmtId="3" fontId="17" fillId="0" borderId="9" xfId="1" applyNumberFormat="1" applyFont="1" applyFill="1" applyBorder="1" applyProtection="1"/>
    <xf numFmtId="3" fontId="18" fillId="4" borderId="9" xfId="1" applyNumberFormat="1" applyFont="1" applyFill="1" applyBorder="1" applyAlignment="1" applyProtection="1">
      <alignment vertical="top"/>
      <protection locked="0"/>
    </xf>
    <xf numFmtId="0" fontId="17" fillId="0" borderId="36" xfId="1" applyFont="1" applyFill="1" applyBorder="1" applyAlignment="1">
      <alignment horizontal="center" vertical="center" wrapText="1"/>
    </xf>
    <xf numFmtId="166" fontId="17" fillId="0" borderId="37" xfId="22" applyNumberFormat="1" applyFont="1" applyFill="1" applyBorder="1" applyAlignment="1">
      <alignment horizontal="center" vertical="center" wrapText="1"/>
    </xf>
    <xf numFmtId="166" fontId="17" fillId="0" borderId="38" xfId="22" applyNumberFormat="1" applyFont="1" applyFill="1" applyBorder="1" applyAlignment="1">
      <alignment horizontal="center" vertical="center" wrapText="1"/>
    </xf>
    <xf numFmtId="0" fontId="17" fillId="0" borderId="39" xfId="1" applyFont="1" applyBorder="1" applyAlignment="1">
      <alignment horizontal="left" vertical="top" wrapText="1" indent="1"/>
    </xf>
    <xf numFmtId="3" fontId="17" fillId="0" borderId="40" xfId="1" applyNumberFormat="1" applyFont="1" applyFill="1" applyBorder="1" applyProtection="1">
      <protection locked="0"/>
    </xf>
    <xf numFmtId="0" fontId="18" fillId="0" borderId="39" xfId="1" applyFont="1" applyBorder="1" applyAlignment="1">
      <alignment horizontal="left" vertical="top" wrapText="1" indent="2"/>
    </xf>
    <xf numFmtId="3" fontId="18" fillId="0" borderId="40" xfId="1" applyNumberFormat="1" applyFont="1" applyFill="1" applyBorder="1" applyProtection="1"/>
    <xf numFmtId="0" fontId="18" fillId="0" borderId="39" xfId="1" applyFont="1" applyBorder="1" applyAlignment="1">
      <alignment horizontal="left" vertical="top" wrapText="1" indent="1"/>
    </xf>
    <xf numFmtId="0" fontId="17" fillId="0" borderId="39" xfId="1" applyFont="1" applyBorder="1" applyAlignment="1">
      <alignment vertical="top" wrapText="1"/>
    </xf>
    <xf numFmtId="0" fontId="17" fillId="0" borderId="41" xfId="1" applyFont="1" applyBorder="1" applyAlignment="1">
      <alignment horizontal="left" vertical="top" wrapText="1" indent="1"/>
    </xf>
    <xf numFmtId="3" fontId="17" fillId="0" borderId="42" xfId="1" applyNumberFormat="1" applyFont="1" applyFill="1" applyBorder="1" applyAlignment="1" applyProtection="1">
      <alignment vertical="center"/>
    </xf>
    <xf numFmtId="3" fontId="17" fillId="0" borderId="43" xfId="1" applyNumberFormat="1" applyFont="1" applyFill="1" applyBorder="1" applyProtection="1">
      <protection locked="0"/>
    </xf>
    <xf numFmtId="0" fontId="16" fillId="0" borderId="0" xfId="1" applyFont="1" applyAlignment="1" applyProtection="1">
      <alignment horizontal="left" vertical="top" indent="1"/>
      <protection locked="0"/>
    </xf>
    <xf numFmtId="0" fontId="18" fillId="0" borderId="0" xfId="1" applyFont="1" applyFill="1" applyBorder="1" applyAlignment="1">
      <alignment horizontal="left" vertical="center" wrapText="1"/>
    </xf>
    <xf numFmtId="3" fontId="17" fillId="0" borderId="9" xfId="55" applyNumberFormat="1" applyFont="1" applyFill="1" applyBorder="1" applyAlignment="1" applyProtection="1">
      <alignment vertical="top" wrapText="1"/>
    </xf>
    <xf numFmtId="3" fontId="18" fillId="0" borderId="9" xfId="55" applyNumberFormat="1" applyFont="1" applyFill="1" applyBorder="1" applyAlignment="1" applyProtection="1">
      <alignment vertical="top" wrapText="1"/>
      <protection locked="0"/>
    </xf>
    <xf numFmtId="3" fontId="18" fillId="0" borderId="9" xfId="55" applyNumberFormat="1" applyFont="1" applyBorder="1" applyAlignment="1" applyProtection="1">
      <alignment vertical="top" wrapText="1"/>
      <protection locked="0"/>
    </xf>
    <xf numFmtId="0" fontId="17" fillId="0" borderId="36" xfId="1" applyFont="1" applyFill="1" applyBorder="1" applyAlignment="1">
      <alignment horizontal="left" vertical="top" wrapText="1" indent="1"/>
    </xf>
    <xf numFmtId="3" fontId="17" fillId="0" borderId="37" xfId="55" applyNumberFormat="1" applyFont="1" applyFill="1" applyBorder="1" applyAlignment="1" applyProtection="1">
      <alignment vertical="top" wrapText="1"/>
    </xf>
    <xf numFmtId="3" fontId="17" fillId="0" borderId="38" xfId="55" applyNumberFormat="1" applyFont="1" applyFill="1" applyBorder="1" applyAlignment="1" applyProtection="1">
      <alignment vertical="top" wrapText="1"/>
    </xf>
    <xf numFmtId="0" fontId="17" fillId="0" borderId="39" xfId="1" applyFont="1" applyFill="1" applyBorder="1" applyAlignment="1">
      <alignment horizontal="left" vertical="top" wrapText="1" indent="2"/>
    </xf>
    <xf numFmtId="3" fontId="17" fillId="0" borderId="40" xfId="55" applyNumberFormat="1" applyFont="1" applyFill="1" applyBorder="1" applyAlignment="1" applyProtection="1">
      <alignment vertical="top" wrapText="1"/>
    </xf>
    <xf numFmtId="0" fontId="18" fillId="0" borderId="39" xfId="1" applyFont="1" applyFill="1" applyBorder="1" applyAlignment="1">
      <alignment horizontal="left" vertical="top" wrapText="1" indent="3"/>
    </xf>
    <xf numFmtId="0" fontId="18" fillId="0" borderId="39" xfId="1" applyFont="1" applyFill="1" applyBorder="1" applyAlignment="1">
      <alignment horizontal="left" vertical="top" wrapText="1"/>
    </xf>
    <xf numFmtId="3" fontId="18" fillId="0" borderId="40" xfId="55" applyNumberFormat="1" applyFont="1" applyFill="1" applyBorder="1" applyAlignment="1" applyProtection="1">
      <alignment vertical="top" wrapText="1"/>
      <protection locked="0"/>
    </xf>
    <xf numFmtId="0" fontId="18" fillId="0" borderId="39" xfId="1" applyFont="1" applyFill="1" applyBorder="1" applyAlignment="1">
      <alignment vertical="top" wrapText="1"/>
    </xf>
    <xf numFmtId="0" fontId="17" fillId="0" borderId="39" xfId="1" applyFont="1" applyFill="1" applyBorder="1" applyAlignment="1">
      <alignment horizontal="left" vertical="top" wrapText="1" indent="1"/>
    </xf>
    <xf numFmtId="3" fontId="18" fillId="0" borderId="40" xfId="55" applyNumberFormat="1" applyFont="1" applyBorder="1" applyAlignment="1" applyProtection="1">
      <alignment vertical="top" wrapText="1"/>
      <protection locked="0"/>
    </xf>
    <xf numFmtId="3" fontId="18" fillId="0" borderId="40" xfId="2" applyNumberFormat="1" applyFont="1" applyFill="1" applyBorder="1" applyAlignment="1" applyProtection="1">
      <alignment vertical="top" wrapText="1"/>
      <protection locked="0"/>
    </xf>
    <xf numFmtId="0" fontId="18" fillId="0" borderId="41" xfId="1" applyFont="1" applyFill="1" applyBorder="1" applyAlignment="1">
      <alignment horizontal="left" vertical="center" wrapText="1"/>
    </xf>
    <xf numFmtId="3" fontId="18" fillId="0" borderId="42" xfId="2" applyNumberFormat="1" applyFont="1" applyFill="1" applyBorder="1" applyAlignment="1" applyProtection="1">
      <alignment vertical="top" wrapText="1"/>
      <protection locked="0"/>
    </xf>
    <xf numFmtId="3" fontId="18" fillId="0" borderId="43" xfId="2" applyNumberFormat="1" applyFont="1" applyFill="1" applyBorder="1" applyAlignment="1" applyProtection="1">
      <alignment vertical="top" wrapText="1"/>
      <protection locked="0"/>
    </xf>
    <xf numFmtId="0" fontId="17" fillId="3" borderId="28" xfId="1" applyFont="1" applyFill="1" applyBorder="1" applyAlignment="1" applyProtection="1">
      <alignment horizontal="center" vertical="center"/>
    </xf>
    <xf numFmtId="0" fontId="17" fillId="3" borderId="27" xfId="1" applyFont="1" applyFill="1" applyBorder="1" applyAlignment="1">
      <alignment horizontal="center" vertical="center"/>
    </xf>
    <xf numFmtId="0" fontId="17" fillId="3" borderId="48" xfId="1" applyFont="1" applyFill="1" applyBorder="1" applyAlignment="1">
      <alignment horizontal="center" vertical="center"/>
    </xf>
    <xf numFmtId="168" fontId="18" fillId="0" borderId="9" xfId="3" applyNumberFormat="1" applyFont="1" applyFill="1" applyBorder="1" applyAlignment="1" applyProtection="1">
      <alignment vertical="top" wrapText="1"/>
      <protection locked="0"/>
    </xf>
    <xf numFmtId="168" fontId="18" fillId="0" borderId="40" xfId="3" applyNumberFormat="1" applyFont="1" applyFill="1" applyBorder="1" applyAlignment="1" applyProtection="1">
      <alignment vertical="top" wrapText="1"/>
      <protection locked="0"/>
    </xf>
    <xf numFmtId="4" fontId="18" fillId="0" borderId="9" xfId="1" applyNumberFormat="1" applyFont="1" applyFill="1" applyBorder="1" applyAlignment="1" applyProtection="1">
      <alignment vertical="top" wrapText="1"/>
      <protection locked="0"/>
    </xf>
    <xf numFmtId="4" fontId="17" fillId="0" borderId="9" xfId="1" applyNumberFormat="1" applyFont="1" applyFill="1" applyBorder="1" applyAlignment="1" applyProtection="1">
      <alignment vertical="top" wrapText="1"/>
      <protection locked="0"/>
    </xf>
    <xf numFmtId="3" fontId="17" fillId="0" borderId="9" xfId="1" applyNumberFormat="1" applyFont="1" applyFill="1" applyBorder="1" applyAlignment="1" applyProtection="1">
      <alignment vertical="top" wrapText="1"/>
      <protection locked="0"/>
    </xf>
    <xf numFmtId="4" fontId="17" fillId="0" borderId="9" xfId="1" applyNumberFormat="1" applyFont="1" applyFill="1" applyBorder="1" applyAlignment="1" applyProtection="1">
      <alignment horizontal="center" vertical="top" wrapText="1"/>
      <protection locked="0"/>
    </xf>
    <xf numFmtId="0" fontId="17" fillId="3" borderId="2" xfId="1" applyFont="1" applyFill="1" applyBorder="1" applyAlignment="1">
      <alignment horizontal="center" vertical="center" wrapText="1"/>
    </xf>
    <xf numFmtId="4" fontId="17" fillId="0" borderId="37" xfId="1" applyNumberFormat="1" applyFont="1" applyFill="1" applyBorder="1" applyAlignment="1" applyProtection="1">
      <alignment horizontal="center" vertical="top" wrapText="1"/>
      <protection locked="0"/>
    </xf>
    <xf numFmtId="4" fontId="17" fillId="0" borderId="38" xfId="1" applyNumberFormat="1" applyFont="1" applyFill="1" applyBorder="1" applyAlignment="1" applyProtection="1">
      <alignment horizontal="center" vertical="top" wrapText="1"/>
      <protection locked="0"/>
    </xf>
    <xf numFmtId="3" fontId="17" fillId="0" borderId="40" xfId="1" applyNumberFormat="1" applyFont="1" applyFill="1" applyBorder="1" applyAlignment="1" applyProtection="1">
      <alignment vertical="top" wrapText="1"/>
      <protection locked="0"/>
    </xf>
    <xf numFmtId="3" fontId="18" fillId="0" borderId="40" xfId="1" applyNumberFormat="1" applyFont="1" applyFill="1" applyBorder="1" applyAlignment="1" applyProtection="1">
      <alignment vertical="top" wrapText="1"/>
      <protection locked="0"/>
    </xf>
    <xf numFmtId="0" fontId="17" fillId="0" borderId="39" xfId="1" applyFont="1" applyFill="1" applyBorder="1" applyAlignment="1">
      <alignment vertical="top" wrapText="1"/>
    </xf>
    <xf numFmtId="4" fontId="18" fillId="0" borderId="40" xfId="1" applyNumberFormat="1" applyFont="1" applyFill="1" applyBorder="1" applyAlignment="1" applyProtection="1">
      <alignment vertical="top" wrapText="1"/>
      <protection locked="0"/>
    </xf>
    <xf numFmtId="0" fontId="18" fillId="0" borderId="41" xfId="1" applyFont="1" applyFill="1" applyBorder="1" applyAlignment="1">
      <alignment vertical="top" wrapText="1"/>
    </xf>
    <xf numFmtId="4" fontId="18" fillId="0" borderId="42" xfId="1" applyNumberFormat="1" applyFont="1" applyFill="1" applyBorder="1" applyAlignment="1">
      <alignment vertical="top" wrapText="1"/>
    </xf>
    <xf numFmtId="4" fontId="18" fillId="0" borderId="43" xfId="1" applyNumberFormat="1" applyFont="1" applyFill="1" applyBorder="1" applyAlignment="1">
      <alignment vertical="top"/>
    </xf>
    <xf numFmtId="3" fontId="18" fillId="0" borderId="9" xfId="1" applyNumberFormat="1" applyFont="1" applyFill="1" applyBorder="1" applyAlignment="1" applyProtection="1">
      <alignment wrapText="1"/>
      <protection locked="0"/>
    </xf>
    <xf numFmtId="4" fontId="17" fillId="3" borderId="12" xfId="1" applyNumberFormat="1" applyFont="1" applyFill="1" applyBorder="1" applyAlignment="1">
      <alignment horizontal="center" vertical="center" wrapText="1"/>
    </xf>
    <xf numFmtId="0" fontId="17" fillId="0" borderId="36" xfId="1" applyFont="1" applyFill="1" applyBorder="1" applyAlignment="1">
      <alignment horizontal="left" vertical="top" indent="1"/>
    </xf>
    <xf numFmtId="3" fontId="17" fillId="0" borderId="37" xfId="1" applyNumberFormat="1" applyFont="1" applyFill="1" applyBorder="1" applyAlignment="1" applyProtection="1">
      <alignment vertical="top" wrapText="1"/>
      <protection locked="0"/>
    </xf>
    <xf numFmtId="3" fontId="17" fillId="0" borderId="38" xfId="1" applyNumberFormat="1" applyFont="1" applyFill="1" applyBorder="1" applyAlignment="1" applyProtection="1">
      <alignment vertical="top" wrapText="1"/>
      <protection locked="0"/>
    </xf>
    <xf numFmtId="0" fontId="17" fillId="0" borderId="39" xfId="1" applyFont="1" applyFill="1" applyBorder="1" applyAlignment="1">
      <alignment horizontal="left" vertical="top" indent="2"/>
    </xf>
    <xf numFmtId="0" fontId="18" fillId="0" borderId="39" xfId="1" applyFont="1" applyFill="1" applyBorder="1" applyAlignment="1">
      <alignment horizontal="left" vertical="top" indent="2"/>
    </xf>
    <xf numFmtId="0" fontId="18" fillId="0" borderId="41" xfId="1" applyFont="1" applyFill="1" applyBorder="1" applyAlignment="1">
      <alignment horizontal="left" vertical="top" indent="2"/>
    </xf>
    <xf numFmtId="3" fontId="18" fillId="0" borderId="42" xfId="1" applyNumberFormat="1" applyFont="1" applyFill="1" applyBorder="1" applyAlignment="1" applyProtection="1">
      <alignment vertical="top" wrapText="1"/>
      <protection locked="0"/>
    </xf>
    <xf numFmtId="4" fontId="18" fillId="0" borderId="9" xfId="1" applyNumberFormat="1" applyFont="1" applyFill="1" applyBorder="1" applyAlignment="1" applyProtection="1">
      <alignment horizontal="center" vertical="top" wrapText="1"/>
      <protection locked="0"/>
    </xf>
    <xf numFmtId="0" fontId="17" fillId="0" borderId="36" xfId="1" applyFont="1" applyFill="1" applyBorder="1" applyAlignment="1" applyProtection="1">
      <alignment horizontal="left" vertical="top" wrapText="1" indent="1"/>
    </xf>
    <xf numFmtId="4" fontId="18" fillId="0" borderId="37" xfId="1" applyNumberFormat="1" applyFont="1" applyFill="1" applyBorder="1" applyAlignment="1" applyProtection="1">
      <alignment vertical="top" wrapText="1"/>
      <protection locked="0"/>
    </xf>
    <xf numFmtId="0" fontId="17" fillId="0" borderId="39" xfId="1" applyFont="1" applyFill="1" applyBorder="1" applyAlignment="1" applyProtection="1">
      <alignment horizontal="center" vertical="top" wrapText="1"/>
    </xf>
    <xf numFmtId="0" fontId="17" fillId="0" borderId="39" xfId="1" applyFont="1" applyFill="1" applyBorder="1" applyAlignment="1" applyProtection="1">
      <alignment horizontal="left" vertical="top" wrapText="1" indent="2"/>
    </xf>
    <xf numFmtId="4" fontId="18" fillId="0" borderId="39" xfId="1" applyNumberFormat="1" applyFont="1" applyFill="1" applyBorder="1" applyAlignment="1" applyProtection="1">
      <alignment horizontal="left" vertical="top" wrapText="1" indent="3"/>
    </xf>
    <xf numFmtId="4" fontId="18" fillId="0" borderId="39" xfId="1" applyNumberFormat="1" applyFont="1" applyFill="1" applyBorder="1" applyAlignment="1" applyProtection="1">
      <alignment horizontal="left" vertical="top" wrapText="1"/>
    </xf>
    <xf numFmtId="0" fontId="17" fillId="0" borderId="39" xfId="1" applyFont="1" applyFill="1" applyBorder="1" applyAlignment="1" applyProtection="1">
      <alignment vertical="top" wrapText="1"/>
    </xf>
    <xf numFmtId="0" fontId="18" fillId="0" borderId="39" xfId="1" applyFont="1" applyFill="1" applyBorder="1" applyAlignment="1" applyProtection="1">
      <alignment vertical="top" wrapText="1"/>
    </xf>
    <xf numFmtId="0" fontId="17" fillId="0" borderId="39" xfId="1" applyFont="1" applyFill="1" applyBorder="1" applyAlignment="1" applyProtection="1">
      <alignment horizontal="left" vertical="top" wrapText="1"/>
    </xf>
    <xf numFmtId="4" fontId="18" fillId="0" borderId="43" xfId="1" applyNumberFormat="1" applyFont="1" applyFill="1" applyBorder="1" applyAlignment="1">
      <alignment vertical="top" wrapText="1"/>
    </xf>
    <xf numFmtId="0" fontId="17" fillId="3" borderId="47" xfId="1" applyFont="1" applyFill="1" applyBorder="1" applyAlignment="1">
      <alignment horizontal="center" vertical="center" wrapText="1"/>
    </xf>
    <xf numFmtId="4" fontId="17" fillId="3" borderId="27" xfId="1" applyNumberFormat="1" applyFont="1" applyFill="1" applyBorder="1" applyAlignment="1">
      <alignment horizontal="center" vertical="center" wrapText="1"/>
    </xf>
    <xf numFmtId="4" fontId="17" fillId="3" borderId="48" xfId="1" applyNumberFormat="1" applyFont="1" applyFill="1" applyBorder="1" applyAlignment="1">
      <alignment horizontal="center" vertical="center" wrapText="1"/>
    </xf>
    <xf numFmtId="0" fontId="17" fillId="0" borderId="0" xfId="1" applyFont="1" applyBorder="1" applyAlignment="1">
      <alignment horizontal="left" vertical="top" wrapText="1" indent="1"/>
    </xf>
    <xf numFmtId="3" fontId="17" fillId="0" borderId="0" xfId="1" applyNumberFormat="1" applyFont="1" applyFill="1" applyBorder="1" applyAlignment="1" applyProtection="1">
      <alignment vertical="center"/>
    </xf>
    <xf numFmtId="0" fontId="33" fillId="0" borderId="36" xfId="0" applyFont="1" applyBorder="1" applyAlignment="1">
      <alignment vertical="center"/>
    </xf>
    <xf numFmtId="0" fontId="17" fillId="0" borderId="38" xfId="1" applyFont="1" applyFill="1" applyBorder="1" applyAlignment="1" applyProtection="1">
      <alignment horizontal="center"/>
      <protection locked="0"/>
    </xf>
    <xf numFmtId="0" fontId="66" fillId="0" borderId="39" xfId="0" applyFont="1" applyBorder="1" applyAlignment="1">
      <alignment vertical="center"/>
    </xf>
    <xf numFmtId="0" fontId="17" fillId="0" borderId="40" xfId="1" applyFont="1" applyFill="1" applyBorder="1" applyAlignment="1" applyProtection="1">
      <alignment horizontal="center"/>
      <protection locked="0"/>
    </xf>
    <xf numFmtId="0" fontId="22" fillId="0" borderId="39" xfId="0" applyFont="1" applyBorder="1" applyAlignment="1">
      <alignment vertical="center"/>
    </xf>
    <xf numFmtId="0" fontId="33" fillId="0" borderId="39" xfId="0" applyFont="1" applyBorder="1" applyAlignment="1">
      <alignment vertical="center"/>
    </xf>
    <xf numFmtId="0" fontId="30" fillId="0" borderId="39" xfId="0" applyFont="1" applyBorder="1" applyAlignment="1">
      <alignment vertical="center"/>
    </xf>
    <xf numFmtId="0" fontId="32" fillId="0" borderId="39" xfId="0" applyFont="1" applyBorder="1" applyAlignment="1">
      <alignment vertical="center"/>
    </xf>
    <xf numFmtId="0" fontId="17" fillId="0" borderId="40" xfId="1" applyFont="1" applyFill="1" applyBorder="1" applyAlignment="1" applyProtection="1">
      <alignment horizontal="center" vertical="center" wrapText="1"/>
      <protection locked="0"/>
    </xf>
    <xf numFmtId="0" fontId="18" fillId="0" borderId="39" xfId="1" applyFont="1" applyFill="1" applyBorder="1"/>
    <xf numFmtId="0" fontId="18" fillId="0" borderId="40" xfId="1" applyFont="1" applyFill="1" applyBorder="1" applyAlignment="1" applyProtection="1">
      <alignment wrapText="1"/>
      <protection locked="0"/>
    </xf>
    <xf numFmtId="0" fontId="18" fillId="0" borderId="40" xfId="1" applyFont="1" applyFill="1" applyBorder="1" applyProtection="1">
      <protection locked="0"/>
    </xf>
    <xf numFmtId="0" fontId="18" fillId="0" borderId="41" xfId="1" applyFont="1" applyFill="1" applyBorder="1" applyProtection="1">
      <protection locked="0"/>
    </xf>
    <xf numFmtId="0" fontId="18" fillId="0" borderId="43" xfId="1" applyFont="1" applyFill="1" applyBorder="1" applyProtection="1">
      <protection locked="0"/>
    </xf>
    <xf numFmtId="0" fontId="17" fillId="3" borderId="48" xfId="1" applyFont="1" applyFill="1" applyBorder="1" applyAlignment="1">
      <alignment horizontal="center" vertical="center" wrapText="1"/>
    </xf>
    <xf numFmtId="4" fontId="16" fillId="0" borderId="0" xfId="836" applyNumberFormat="1" applyFont="1" applyAlignment="1">
      <alignment vertical="center"/>
    </xf>
    <xf numFmtId="3" fontId="19" fillId="0" borderId="33" xfId="837" applyNumberFormat="1" applyFont="1" applyFill="1" applyBorder="1" applyAlignment="1">
      <alignment horizontal="center" vertical="center" wrapText="1"/>
    </xf>
    <xf numFmtId="169" fontId="19" fillId="0" borderId="34" xfId="837" applyNumberFormat="1" applyFont="1" applyFill="1" applyBorder="1" applyAlignment="1">
      <alignment horizontal="right" vertical="center" wrapText="1"/>
    </xf>
    <xf numFmtId="169" fontId="16" fillId="0" borderId="34" xfId="837" applyNumberFormat="1" applyFont="1" applyFill="1" applyBorder="1" applyAlignment="1">
      <alignment horizontal="right" vertical="center" wrapText="1"/>
    </xf>
    <xf numFmtId="169" fontId="19" fillId="0" borderId="34" xfId="1730" applyNumberFormat="1" applyFont="1" applyFill="1" applyBorder="1" applyAlignment="1">
      <alignment horizontal="right" vertical="center" wrapText="1"/>
    </xf>
    <xf numFmtId="0" fontId="19" fillId="0" borderId="30" xfId="836" applyFont="1" applyFill="1" applyBorder="1" applyAlignment="1">
      <alignment vertical="center"/>
    </xf>
    <xf numFmtId="170" fontId="16" fillId="0" borderId="30" xfId="837" applyNumberFormat="1" applyFont="1" applyFill="1" applyBorder="1" applyAlignment="1">
      <alignment vertical="center"/>
    </xf>
    <xf numFmtId="170" fontId="16" fillId="0" borderId="0" xfId="837" applyNumberFormat="1" applyFont="1" applyFill="1" applyAlignment="1">
      <alignment vertical="center"/>
    </xf>
    <xf numFmtId="0" fontId="19" fillId="0" borderId="0" xfId="836" applyFont="1" applyFill="1" applyAlignment="1">
      <alignment horizontal="center" vertical="center"/>
    </xf>
    <xf numFmtId="3" fontId="18" fillId="0" borderId="0" xfId="1" applyNumberFormat="1" applyFont="1" applyFill="1" applyBorder="1" applyAlignment="1" applyProtection="1">
      <alignment vertical="top"/>
      <protection locked="0"/>
    </xf>
    <xf numFmtId="0" fontId="17" fillId="3" borderId="5" xfId="1" applyFont="1" applyFill="1" applyBorder="1" applyAlignment="1" applyProtection="1">
      <alignment horizontal="center" vertical="center" wrapText="1"/>
      <protection locked="0"/>
    </xf>
    <xf numFmtId="0" fontId="17" fillId="3" borderId="0" xfId="1" applyFont="1" applyFill="1" applyBorder="1" applyAlignment="1" applyProtection="1">
      <alignment horizontal="center" vertical="center" wrapText="1"/>
      <protection locked="0"/>
    </xf>
    <xf numFmtId="0" fontId="17" fillId="3" borderId="2" xfId="1" applyFont="1" applyFill="1" applyBorder="1" applyAlignment="1" applyProtection="1">
      <alignment horizontal="center" vertical="center" wrapText="1"/>
      <protection locked="0"/>
    </xf>
    <xf numFmtId="0" fontId="17" fillId="3" borderId="3" xfId="1" applyFont="1" applyFill="1" applyBorder="1" applyAlignment="1" applyProtection="1">
      <alignment horizontal="center" vertical="center" wrapText="1"/>
      <protection locked="0"/>
    </xf>
    <xf numFmtId="0" fontId="17" fillId="3" borderId="4" xfId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Border="1" applyAlignment="1">
      <alignment horizontal="left" vertical="center" wrapText="1"/>
    </xf>
    <xf numFmtId="0" fontId="17" fillId="3" borderId="7" xfId="1" applyFont="1" applyFill="1" applyBorder="1" applyAlignment="1" applyProtection="1">
      <alignment horizontal="center" vertical="center" wrapText="1"/>
      <protection locked="0"/>
    </xf>
    <xf numFmtId="0" fontId="17" fillId="3" borderId="8" xfId="1" applyFont="1" applyFill="1" applyBorder="1" applyAlignment="1" applyProtection="1">
      <alignment horizontal="center" vertical="center" wrapText="1"/>
      <protection locked="0"/>
    </xf>
    <xf numFmtId="0" fontId="67" fillId="0" borderId="0" xfId="0" applyFont="1" applyBorder="1" applyAlignment="1" applyProtection="1">
      <alignment horizontal="left" vertical="center"/>
      <protection locked="0"/>
    </xf>
    <xf numFmtId="0" fontId="18" fillId="0" borderId="0" xfId="1" applyFont="1" applyFill="1" applyBorder="1" applyAlignment="1" applyProtection="1">
      <alignment horizontal="left" vertical="center" shrinkToFit="1"/>
      <protection locked="0"/>
    </xf>
    <xf numFmtId="0" fontId="16" fillId="0" borderId="0" xfId="1" applyFont="1" applyFill="1" applyBorder="1" applyAlignment="1" applyProtection="1">
      <alignment horizontal="left" vertical="top" wrapText="1"/>
      <protection locked="0"/>
    </xf>
    <xf numFmtId="0" fontId="17" fillId="3" borderId="6" xfId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Fill="1" applyBorder="1" applyAlignment="1" applyProtection="1">
      <alignment horizontal="left" wrapText="1"/>
      <protection locked="0"/>
    </xf>
    <xf numFmtId="0" fontId="17" fillId="3" borderId="4" xfId="1" applyFont="1" applyFill="1" applyBorder="1" applyAlignment="1" applyProtection="1">
      <alignment horizontal="center" vertical="center"/>
      <protection locked="0"/>
    </xf>
    <xf numFmtId="0" fontId="19" fillId="58" borderId="29" xfId="836" applyFont="1" applyFill="1" applyBorder="1" applyAlignment="1">
      <alignment horizontal="center" vertical="center"/>
    </xf>
    <xf numFmtId="0" fontId="19" fillId="0" borderId="31" xfId="836" applyFont="1" applyBorder="1" applyAlignment="1">
      <alignment horizontal="left" vertical="center"/>
    </xf>
    <xf numFmtId="0" fontId="19" fillId="58" borderId="0" xfId="836" applyFont="1" applyFill="1" applyBorder="1" applyAlignment="1">
      <alignment horizontal="center" vertical="center"/>
    </xf>
    <xf numFmtId="0" fontId="19" fillId="57" borderId="0" xfId="836" applyFont="1" applyFill="1" applyBorder="1" applyAlignment="1">
      <alignment horizontal="left" vertical="center"/>
    </xf>
    <xf numFmtId="0" fontId="19" fillId="0" borderId="30" xfId="836" applyFont="1" applyBorder="1" applyAlignment="1">
      <alignment horizontal="left" vertical="center" wrapText="1"/>
    </xf>
    <xf numFmtId="0" fontId="19" fillId="3" borderId="0" xfId="836" applyFont="1" applyFill="1" applyBorder="1" applyAlignment="1">
      <alignment horizontal="left" vertical="center"/>
    </xf>
    <xf numFmtId="0" fontId="19" fillId="4" borderId="0" xfId="836" applyFont="1" applyFill="1" applyBorder="1" applyAlignment="1">
      <alignment horizontal="left" vertical="center" wrapText="1"/>
    </xf>
    <xf numFmtId="0" fontId="16" fillId="0" borderId="30" xfId="836" applyFont="1" applyBorder="1" applyAlignment="1">
      <alignment horizontal="left" vertical="center"/>
    </xf>
    <xf numFmtId="0" fontId="19" fillId="4" borderId="0" xfId="836" applyFont="1" applyFill="1" applyBorder="1" applyAlignment="1">
      <alignment horizontal="left" vertical="center"/>
    </xf>
    <xf numFmtId="0" fontId="19" fillId="0" borderId="0" xfId="836" applyFont="1" applyFill="1" applyBorder="1" applyAlignment="1">
      <alignment horizontal="center" vertical="center"/>
    </xf>
    <xf numFmtId="0" fontId="16" fillId="56" borderId="0" xfId="836" applyFont="1" applyFill="1" applyBorder="1" applyAlignment="1">
      <alignment horizontal="center" vertical="center"/>
    </xf>
  </cellXfs>
  <cellStyles count="3559">
    <cellStyle name="=C:\WINNT\SYSTEM32\COMMAND.COM" xfId="23" xr:uid="{00000000-0005-0000-0000-000000000000}"/>
    <cellStyle name="20% - Énfasis1 2" xfId="182" xr:uid="{00000000-0005-0000-0000-000001000000}"/>
    <cellStyle name="20% - Énfasis1 2 2" xfId="183" xr:uid="{00000000-0005-0000-0000-000002000000}"/>
    <cellStyle name="20% - Énfasis1 2 2 2" xfId="184" xr:uid="{00000000-0005-0000-0000-000003000000}"/>
    <cellStyle name="20% - Énfasis1 2 2 2 2" xfId="1317" xr:uid="{00000000-0005-0000-0000-000004000000}"/>
    <cellStyle name="20% - Énfasis1 2 2 2 2 2" xfId="2895" xr:uid="{00000000-0005-0000-0000-000005000000}"/>
    <cellStyle name="20% - Énfasis1 2 2 2 3" xfId="2106" xr:uid="{00000000-0005-0000-0000-000006000000}"/>
    <cellStyle name="20% - Énfasis1 2 2 3" xfId="1316" xr:uid="{00000000-0005-0000-0000-000007000000}"/>
    <cellStyle name="20% - Énfasis1 2 2 3 2" xfId="2894" xr:uid="{00000000-0005-0000-0000-000008000000}"/>
    <cellStyle name="20% - Énfasis1 2 2 4" xfId="2105" xr:uid="{00000000-0005-0000-0000-000009000000}"/>
    <cellStyle name="20% - Énfasis1 2 3" xfId="185" xr:uid="{00000000-0005-0000-0000-00000A000000}"/>
    <cellStyle name="20% - Énfasis1 2 3 2" xfId="1318" xr:uid="{00000000-0005-0000-0000-00000B000000}"/>
    <cellStyle name="20% - Énfasis1 2 3 2 2" xfId="2896" xr:uid="{00000000-0005-0000-0000-00000C000000}"/>
    <cellStyle name="20% - Énfasis1 2 3 3" xfId="2107" xr:uid="{00000000-0005-0000-0000-00000D000000}"/>
    <cellStyle name="20% - Énfasis1 2 4" xfId="855" xr:uid="{00000000-0005-0000-0000-00000E000000}"/>
    <cellStyle name="20% - Énfasis1 2 4 2" xfId="1748" xr:uid="{00000000-0005-0000-0000-00000F000000}"/>
    <cellStyle name="20% - Énfasis1 2 4 2 2" xfId="3326" xr:uid="{00000000-0005-0000-0000-000010000000}"/>
    <cellStyle name="20% - Énfasis1 2 4 3" xfId="2537" xr:uid="{00000000-0005-0000-0000-000011000000}"/>
    <cellStyle name="20% - Énfasis1 2 5" xfId="1077" xr:uid="{00000000-0005-0000-0000-000012000000}"/>
    <cellStyle name="20% - Énfasis1 2 5 2" xfId="1869" xr:uid="{00000000-0005-0000-0000-000013000000}"/>
    <cellStyle name="20% - Énfasis1 2 5 2 2" xfId="3447" xr:uid="{00000000-0005-0000-0000-000014000000}"/>
    <cellStyle name="20% - Énfasis1 2 5 3" xfId="2658" xr:uid="{00000000-0005-0000-0000-000015000000}"/>
    <cellStyle name="20% - Énfasis1 2 6" xfId="1315" xr:uid="{00000000-0005-0000-0000-000016000000}"/>
    <cellStyle name="20% - Énfasis1 2 6 2" xfId="2893" xr:uid="{00000000-0005-0000-0000-000017000000}"/>
    <cellStyle name="20% - Énfasis1 2 7" xfId="2104" xr:uid="{00000000-0005-0000-0000-000018000000}"/>
    <cellStyle name="20% - Énfasis1 3" xfId="186" xr:uid="{00000000-0005-0000-0000-000019000000}"/>
    <cellStyle name="20% - Énfasis1 3 2" xfId="187" xr:uid="{00000000-0005-0000-0000-00001A000000}"/>
    <cellStyle name="20% - Énfasis1 3 2 2" xfId="1320" xr:uid="{00000000-0005-0000-0000-00001B000000}"/>
    <cellStyle name="20% - Énfasis1 3 2 2 2" xfId="2898" xr:uid="{00000000-0005-0000-0000-00001C000000}"/>
    <cellStyle name="20% - Énfasis1 3 2 3" xfId="2109" xr:uid="{00000000-0005-0000-0000-00001D000000}"/>
    <cellStyle name="20% - Énfasis1 3 3" xfId="1319" xr:uid="{00000000-0005-0000-0000-00001E000000}"/>
    <cellStyle name="20% - Énfasis1 3 3 2" xfId="2897" xr:uid="{00000000-0005-0000-0000-00001F000000}"/>
    <cellStyle name="20% - Énfasis1 3 4" xfId="2108" xr:uid="{00000000-0005-0000-0000-000020000000}"/>
    <cellStyle name="20% - Énfasis1 4" xfId="188" xr:uid="{00000000-0005-0000-0000-000021000000}"/>
    <cellStyle name="20% - Énfasis1 4 2" xfId="189" xr:uid="{00000000-0005-0000-0000-000022000000}"/>
    <cellStyle name="20% - Énfasis1 4 2 2" xfId="1322" xr:uid="{00000000-0005-0000-0000-000023000000}"/>
    <cellStyle name="20% - Énfasis1 4 2 2 2" xfId="2900" xr:uid="{00000000-0005-0000-0000-000024000000}"/>
    <cellStyle name="20% - Énfasis1 4 2 3" xfId="2111" xr:uid="{00000000-0005-0000-0000-000025000000}"/>
    <cellStyle name="20% - Énfasis1 4 3" xfId="1321" xr:uid="{00000000-0005-0000-0000-000026000000}"/>
    <cellStyle name="20% - Énfasis1 4 3 2" xfId="2899" xr:uid="{00000000-0005-0000-0000-000027000000}"/>
    <cellStyle name="20% - Énfasis1 4 4" xfId="2110" xr:uid="{00000000-0005-0000-0000-000028000000}"/>
    <cellStyle name="20% - Énfasis1 5" xfId="190" xr:uid="{00000000-0005-0000-0000-000029000000}"/>
    <cellStyle name="20% - Énfasis1 5 2" xfId="1323" xr:uid="{00000000-0005-0000-0000-00002A000000}"/>
    <cellStyle name="20% - Énfasis1 5 2 2" xfId="2901" xr:uid="{00000000-0005-0000-0000-00002B000000}"/>
    <cellStyle name="20% - Énfasis1 5 3" xfId="2112" xr:uid="{00000000-0005-0000-0000-00002C000000}"/>
    <cellStyle name="20% - Énfasis2 2" xfId="191" xr:uid="{00000000-0005-0000-0000-00002D000000}"/>
    <cellStyle name="20% - Énfasis2 2 2" xfId="192" xr:uid="{00000000-0005-0000-0000-00002E000000}"/>
    <cellStyle name="20% - Énfasis2 2 2 2" xfId="193" xr:uid="{00000000-0005-0000-0000-00002F000000}"/>
    <cellStyle name="20% - Énfasis2 2 2 2 2" xfId="1326" xr:uid="{00000000-0005-0000-0000-000030000000}"/>
    <cellStyle name="20% - Énfasis2 2 2 2 2 2" xfId="2904" xr:uid="{00000000-0005-0000-0000-000031000000}"/>
    <cellStyle name="20% - Énfasis2 2 2 2 3" xfId="2115" xr:uid="{00000000-0005-0000-0000-000032000000}"/>
    <cellStyle name="20% - Énfasis2 2 2 3" xfId="1325" xr:uid="{00000000-0005-0000-0000-000033000000}"/>
    <cellStyle name="20% - Énfasis2 2 2 3 2" xfId="2903" xr:uid="{00000000-0005-0000-0000-000034000000}"/>
    <cellStyle name="20% - Énfasis2 2 2 4" xfId="2114" xr:uid="{00000000-0005-0000-0000-000035000000}"/>
    <cellStyle name="20% - Énfasis2 2 3" xfId="194" xr:uid="{00000000-0005-0000-0000-000036000000}"/>
    <cellStyle name="20% - Énfasis2 2 3 2" xfId="1327" xr:uid="{00000000-0005-0000-0000-000037000000}"/>
    <cellStyle name="20% - Énfasis2 2 3 2 2" xfId="2905" xr:uid="{00000000-0005-0000-0000-000038000000}"/>
    <cellStyle name="20% - Énfasis2 2 3 3" xfId="2116" xr:uid="{00000000-0005-0000-0000-000039000000}"/>
    <cellStyle name="20% - Énfasis2 2 4" xfId="856" xr:uid="{00000000-0005-0000-0000-00003A000000}"/>
    <cellStyle name="20% - Énfasis2 2 4 2" xfId="1749" xr:uid="{00000000-0005-0000-0000-00003B000000}"/>
    <cellStyle name="20% - Énfasis2 2 4 2 2" xfId="3327" xr:uid="{00000000-0005-0000-0000-00003C000000}"/>
    <cellStyle name="20% - Énfasis2 2 4 3" xfId="2538" xr:uid="{00000000-0005-0000-0000-00003D000000}"/>
    <cellStyle name="20% - Énfasis2 2 5" xfId="1078" xr:uid="{00000000-0005-0000-0000-00003E000000}"/>
    <cellStyle name="20% - Énfasis2 2 5 2" xfId="1870" xr:uid="{00000000-0005-0000-0000-00003F000000}"/>
    <cellStyle name="20% - Énfasis2 2 5 2 2" xfId="3448" xr:uid="{00000000-0005-0000-0000-000040000000}"/>
    <cellStyle name="20% - Énfasis2 2 5 3" xfId="2659" xr:uid="{00000000-0005-0000-0000-000041000000}"/>
    <cellStyle name="20% - Énfasis2 2 6" xfId="1324" xr:uid="{00000000-0005-0000-0000-000042000000}"/>
    <cellStyle name="20% - Énfasis2 2 6 2" xfId="2902" xr:uid="{00000000-0005-0000-0000-000043000000}"/>
    <cellStyle name="20% - Énfasis2 2 7" xfId="2113" xr:uid="{00000000-0005-0000-0000-000044000000}"/>
    <cellStyle name="20% - Énfasis2 3" xfId="195" xr:uid="{00000000-0005-0000-0000-000045000000}"/>
    <cellStyle name="20% - Énfasis2 3 2" xfId="196" xr:uid="{00000000-0005-0000-0000-000046000000}"/>
    <cellStyle name="20% - Énfasis2 3 2 2" xfId="1329" xr:uid="{00000000-0005-0000-0000-000047000000}"/>
    <cellStyle name="20% - Énfasis2 3 2 2 2" xfId="2907" xr:uid="{00000000-0005-0000-0000-000048000000}"/>
    <cellStyle name="20% - Énfasis2 3 2 3" xfId="2118" xr:uid="{00000000-0005-0000-0000-000049000000}"/>
    <cellStyle name="20% - Énfasis2 3 3" xfId="1328" xr:uid="{00000000-0005-0000-0000-00004A000000}"/>
    <cellStyle name="20% - Énfasis2 3 3 2" xfId="2906" xr:uid="{00000000-0005-0000-0000-00004B000000}"/>
    <cellStyle name="20% - Énfasis2 3 4" xfId="2117" xr:uid="{00000000-0005-0000-0000-00004C000000}"/>
    <cellStyle name="20% - Énfasis2 4" xfId="197" xr:uid="{00000000-0005-0000-0000-00004D000000}"/>
    <cellStyle name="20% - Énfasis2 4 2" xfId="198" xr:uid="{00000000-0005-0000-0000-00004E000000}"/>
    <cellStyle name="20% - Énfasis2 4 2 2" xfId="1331" xr:uid="{00000000-0005-0000-0000-00004F000000}"/>
    <cellStyle name="20% - Énfasis2 4 2 2 2" xfId="2909" xr:uid="{00000000-0005-0000-0000-000050000000}"/>
    <cellStyle name="20% - Énfasis2 4 2 3" xfId="2120" xr:uid="{00000000-0005-0000-0000-000051000000}"/>
    <cellStyle name="20% - Énfasis2 4 3" xfId="1330" xr:uid="{00000000-0005-0000-0000-000052000000}"/>
    <cellStyle name="20% - Énfasis2 4 3 2" xfId="2908" xr:uid="{00000000-0005-0000-0000-000053000000}"/>
    <cellStyle name="20% - Énfasis2 4 4" xfId="2119" xr:uid="{00000000-0005-0000-0000-000054000000}"/>
    <cellStyle name="20% - Énfasis2 5" xfId="199" xr:uid="{00000000-0005-0000-0000-000055000000}"/>
    <cellStyle name="20% - Énfasis2 5 2" xfId="1332" xr:uid="{00000000-0005-0000-0000-000056000000}"/>
    <cellStyle name="20% - Énfasis2 5 2 2" xfId="2910" xr:uid="{00000000-0005-0000-0000-000057000000}"/>
    <cellStyle name="20% - Énfasis2 5 3" xfId="2121" xr:uid="{00000000-0005-0000-0000-000058000000}"/>
    <cellStyle name="20% - Énfasis3 2" xfId="200" xr:uid="{00000000-0005-0000-0000-000059000000}"/>
    <cellStyle name="20% - Énfasis3 2 2" xfId="201" xr:uid="{00000000-0005-0000-0000-00005A000000}"/>
    <cellStyle name="20% - Énfasis3 2 2 2" xfId="202" xr:uid="{00000000-0005-0000-0000-00005B000000}"/>
    <cellStyle name="20% - Énfasis3 2 2 2 2" xfId="1335" xr:uid="{00000000-0005-0000-0000-00005C000000}"/>
    <cellStyle name="20% - Énfasis3 2 2 2 2 2" xfId="2913" xr:uid="{00000000-0005-0000-0000-00005D000000}"/>
    <cellStyle name="20% - Énfasis3 2 2 2 3" xfId="2124" xr:uid="{00000000-0005-0000-0000-00005E000000}"/>
    <cellStyle name="20% - Énfasis3 2 2 3" xfId="1334" xr:uid="{00000000-0005-0000-0000-00005F000000}"/>
    <cellStyle name="20% - Énfasis3 2 2 3 2" xfId="2912" xr:uid="{00000000-0005-0000-0000-000060000000}"/>
    <cellStyle name="20% - Énfasis3 2 2 4" xfId="2123" xr:uid="{00000000-0005-0000-0000-000061000000}"/>
    <cellStyle name="20% - Énfasis3 2 3" xfId="203" xr:uid="{00000000-0005-0000-0000-000062000000}"/>
    <cellStyle name="20% - Énfasis3 2 3 2" xfId="1336" xr:uid="{00000000-0005-0000-0000-000063000000}"/>
    <cellStyle name="20% - Énfasis3 2 3 2 2" xfId="2914" xr:uid="{00000000-0005-0000-0000-000064000000}"/>
    <cellStyle name="20% - Énfasis3 2 3 3" xfId="2125" xr:uid="{00000000-0005-0000-0000-000065000000}"/>
    <cellStyle name="20% - Énfasis3 2 4" xfId="857" xr:uid="{00000000-0005-0000-0000-000066000000}"/>
    <cellStyle name="20% - Énfasis3 2 4 2" xfId="1750" xr:uid="{00000000-0005-0000-0000-000067000000}"/>
    <cellStyle name="20% - Énfasis3 2 4 2 2" xfId="3328" xr:uid="{00000000-0005-0000-0000-000068000000}"/>
    <cellStyle name="20% - Énfasis3 2 4 3" xfId="2539" xr:uid="{00000000-0005-0000-0000-000069000000}"/>
    <cellStyle name="20% - Énfasis3 2 5" xfId="1079" xr:uid="{00000000-0005-0000-0000-00006A000000}"/>
    <cellStyle name="20% - Énfasis3 2 5 2" xfId="1871" xr:uid="{00000000-0005-0000-0000-00006B000000}"/>
    <cellStyle name="20% - Énfasis3 2 5 2 2" xfId="3449" xr:uid="{00000000-0005-0000-0000-00006C000000}"/>
    <cellStyle name="20% - Énfasis3 2 5 3" xfId="2660" xr:uid="{00000000-0005-0000-0000-00006D000000}"/>
    <cellStyle name="20% - Énfasis3 2 6" xfId="1333" xr:uid="{00000000-0005-0000-0000-00006E000000}"/>
    <cellStyle name="20% - Énfasis3 2 6 2" xfId="2911" xr:uid="{00000000-0005-0000-0000-00006F000000}"/>
    <cellStyle name="20% - Énfasis3 2 7" xfId="2122" xr:uid="{00000000-0005-0000-0000-000070000000}"/>
    <cellStyle name="20% - Énfasis3 3" xfId="204" xr:uid="{00000000-0005-0000-0000-000071000000}"/>
    <cellStyle name="20% - Énfasis3 3 2" xfId="205" xr:uid="{00000000-0005-0000-0000-000072000000}"/>
    <cellStyle name="20% - Énfasis3 3 2 2" xfId="1338" xr:uid="{00000000-0005-0000-0000-000073000000}"/>
    <cellStyle name="20% - Énfasis3 3 2 2 2" xfId="2916" xr:uid="{00000000-0005-0000-0000-000074000000}"/>
    <cellStyle name="20% - Énfasis3 3 2 3" xfId="2127" xr:uid="{00000000-0005-0000-0000-000075000000}"/>
    <cellStyle name="20% - Énfasis3 3 3" xfId="1337" xr:uid="{00000000-0005-0000-0000-000076000000}"/>
    <cellStyle name="20% - Énfasis3 3 3 2" xfId="2915" xr:uid="{00000000-0005-0000-0000-000077000000}"/>
    <cellStyle name="20% - Énfasis3 3 4" xfId="2126" xr:uid="{00000000-0005-0000-0000-000078000000}"/>
    <cellStyle name="20% - Énfasis3 4" xfId="206" xr:uid="{00000000-0005-0000-0000-000079000000}"/>
    <cellStyle name="20% - Énfasis3 4 2" xfId="207" xr:uid="{00000000-0005-0000-0000-00007A000000}"/>
    <cellStyle name="20% - Énfasis3 4 2 2" xfId="1340" xr:uid="{00000000-0005-0000-0000-00007B000000}"/>
    <cellStyle name="20% - Énfasis3 4 2 2 2" xfId="2918" xr:uid="{00000000-0005-0000-0000-00007C000000}"/>
    <cellStyle name="20% - Énfasis3 4 2 3" xfId="2129" xr:uid="{00000000-0005-0000-0000-00007D000000}"/>
    <cellStyle name="20% - Énfasis3 4 3" xfId="1339" xr:uid="{00000000-0005-0000-0000-00007E000000}"/>
    <cellStyle name="20% - Énfasis3 4 3 2" xfId="2917" xr:uid="{00000000-0005-0000-0000-00007F000000}"/>
    <cellStyle name="20% - Énfasis3 4 4" xfId="2128" xr:uid="{00000000-0005-0000-0000-000080000000}"/>
    <cellStyle name="20% - Énfasis3 5" xfId="208" xr:uid="{00000000-0005-0000-0000-000081000000}"/>
    <cellStyle name="20% - Énfasis3 5 2" xfId="1341" xr:uid="{00000000-0005-0000-0000-000082000000}"/>
    <cellStyle name="20% - Énfasis3 5 2 2" xfId="2919" xr:uid="{00000000-0005-0000-0000-000083000000}"/>
    <cellStyle name="20% - Énfasis3 5 3" xfId="2130" xr:uid="{00000000-0005-0000-0000-000084000000}"/>
    <cellStyle name="20% - Énfasis4 2" xfId="209" xr:uid="{00000000-0005-0000-0000-000085000000}"/>
    <cellStyle name="20% - Énfasis4 2 2" xfId="210" xr:uid="{00000000-0005-0000-0000-000086000000}"/>
    <cellStyle name="20% - Énfasis4 2 2 2" xfId="211" xr:uid="{00000000-0005-0000-0000-000087000000}"/>
    <cellStyle name="20% - Énfasis4 2 2 2 2" xfId="1344" xr:uid="{00000000-0005-0000-0000-000088000000}"/>
    <cellStyle name="20% - Énfasis4 2 2 2 2 2" xfId="2922" xr:uid="{00000000-0005-0000-0000-000089000000}"/>
    <cellStyle name="20% - Énfasis4 2 2 2 3" xfId="2133" xr:uid="{00000000-0005-0000-0000-00008A000000}"/>
    <cellStyle name="20% - Énfasis4 2 2 3" xfId="1343" xr:uid="{00000000-0005-0000-0000-00008B000000}"/>
    <cellStyle name="20% - Énfasis4 2 2 3 2" xfId="2921" xr:uid="{00000000-0005-0000-0000-00008C000000}"/>
    <cellStyle name="20% - Énfasis4 2 2 4" xfId="2132" xr:uid="{00000000-0005-0000-0000-00008D000000}"/>
    <cellStyle name="20% - Énfasis4 2 3" xfId="212" xr:uid="{00000000-0005-0000-0000-00008E000000}"/>
    <cellStyle name="20% - Énfasis4 2 3 2" xfId="1345" xr:uid="{00000000-0005-0000-0000-00008F000000}"/>
    <cellStyle name="20% - Énfasis4 2 3 2 2" xfId="2923" xr:uid="{00000000-0005-0000-0000-000090000000}"/>
    <cellStyle name="20% - Énfasis4 2 3 3" xfId="2134" xr:uid="{00000000-0005-0000-0000-000091000000}"/>
    <cellStyle name="20% - Énfasis4 2 4" xfId="858" xr:uid="{00000000-0005-0000-0000-000092000000}"/>
    <cellStyle name="20% - Énfasis4 2 4 2" xfId="1751" xr:uid="{00000000-0005-0000-0000-000093000000}"/>
    <cellStyle name="20% - Énfasis4 2 4 2 2" xfId="3329" xr:uid="{00000000-0005-0000-0000-000094000000}"/>
    <cellStyle name="20% - Énfasis4 2 4 3" xfId="2540" xr:uid="{00000000-0005-0000-0000-000095000000}"/>
    <cellStyle name="20% - Énfasis4 2 5" xfId="1080" xr:uid="{00000000-0005-0000-0000-000096000000}"/>
    <cellStyle name="20% - Énfasis4 2 5 2" xfId="1872" xr:uid="{00000000-0005-0000-0000-000097000000}"/>
    <cellStyle name="20% - Énfasis4 2 5 2 2" xfId="3450" xr:uid="{00000000-0005-0000-0000-000098000000}"/>
    <cellStyle name="20% - Énfasis4 2 5 3" xfId="2661" xr:uid="{00000000-0005-0000-0000-000099000000}"/>
    <cellStyle name="20% - Énfasis4 2 6" xfId="1342" xr:uid="{00000000-0005-0000-0000-00009A000000}"/>
    <cellStyle name="20% - Énfasis4 2 6 2" xfId="2920" xr:uid="{00000000-0005-0000-0000-00009B000000}"/>
    <cellStyle name="20% - Énfasis4 2 7" xfId="2131" xr:uid="{00000000-0005-0000-0000-00009C000000}"/>
    <cellStyle name="20% - Énfasis4 3" xfId="213" xr:uid="{00000000-0005-0000-0000-00009D000000}"/>
    <cellStyle name="20% - Énfasis4 3 2" xfId="214" xr:uid="{00000000-0005-0000-0000-00009E000000}"/>
    <cellStyle name="20% - Énfasis4 3 2 2" xfId="1347" xr:uid="{00000000-0005-0000-0000-00009F000000}"/>
    <cellStyle name="20% - Énfasis4 3 2 2 2" xfId="2925" xr:uid="{00000000-0005-0000-0000-0000A0000000}"/>
    <cellStyle name="20% - Énfasis4 3 2 3" xfId="2136" xr:uid="{00000000-0005-0000-0000-0000A1000000}"/>
    <cellStyle name="20% - Énfasis4 3 3" xfId="1346" xr:uid="{00000000-0005-0000-0000-0000A2000000}"/>
    <cellStyle name="20% - Énfasis4 3 3 2" xfId="2924" xr:uid="{00000000-0005-0000-0000-0000A3000000}"/>
    <cellStyle name="20% - Énfasis4 3 4" xfId="2135" xr:uid="{00000000-0005-0000-0000-0000A4000000}"/>
    <cellStyle name="20% - Énfasis4 4" xfId="215" xr:uid="{00000000-0005-0000-0000-0000A5000000}"/>
    <cellStyle name="20% - Énfasis4 4 2" xfId="216" xr:uid="{00000000-0005-0000-0000-0000A6000000}"/>
    <cellStyle name="20% - Énfasis4 4 2 2" xfId="1349" xr:uid="{00000000-0005-0000-0000-0000A7000000}"/>
    <cellStyle name="20% - Énfasis4 4 2 2 2" xfId="2927" xr:uid="{00000000-0005-0000-0000-0000A8000000}"/>
    <cellStyle name="20% - Énfasis4 4 2 3" xfId="2138" xr:uid="{00000000-0005-0000-0000-0000A9000000}"/>
    <cellStyle name="20% - Énfasis4 4 3" xfId="1348" xr:uid="{00000000-0005-0000-0000-0000AA000000}"/>
    <cellStyle name="20% - Énfasis4 4 3 2" xfId="2926" xr:uid="{00000000-0005-0000-0000-0000AB000000}"/>
    <cellStyle name="20% - Énfasis4 4 4" xfId="2137" xr:uid="{00000000-0005-0000-0000-0000AC000000}"/>
    <cellStyle name="20% - Énfasis4 5" xfId="217" xr:uid="{00000000-0005-0000-0000-0000AD000000}"/>
    <cellStyle name="20% - Énfasis4 5 2" xfId="1350" xr:uid="{00000000-0005-0000-0000-0000AE000000}"/>
    <cellStyle name="20% - Énfasis4 5 2 2" xfId="2928" xr:uid="{00000000-0005-0000-0000-0000AF000000}"/>
    <cellStyle name="20% - Énfasis4 5 3" xfId="2139" xr:uid="{00000000-0005-0000-0000-0000B0000000}"/>
    <cellStyle name="20% - Énfasis5 2" xfId="218" xr:uid="{00000000-0005-0000-0000-0000B1000000}"/>
    <cellStyle name="20% - Énfasis5 2 2" xfId="219" xr:uid="{00000000-0005-0000-0000-0000B2000000}"/>
    <cellStyle name="20% - Énfasis5 2 2 2" xfId="220" xr:uid="{00000000-0005-0000-0000-0000B3000000}"/>
    <cellStyle name="20% - Énfasis5 2 2 2 2" xfId="1353" xr:uid="{00000000-0005-0000-0000-0000B4000000}"/>
    <cellStyle name="20% - Énfasis5 2 2 2 2 2" xfId="2931" xr:uid="{00000000-0005-0000-0000-0000B5000000}"/>
    <cellStyle name="20% - Énfasis5 2 2 2 3" xfId="2142" xr:uid="{00000000-0005-0000-0000-0000B6000000}"/>
    <cellStyle name="20% - Énfasis5 2 2 3" xfId="1352" xr:uid="{00000000-0005-0000-0000-0000B7000000}"/>
    <cellStyle name="20% - Énfasis5 2 2 3 2" xfId="2930" xr:uid="{00000000-0005-0000-0000-0000B8000000}"/>
    <cellStyle name="20% - Énfasis5 2 2 4" xfId="2141" xr:uid="{00000000-0005-0000-0000-0000B9000000}"/>
    <cellStyle name="20% - Énfasis5 2 3" xfId="221" xr:uid="{00000000-0005-0000-0000-0000BA000000}"/>
    <cellStyle name="20% - Énfasis5 2 3 2" xfId="1354" xr:uid="{00000000-0005-0000-0000-0000BB000000}"/>
    <cellStyle name="20% - Énfasis5 2 3 2 2" xfId="2932" xr:uid="{00000000-0005-0000-0000-0000BC000000}"/>
    <cellStyle name="20% - Énfasis5 2 3 3" xfId="2143" xr:uid="{00000000-0005-0000-0000-0000BD000000}"/>
    <cellStyle name="20% - Énfasis5 2 4" xfId="1351" xr:uid="{00000000-0005-0000-0000-0000BE000000}"/>
    <cellStyle name="20% - Énfasis5 2 4 2" xfId="2929" xr:uid="{00000000-0005-0000-0000-0000BF000000}"/>
    <cellStyle name="20% - Énfasis5 2 5" xfId="2140" xr:uid="{00000000-0005-0000-0000-0000C0000000}"/>
    <cellStyle name="20% - Énfasis5 3" xfId="222" xr:uid="{00000000-0005-0000-0000-0000C1000000}"/>
    <cellStyle name="20% - Énfasis5 3 2" xfId="223" xr:uid="{00000000-0005-0000-0000-0000C2000000}"/>
    <cellStyle name="20% - Énfasis5 3 2 2" xfId="1356" xr:uid="{00000000-0005-0000-0000-0000C3000000}"/>
    <cellStyle name="20% - Énfasis5 3 2 2 2" xfId="2934" xr:uid="{00000000-0005-0000-0000-0000C4000000}"/>
    <cellStyle name="20% - Énfasis5 3 2 3" xfId="2145" xr:uid="{00000000-0005-0000-0000-0000C5000000}"/>
    <cellStyle name="20% - Énfasis5 3 3" xfId="1355" xr:uid="{00000000-0005-0000-0000-0000C6000000}"/>
    <cellStyle name="20% - Énfasis5 3 3 2" xfId="2933" xr:uid="{00000000-0005-0000-0000-0000C7000000}"/>
    <cellStyle name="20% - Énfasis5 3 4" xfId="2144" xr:uid="{00000000-0005-0000-0000-0000C8000000}"/>
    <cellStyle name="20% - Énfasis5 4" xfId="224" xr:uid="{00000000-0005-0000-0000-0000C9000000}"/>
    <cellStyle name="20% - Énfasis5 4 2" xfId="225" xr:uid="{00000000-0005-0000-0000-0000CA000000}"/>
    <cellStyle name="20% - Énfasis5 4 2 2" xfId="1358" xr:uid="{00000000-0005-0000-0000-0000CB000000}"/>
    <cellStyle name="20% - Énfasis5 4 2 2 2" xfId="2936" xr:uid="{00000000-0005-0000-0000-0000CC000000}"/>
    <cellStyle name="20% - Énfasis5 4 2 3" xfId="2147" xr:uid="{00000000-0005-0000-0000-0000CD000000}"/>
    <cellStyle name="20% - Énfasis5 4 3" xfId="1357" xr:uid="{00000000-0005-0000-0000-0000CE000000}"/>
    <cellStyle name="20% - Énfasis5 4 3 2" xfId="2935" xr:uid="{00000000-0005-0000-0000-0000CF000000}"/>
    <cellStyle name="20% - Énfasis5 4 4" xfId="2146" xr:uid="{00000000-0005-0000-0000-0000D0000000}"/>
    <cellStyle name="20% - Énfasis5 5" xfId="226" xr:uid="{00000000-0005-0000-0000-0000D1000000}"/>
    <cellStyle name="20% - Énfasis5 5 2" xfId="1359" xr:uid="{00000000-0005-0000-0000-0000D2000000}"/>
    <cellStyle name="20% - Énfasis5 5 2 2" xfId="2937" xr:uid="{00000000-0005-0000-0000-0000D3000000}"/>
    <cellStyle name="20% - Énfasis5 5 3" xfId="2148" xr:uid="{00000000-0005-0000-0000-0000D4000000}"/>
    <cellStyle name="20% - Énfasis6 2" xfId="227" xr:uid="{00000000-0005-0000-0000-0000D5000000}"/>
    <cellStyle name="20% - Énfasis6 2 2" xfId="228" xr:uid="{00000000-0005-0000-0000-0000D6000000}"/>
    <cellStyle name="20% - Énfasis6 2 2 2" xfId="229" xr:uid="{00000000-0005-0000-0000-0000D7000000}"/>
    <cellStyle name="20% - Énfasis6 2 2 2 2" xfId="1362" xr:uid="{00000000-0005-0000-0000-0000D8000000}"/>
    <cellStyle name="20% - Énfasis6 2 2 2 2 2" xfId="2940" xr:uid="{00000000-0005-0000-0000-0000D9000000}"/>
    <cellStyle name="20% - Énfasis6 2 2 2 3" xfId="2151" xr:uid="{00000000-0005-0000-0000-0000DA000000}"/>
    <cellStyle name="20% - Énfasis6 2 2 3" xfId="1361" xr:uid="{00000000-0005-0000-0000-0000DB000000}"/>
    <cellStyle name="20% - Énfasis6 2 2 3 2" xfId="2939" xr:uid="{00000000-0005-0000-0000-0000DC000000}"/>
    <cellStyle name="20% - Énfasis6 2 2 4" xfId="2150" xr:uid="{00000000-0005-0000-0000-0000DD000000}"/>
    <cellStyle name="20% - Énfasis6 2 3" xfId="230" xr:uid="{00000000-0005-0000-0000-0000DE000000}"/>
    <cellStyle name="20% - Énfasis6 2 3 2" xfId="1363" xr:uid="{00000000-0005-0000-0000-0000DF000000}"/>
    <cellStyle name="20% - Énfasis6 2 3 2 2" xfId="2941" xr:uid="{00000000-0005-0000-0000-0000E0000000}"/>
    <cellStyle name="20% - Énfasis6 2 3 3" xfId="2152" xr:uid="{00000000-0005-0000-0000-0000E1000000}"/>
    <cellStyle name="20% - Énfasis6 2 4" xfId="1360" xr:uid="{00000000-0005-0000-0000-0000E2000000}"/>
    <cellStyle name="20% - Énfasis6 2 4 2" xfId="2938" xr:uid="{00000000-0005-0000-0000-0000E3000000}"/>
    <cellStyle name="20% - Énfasis6 2 5" xfId="2149" xr:uid="{00000000-0005-0000-0000-0000E4000000}"/>
    <cellStyle name="20% - Énfasis6 3" xfId="231" xr:uid="{00000000-0005-0000-0000-0000E5000000}"/>
    <cellStyle name="20% - Énfasis6 3 2" xfId="232" xr:uid="{00000000-0005-0000-0000-0000E6000000}"/>
    <cellStyle name="20% - Énfasis6 3 2 2" xfId="1365" xr:uid="{00000000-0005-0000-0000-0000E7000000}"/>
    <cellStyle name="20% - Énfasis6 3 2 2 2" xfId="2943" xr:uid="{00000000-0005-0000-0000-0000E8000000}"/>
    <cellStyle name="20% - Énfasis6 3 2 3" xfId="2154" xr:uid="{00000000-0005-0000-0000-0000E9000000}"/>
    <cellStyle name="20% - Énfasis6 3 3" xfId="1364" xr:uid="{00000000-0005-0000-0000-0000EA000000}"/>
    <cellStyle name="20% - Énfasis6 3 3 2" xfId="2942" xr:uid="{00000000-0005-0000-0000-0000EB000000}"/>
    <cellStyle name="20% - Énfasis6 3 4" xfId="2153" xr:uid="{00000000-0005-0000-0000-0000EC000000}"/>
    <cellStyle name="20% - Énfasis6 4" xfId="233" xr:uid="{00000000-0005-0000-0000-0000ED000000}"/>
    <cellStyle name="20% - Énfasis6 4 2" xfId="234" xr:uid="{00000000-0005-0000-0000-0000EE000000}"/>
    <cellStyle name="20% - Énfasis6 4 2 2" xfId="1367" xr:uid="{00000000-0005-0000-0000-0000EF000000}"/>
    <cellStyle name="20% - Énfasis6 4 2 2 2" xfId="2945" xr:uid="{00000000-0005-0000-0000-0000F0000000}"/>
    <cellStyle name="20% - Énfasis6 4 2 3" xfId="2156" xr:uid="{00000000-0005-0000-0000-0000F1000000}"/>
    <cellStyle name="20% - Énfasis6 4 3" xfId="1366" xr:uid="{00000000-0005-0000-0000-0000F2000000}"/>
    <cellStyle name="20% - Énfasis6 4 3 2" xfId="2944" xr:uid="{00000000-0005-0000-0000-0000F3000000}"/>
    <cellStyle name="20% - Énfasis6 4 4" xfId="2155" xr:uid="{00000000-0005-0000-0000-0000F4000000}"/>
    <cellStyle name="20% - Énfasis6 5" xfId="235" xr:uid="{00000000-0005-0000-0000-0000F5000000}"/>
    <cellStyle name="20% - Énfasis6 5 2" xfId="1368" xr:uid="{00000000-0005-0000-0000-0000F6000000}"/>
    <cellStyle name="20% - Énfasis6 5 2 2" xfId="2946" xr:uid="{00000000-0005-0000-0000-0000F7000000}"/>
    <cellStyle name="20% - Énfasis6 5 3" xfId="2157" xr:uid="{00000000-0005-0000-0000-0000F8000000}"/>
    <cellStyle name="40% - Énfasis1 2" xfId="236" xr:uid="{00000000-0005-0000-0000-0000F9000000}"/>
    <cellStyle name="40% - Énfasis1 2 2" xfId="237" xr:uid="{00000000-0005-0000-0000-0000FA000000}"/>
    <cellStyle name="40% - Énfasis1 2 2 2" xfId="238" xr:uid="{00000000-0005-0000-0000-0000FB000000}"/>
    <cellStyle name="40% - Énfasis1 2 2 2 2" xfId="1371" xr:uid="{00000000-0005-0000-0000-0000FC000000}"/>
    <cellStyle name="40% - Énfasis1 2 2 2 2 2" xfId="2949" xr:uid="{00000000-0005-0000-0000-0000FD000000}"/>
    <cellStyle name="40% - Énfasis1 2 2 2 3" xfId="2160" xr:uid="{00000000-0005-0000-0000-0000FE000000}"/>
    <cellStyle name="40% - Énfasis1 2 2 3" xfId="1370" xr:uid="{00000000-0005-0000-0000-0000FF000000}"/>
    <cellStyle name="40% - Énfasis1 2 2 3 2" xfId="2948" xr:uid="{00000000-0005-0000-0000-000000010000}"/>
    <cellStyle name="40% - Énfasis1 2 2 4" xfId="2159" xr:uid="{00000000-0005-0000-0000-000001010000}"/>
    <cellStyle name="40% - Énfasis1 2 3" xfId="239" xr:uid="{00000000-0005-0000-0000-000002010000}"/>
    <cellStyle name="40% - Énfasis1 2 3 2" xfId="1372" xr:uid="{00000000-0005-0000-0000-000003010000}"/>
    <cellStyle name="40% - Énfasis1 2 3 2 2" xfId="2950" xr:uid="{00000000-0005-0000-0000-000004010000}"/>
    <cellStyle name="40% - Énfasis1 2 3 3" xfId="2161" xr:uid="{00000000-0005-0000-0000-000005010000}"/>
    <cellStyle name="40% - Énfasis1 2 4" xfId="1369" xr:uid="{00000000-0005-0000-0000-000006010000}"/>
    <cellStyle name="40% - Énfasis1 2 4 2" xfId="2947" xr:uid="{00000000-0005-0000-0000-000007010000}"/>
    <cellStyle name="40% - Énfasis1 2 5" xfId="2158" xr:uid="{00000000-0005-0000-0000-000008010000}"/>
    <cellStyle name="40% - Énfasis1 3" xfId="240" xr:uid="{00000000-0005-0000-0000-000009010000}"/>
    <cellStyle name="40% - Énfasis1 3 2" xfId="241" xr:uid="{00000000-0005-0000-0000-00000A010000}"/>
    <cellStyle name="40% - Énfasis1 3 2 2" xfId="1374" xr:uid="{00000000-0005-0000-0000-00000B010000}"/>
    <cellStyle name="40% - Énfasis1 3 2 2 2" xfId="2952" xr:uid="{00000000-0005-0000-0000-00000C010000}"/>
    <cellStyle name="40% - Énfasis1 3 2 3" xfId="2163" xr:uid="{00000000-0005-0000-0000-00000D010000}"/>
    <cellStyle name="40% - Énfasis1 3 3" xfId="1373" xr:uid="{00000000-0005-0000-0000-00000E010000}"/>
    <cellStyle name="40% - Énfasis1 3 3 2" xfId="2951" xr:uid="{00000000-0005-0000-0000-00000F010000}"/>
    <cellStyle name="40% - Énfasis1 3 4" xfId="2162" xr:uid="{00000000-0005-0000-0000-000010010000}"/>
    <cellStyle name="40% - Énfasis1 4" xfId="242" xr:uid="{00000000-0005-0000-0000-000011010000}"/>
    <cellStyle name="40% - Énfasis1 4 2" xfId="243" xr:uid="{00000000-0005-0000-0000-000012010000}"/>
    <cellStyle name="40% - Énfasis1 4 2 2" xfId="1376" xr:uid="{00000000-0005-0000-0000-000013010000}"/>
    <cellStyle name="40% - Énfasis1 4 2 2 2" xfId="2954" xr:uid="{00000000-0005-0000-0000-000014010000}"/>
    <cellStyle name="40% - Énfasis1 4 2 3" xfId="2165" xr:uid="{00000000-0005-0000-0000-000015010000}"/>
    <cellStyle name="40% - Énfasis1 4 3" xfId="1375" xr:uid="{00000000-0005-0000-0000-000016010000}"/>
    <cellStyle name="40% - Énfasis1 4 3 2" xfId="2953" xr:uid="{00000000-0005-0000-0000-000017010000}"/>
    <cellStyle name="40% - Énfasis1 4 4" xfId="2164" xr:uid="{00000000-0005-0000-0000-000018010000}"/>
    <cellStyle name="40% - Énfasis1 5" xfId="244" xr:uid="{00000000-0005-0000-0000-000019010000}"/>
    <cellStyle name="40% - Énfasis1 5 2" xfId="1377" xr:uid="{00000000-0005-0000-0000-00001A010000}"/>
    <cellStyle name="40% - Énfasis1 5 2 2" xfId="2955" xr:uid="{00000000-0005-0000-0000-00001B010000}"/>
    <cellStyle name="40% - Énfasis1 5 3" xfId="2166" xr:uid="{00000000-0005-0000-0000-00001C010000}"/>
    <cellStyle name="40% - Énfasis2 2" xfId="245" xr:uid="{00000000-0005-0000-0000-00001D010000}"/>
    <cellStyle name="40% - Énfasis2 2 2" xfId="246" xr:uid="{00000000-0005-0000-0000-00001E010000}"/>
    <cellStyle name="40% - Énfasis2 2 2 2" xfId="247" xr:uid="{00000000-0005-0000-0000-00001F010000}"/>
    <cellStyle name="40% - Énfasis2 2 2 2 2" xfId="1380" xr:uid="{00000000-0005-0000-0000-000020010000}"/>
    <cellStyle name="40% - Énfasis2 2 2 2 2 2" xfId="2958" xr:uid="{00000000-0005-0000-0000-000021010000}"/>
    <cellStyle name="40% - Énfasis2 2 2 2 3" xfId="2169" xr:uid="{00000000-0005-0000-0000-000022010000}"/>
    <cellStyle name="40% - Énfasis2 2 2 3" xfId="1379" xr:uid="{00000000-0005-0000-0000-000023010000}"/>
    <cellStyle name="40% - Énfasis2 2 2 3 2" xfId="2957" xr:uid="{00000000-0005-0000-0000-000024010000}"/>
    <cellStyle name="40% - Énfasis2 2 2 4" xfId="2168" xr:uid="{00000000-0005-0000-0000-000025010000}"/>
    <cellStyle name="40% - Énfasis2 2 3" xfId="248" xr:uid="{00000000-0005-0000-0000-000026010000}"/>
    <cellStyle name="40% - Énfasis2 2 3 2" xfId="1381" xr:uid="{00000000-0005-0000-0000-000027010000}"/>
    <cellStyle name="40% - Énfasis2 2 3 2 2" xfId="2959" xr:uid="{00000000-0005-0000-0000-000028010000}"/>
    <cellStyle name="40% - Énfasis2 2 3 3" xfId="2170" xr:uid="{00000000-0005-0000-0000-000029010000}"/>
    <cellStyle name="40% - Énfasis2 2 4" xfId="1378" xr:uid="{00000000-0005-0000-0000-00002A010000}"/>
    <cellStyle name="40% - Énfasis2 2 4 2" xfId="2956" xr:uid="{00000000-0005-0000-0000-00002B010000}"/>
    <cellStyle name="40% - Énfasis2 2 5" xfId="2167" xr:uid="{00000000-0005-0000-0000-00002C010000}"/>
    <cellStyle name="40% - Énfasis2 3" xfId="249" xr:uid="{00000000-0005-0000-0000-00002D010000}"/>
    <cellStyle name="40% - Énfasis2 3 2" xfId="250" xr:uid="{00000000-0005-0000-0000-00002E010000}"/>
    <cellStyle name="40% - Énfasis2 3 2 2" xfId="1383" xr:uid="{00000000-0005-0000-0000-00002F010000}"/>
    <cellStyle name="40% - Énfasis2 3 2 2 2" xfId="2961" xr:uid="{00000000-0005-0000-0000-000030010000}"/>
    <cellStyle name="40% - Énfasis2 3 2 3" xfId="2172" xr:uid="{00000000-0005-0000-0000-000031010000}"/>
    <cellStyle name="40% - Énfasis2 3 3" xfId="1382" xr:uid="{00000000-0005-0000-0000-000032010000}"/>
    <cellStyle name="40% - Énfasis2 3 3 2" xfId="2960" xr:uid="{00000000-0005-0000-0000-000033010000}"/>
    <cellStyle name="40% - Énfasis2 3 4" xfId="2171" xr:uid="{00000000-0005-0000-0000-000034010000}"/>
    <cellStyle name="40% - Énfasis2 4" xfId="251" xr:uid="{00000000-0005-0000-0000-000035010000}"/>
    <cellStyle name="40% - Énfasis2 4 2" xfId="252" xr:uid="{00000000-0005-0000-0000-000036010000}"/>
    <cellStyle name="40% - Énfasis2 4 2 2" xfId="1385" xr:uid="{00000000-0005-0000-0000-000037010000}"/>
    <cellStyle name="40% - Énfasis2 4 2 2 2" xfId="2963" xr:uid="{00000000-0005-0000-0000-000038010000}"/>
    <cellStyle name="40% - Énfasis2 4 2 3" xfId="2174" xr:uid="{00000000-0005-0000-0000-000039010000}"/>
    <cellStyle name="40% - Énfasis2 4 3" xfId="1384" xr:uid="{00000000-0005-0000-0000-00003A010000}"/>
    <cellStyle name="40% - Énfasis2 4 3 2" xfId="2962" xr:uid="{00000000-0005-0000-0000-00003B010000}"/>
    <cellStyle name="40% - Énfasis2 4 4" xfId="2173" xr:uid="{00000000-0005-0000-0000-00003C010000}"/>
    <cellStyle name="40% - Énfasis2 5" xfId="253" xr:uid="{00000000-0005-0000-0000-00003D010000}"/>
    <cellStyle name="40% - Énfasis2 5 2" xfId="1386" xr:uid="{00000000-0005-0000-0000-00003E010000}"/>
    <cellStyle name="40% - Énfasis2 5 2 2" xfId="2964" xr:uid="{00000000-0005-0000-0000-00003F010000}"/>
    <cellStyle name="40% - Énfasis2 5 3" xfId="2175" xr:uid="{00000000-0005-0000-0000-000040010000}"/>
    <cellStyle name="40% - Énfasis3 2" xfId="254" xr:uid="{00000000-0005-0000-0000-000041010000}"/>
    <cellStyle name="40% - Énfasis3 2 2" xfId="255" xr:uid="{00000000-0005-0000-0000-000042010000}"/>
    <cellStyle name="40% - Énfasis3 2 2 2" xfId="256" xr:uid="{00000000-0005-0000-0000-000043010000}"/>
    <cellStyle name="40% - Énfasis3 2 2 2 2" xfId="1389" xr:uid="{00000000-0005-0000-0000-000044010000}"/>
    <cellStyle name="40% - Énfasis3 2 2 2 2 2" xfId="2967" xr:uid="{00000000-0005-0000-0000-000045010000}"/>
    <cellStyle name="40% - Énfasis3 2 2 2 3" xfId="2178" xr:uid="{00000000-0005-0000-0000-000046010000}"/>
    <cellStyle name="40% - Énfasis3 2 2 3" xfId="1388" xr:uid="{00000000-0005-0000-0000-000047010000}"/>
    <cellStyle name="40% - Énfasis3 2 2 3 2" xfId="2966" xr:uid="{00000000-0005-0000-0000-000048010000}"/>
    <cellStyle name="40% - Énfasis3 2 2 4" xfId="2177" xr:uid="{00000000-0005-0000-0000-000049010000}"/>
    <cellStyle name="40% - Énfasis3 2 3" xfId="257" xr:uid="{00000000-0005-0000-0000-00004A010000}"/>
    <cellStyle name="40% - Énfasis3 2 3 2" xfId="1390" xr:uid="{00000000-0005-0000-0000-00004B010000}"/>
    <cellStyle name="40% - Énfasis3 2 3 2 2" xfId="2968" xr:uid="{00000000-0005-0000-0000-00004C010000}"/>
    <cellStyle name="40% - Énfasis3 2 3 3" xfId="2179" xr:uid="{00000000-0005-0000-0000-00004D010000}"/>
    <cellStyle name="40% - Énfasis3 2 4" xfId="859" xr:uid="{00000000-0005-0000-0000-00004E010000}"/>
    <cellStyle name="40% - Énfasis3 2 4 2" xfId="1752" xr:uid="{00000000-0005-0000-0000-00004F010000}"/>
    <cellStyle name="40% - Énfasis3 2 4 2 2" xfId="3330" xr:uid="{00000000-0005-0000-0000-000050010000}"/>
    <cellStyle name="40% - Énfasis3 2 4 3" xfId="2541" xr:uid="{00000000-0005-0000-0000-000051010000}"/>
    <cellStyle name="40% - Énfasis3 2 5" xfId="1081" xr:uid="{00000000-0005-0000-0000-000052010000}"/>
    <cellStyle name="40% - Énfasis3 2 5 2" xfId="1873" xr:uid="{00000000-0005-0000-0000-000053010000}"/>
    <cellStyle name="40% - Énfasis3 2 5 2 2" xfId="3451" xr:uid="{00000000-0005-0000-0000-000054010000}"/>
    <cellStyle name="40% - Énfasis3 2 5 3" xfId="2662" xr:uid="{00000000-0005-0000-0000-000055010000}"/>
    <cellStyle name="40% - Énfasis3 2 6" xfId="1387" xr:uid="{00000000-0005-0000-0000-000056010000}"/>
    <cellStyle name="40% - Énfasis3 2 6 2" xfId="2965" xr:uid="{00000000-0005-0000-0000-000057010000}"/>
    <cellStyle name="40% - Énfasis3 2 7" xfId="2176" xr:uid="{00000000-0005-0000-0000-000058010000}"/>
    <cellStyle name="40% - Énfasis3 3" xfId="258" xr:uid="{00000000-0005-0000-0000-000059010000}"/>
    <cellStyle name="40% - Énfasis3 3 2" xfId="259" xr:uid="{00000000-0005-0000-0000-00005A010000}"/>
    <cellStyle name="40% - Énfasis3 3 2 2" xfId="1392" xr:uid="{00000000-0005-0000-0000-00005B010000}"/>
    <cellStyle name="40% - Énfasis3 3 2 2 2" xfId="2970" xr:uid="{00000000-0005-0000-0000-00005C010000}"/>
    <cellStyle name="40% - Énfasis3 3 2 3" xfId="2181" xr:uid="{00000000-0005-0000-0000-00005D010000}"/>
    <cellStyle name="40% - Énfasis3 3 3" xfId="1391" xr:uid="{00000000-0005-0000-0000-00005E010000}"/>
    <cellStyle name="40% - Énfasis3 3 3 2" xfId="2969" xr:uid="{00000000-0005-0000-0000-00005F010000}"/>
    <cellStyle name="40% - Énfasis3 3 4" xfId="2180" xr:uid="{00000000-0005-0000-0000-000060010000}"/>
    <cellStyle name="40% - Énfasis3 4" xfId="260" xr:uid="{00000000-0005-0000-0000-000061010000}"/>
    <cellStyle name="40% - Énfasis3 4 2" xfId="261" xr:uid="{00000000-0005-0000-0000-000062010000}"/>
    <cellStyle name="40% - Énfasis3 4 2 2" xfId="1394" xr:uid="{00000000-0005-0000-0000-000063010000}"/>
    <cellStyle name="40% - Énfasis3 4 2 2 2" xfId="2972" xr:uid="{00000000-0005-0000-0000-000064010000}"/>
    <cellStyle name="40% - Énfasis3 4 2 3" xfId="2183" xr:uid="{00000000-0005-0000-0000-000065010000}"/>
    <cellStyle name="40% - Énfasis3 4 3" xfId="1393" xr:uid="{00000000-0005-0000-0000-000066010000}"/>
    <cellStyle name="40% - Énfasis3 4 3 2" xfId="2971" xr:uid="{00000000-0005-0000-0000-000067010000}"/>
    <cellStyle name="40% - Énfasis3 4 4" xfId="2182" xr:uid="{00000000-0005-0000-0000-000068010000}"/>
    <cellStyle name="40% - Énfasis3 5" xfId="262" xr:uid="{00000000-0005-0000-0000-000069010000}"/>
    <cellStyle name="40% - Énfasis3 5 2" xfId="1395" xr:uid="{00000000-0005-0000-0000-00006A010000}"/>
    <cellStyle name="40% - Énfasis3 5 2 2" xfId="2973" xr:uid="{00000000-0005-0000-0000-00006B010000}"/>
    <cellStyle name="40% - Énfasis3 5 3" xfId="2184" xr:uid="{00000000-0005-0000-0000-00006C010000}"/>
    <cellStyle name="40% - Énfasis4 2" xfId="263" xr:uid="{00000000-0005-0000-0000-00006D010000}"/>
    <cellStyle name="40% - Énfasis4 2 2" xfId="264" xr:uid="{00000000-0005-0000-0000-00006E010000}"/>
    <cellStyle name="40% - Énfasis4 2 2 2" xfId="265" xr:uid="{00000000-0005-0000-0000-00006F010000}"/>
    <cellStyle name="40% - Énfasis4 2 2 2 2" xfId="1398" xr:uid="{00000000-0005-0000-0000-000070010000}"/>
    <cellStyle name="40% - Énfasis4 2 2 2 2 2" xfId="2976" xr:uid="{00000000-0005-0000-0000-000071010000}"/>
    <cellStyle name="40% - Énfasis4 2 2 2 3" xfId="2187" xr:uid="{00000000-0005-0000-0000-000072010000}"/>
    <cellStyle name="40% - Énfasis4 2 2 3" xfId="1397" xr:uid="{00000000-0005-0000-0000-000073010000}"/>
    <cellStyle name="40% - Énfasis4 2 2 3 2" xfId="2975" xr:uid="{00000000-0005-0000-0000-000074010000}"/>
    <cellStyle name="40% - Énfasis4 2 2 4" xfId="2186" xr:uid="{00000000-0005-0000-0000-000075010000}"/>
    <cellStyle name="40% - Énfasis4 2 3" xfId="266" xr:uid="{00000000-0005-0000-0000-000076010000}"/>
    <cellStyle name="40% - Énfasis4 2 3 2" xfId="1399" xr:uid="{00000000-0005-0000-0000-000077010000}"/>
    <cellStyle name="40% - Énfasis4 2 3 2 2" xfId="2977" xr:uid="{00000000-0005-0000-0000-000078010000}"/>
    <cellStyle name="40% - Énfasis4 2 3 3" xfId="2188" xr:uid="{00000000-0005-0000-0000-000079010000}"/>
    <cellStyle name="40% - Énfasis4 2 4" xfId="1396" xr:uid="{00000000-0005-0000-0000-00007A010000}"/>
    <cellStyle name="40% - Énfasis4 2 4 2" xfId="2974" xr:uid="{00000000-0005-0000-0000-00007B010000}"/>
    <cellStyle name="40% - Énfasis4 2 5" xfId="2185" xr:uid="{00000000-0005-0000-0000-00007C010000}"/>
    <cellStyle name="40% - Énfasis4 3" xfId="267" xr:uid="{00000000-0005-0000-0000-00007D010000}"/>
    <cellStyle name="40% - Énfasis4 3 2" xfId="268" xr:uid="{00000000-0005-0000-0000-00007E010000}"/>
    <cellStyle name="40% - Énfasis4 3 2 2" xfId="1401" xr:uid="{00000000-0005-0000-0000-00007F010000}"/>
    <cellStyle name="40% - Énfasis4 3 2 2 2" xfId="2979" xr:uid="{00000000-0005-0000-0000-000080010000}"/>
    <cellStyle name="40% - Énfasis4 3 2 3" xfId="2190" xr:uid="{00000000-0005-0000-0000-000081010000}"/>
    <cellStyle name="40% - Énfasis4 3 3" xfId="1400" xr:uid="{00000000-0005-0000-0000-000082010000}"/>
    <cellStyle name="40% - Énfasis4 3 3 2" xfId="2978" xr:uid="{00000000-0005-0000-0000-000083010000}"/>
    <cellStyle name="40% - Énfasis4 3 4" xfId="2189" xr:uid="{00000000-0005-0000-0000-000084010000}"/>
    <cellStyle name="40% - Énfasis4 4" xfId="269" xr:uid="{00000000-0005-0000-0000-000085010000}"/>
    <cellStyle name="40% - Énfasis4 4 2" xfId="270" xr:uid="{00000000-0005-0000-0000-000086010000}"/>
    <cellStyle name="40% - Énfasis4 4 2 2" xfId="1403" xr:uid="{00000000-0005-0000-0000-000087010000}"/>
    <cellStyle name="40% - Énfasis4 4 2 2 2" xfId="2981" xr:uid="{00000000-0005-0000-0000-000088010000}"/>
    <cellStyle name="40% - Énfasis4 4 2 3" xfId="2192" xr:uid="{00000000-0005-0000-0000-000089010000}"/>
    <cellStyle name="40% - Énfasis4 4 3" xfId="1402" xr:uid="{00000000-0005-0000-0000-00008A010000}"/>
    <cellStyle name="40% - Énfasis4 4 3 2" xfId="2980" xr:uid="{00000000-0005-0000-0000-00008B010000}"/>
    <cellStyle name="40% - Énfasis4 4 4" xfId="2191" xr:uid="{00000000-0005-0000-0000-00008C010000}"/>
    <cellStyle name="40% - Énfasis4 5" xfId="271" xr:uid="{00000000-0005-0000-0000-00008D010000}"/>
    <cellStyle name="40% - Énfasis4 5 2" xfId="1404" xr:uid="{00000000-0005-0000-0000-00008E010000}"/>
    <cellStyle name="40% - Énfasis4 5 2 2" xfId="2982" xr:uid="{00000000-0005-0000-0000-00008F010000}"/>
    <cellStyle name="40% - Énfasis4 5 3" xfId="2193" xr:uid="{00000000-0005-0000-0000-000090010000}"/>
    <cellStyle name="40% - Énfasis5 2" xfId="272" xr:uid="{00000000-0005-0000-0000-000091010000}"/>
    <cellStyle name="40% - Énfasis5 2 2" xfId="273" xr:uid="{00000000-0005-0000-0000-000092010000}"/>
    <cellStyle name="40% - Énfasis5 2 2 2" xfId="274" xr:uid="{00000000-0005-0000-0000-000093010000}"/>
    <cellStyle name="40% - Énfasis5 2 2 2 2" xfId="1407" xr:uid="{00000000-0005-0000-0000-000094010000}"/>
    <cellStyle name="40% - Énfasis5 2 2 2 2 2" xfId="2985" xr:uid="{00000000-0005-0000-0000-000095010000}"/>
    <cellStyle name="40% - Énfasis5 2 2 2 3" xfId="2196" xr:uid="{00000000-0005-0000-0000-000096010000}"/>
    <cellStyle name="40% - Énfasis5 2 2 3" xfId="1406" xr:uid="{00000000-0005-0000-0000-000097010000}"/>
    <cellStyle name="40% - Énfasis5 2 2 3 2" xfId="2984" xr:uid="{00000000-0005-0000-0000-000098010000}"/>
    <cellStyle name="40% - Énfasis5 2 2 4" xfId="2195" xr:uid="{00000000-0005-0000-0000-000099010000}"/>
    <cellStyle name="40% - Énfasis5 2 3" xfId="275" xr:uid="{00000000-0005-0000-0000-00009A010000}"/>
    <cellStyle name="40% - Énfasis5 2 3 2" xfId="1408" xr:uid="{00000000-0005-0000-0000-00009B010000}"/>
    <cellStyle name="40% - Énfasis5 2 3 2 2" xfId="2986" xr:uid="{00000000-0005-0000-0000-00009C010000}"/>
    <cellStyle name="40% - Énfasis5 2 3 3" xfId="2197" xr:uid="{00000000-0005-0000-0000-00009D010000}"/>
    <cellStyle name="40% - Énfasis5 2 4" xfId="1405" xr:uid="{00000000-0005-0000-0000-00009E010000}"/>
    <cellStyle name="40% - Énfasis5 2 4 2" xfId="2983" xr:uid="{00000000-0005-0000-0000-00009F010000}"/>
    <cellStyle name="40% - Énfasis5 2 5" xfId="2194" xr:uid="{00000000-0005-0000-0000-0000A0010000}"/>
    <cellStyle name="40% - Énfasis5 3" xfId="276" xr:uid="{00000000-0005-0000-0000-0000A1010000}"/>
    <cellStyle name="40% - Énfasis5 3 2" xfId="277" xr:uid="{00000000-0005-0000-0000-0000A2010000}"/>
    <cellStyle name="40% - Énfasis5 3 2 2" xfId="1410" xr:uid="{00000000-0005-0000-0000-0000A3010000}"/>
    <cellStyle name="40% - Énfasis5 3 2 2 2" xfId="2988" xr:uid="{00000000-0005-0000-0000-0000A4010000}"/>
    <cellStyle name="40% - Énfasis5 3 2 3" xfId="2199" xr:uid="{00000000-0005-0000-0000-0000A5010000}"/>
    <cellStyle name="40% - Énfasis5 3 3" xfId="1409" xr:uid="{00000000-0005-0000-0000-0000A6010000}"/>
    <cellStyle name="40% - Énfasis5 3 3 2" xfId="2987" xr:uid="{00000000-0005-0000-0000-0000A7010000}"/>
    <cellStyle name="40% - Énfasis5 3 4" xfId="2198" xr:uid="{00000000-0005-0000-0000-0000A8010000}"/>
    <cellStyle name="40% - Énfasis5 4" xfId="278" xr:uid="{00000000-0005-0000-0000-0000A9010000}"/>
    <cellStyle name="40% - Énfasis5 4 2" xfId="279" xr:uid="{00000000-0005-0000-0000-0000AA010000}"/>
    <cellStyle name="40% - Énfasis5 4 2 2" xfId="1412" xr:uid="{00000000-0005-0000-0000-0000AB010000}"/>
    <cellStyle name="40% - Énfasis5 4 2 2 2" xfId="2990" xr:uid="{00000000-0005-0000-0000-0000AC010000}"/>
    <cellStyle name="40% - Énfasis5 4 2 3" xfId="2201" xr:uid="{00000000-0005-0000-0000-0000AD010000}"/>
    <cellStyle name="40% - Énfasis5 4 3" xfId="1411" xr:uid="{00000000-0005-0000-0000-0000AE010000}"/>
    <cellStyle name="40% - Énfasis5 4 3 2" xfId="2989" xr:uid="{00000000-0005-0000-0000-0000AF010000}"/>
    <cellStyle name="40% - Énfasis5 4 4" xfId="2200" xr:uid="{00000000-0005-0000-0000-0000B0010000}"/>
    <cellStyle name="40% - Énfasis5 5" xfId="280" xr:uid="{00000000-0005-0000-0000-0000B1010000}"/>
    <cellStyle name="40% - Énfasis5 5 2" xfId="1413" xr:uid="{00000000-0005-0000-0000-0000B2010000}"/>
    <cellStyle name="40% - Énfasis5 5 2 2" xfId="2991" xr:uid="{00000000-0005-0000-0000-0000B3010000}"/>
    <cellStyle name="40% - Énfasis5 5 3" xfId="2202" xr:uid="{00000000-0005-0000-0000-0000B4010000}"/>
    <cellStyle name="40% - Énfasis6 2" xfId="281" xr:uid="{00000000-0005-0000-0000-0000B5010000}"/>
    <cellStyle name="40% - Énfasis6 2 2" xfId="282" xr:uid="{00000000-0005-0000-0000-0000B6010000}"/>
    <cellStyle name="40% - Énfasis6 2 2 2" xfId="283" xr:uid="{00000000-0005-0000-0000-0000B7010000}"/>
    <cellStyle name="40% - Énfasis6 2 2 2 2" xfId="1416" xr:uid="{00000000-0005-0000-0000-0000B8010000}"/>
    <cellStyle name="40% - Énfasis6 2 2 2 2 2" xfId="2994" xr:uid="{00000000-0005-0000-0000-0000B9010000}"/>
    <cellStyle name="40% - Énfasis6 2 2 2 3" xfId="2205" xr:uid="{00000000-0005-0000-0000-0000BA010000}"/>
    <cellStyle name="40% - Énfasis6 2 2 3" xfId="1415" xr:uid="{00000000-0005-0000-0000-0000BB010000}"/>
    <cellStyle name="40% - Énfasis6 2 2 3 2" xfId="2993" xr:uid="{00000000-0005-0000-0000-0000BC010000}"/>
    <cellStyle name="40% - Énfasis6 2 2 4" xfId="2204" xr:uid="{00000000-0005-0000-0000-0000BD010000}"/>
    <cellStyle name="40% - Énfasis6 2 3" xfId="284" xr:uid="{00000000-0005-0000-0000-0000BE010000}"/>
    <cellStyle name="40% - Énfasis6 2 3 2" xfId="1417" xr:uid="{00000000-0005-0000-0000-0000BF010000}"/>
    <cellStyle name="40% - Énfasis6 2 3 2 2" xfId="2995" xr:uid="{00000000-0005-0000-0000-0000C0010000}"/>
    <cellStyle name="40% - Énfasis6 2 3 3" xfId="2206" xr:uid="{00000000-0005-0000-0000-0000C1010000}"/>
    <cellStyle name="40% - Énfasis6 2 4" xfId="1414" xr:uid="{00000000-0005-0000-0000-0000C2010000}"/>
    <cellStyle name="40% - Énfasis6 2 4 2" xfId="2992" xr:uid="{00000000-0005-0000-0000-0000C3010000}"/>
    <cellStyle name="40% - Énfasis6 2 5" xfId="2203" xr:uid="{00000000-0005-0000-0000-0000C4010000}"/>
    <cellStyle name="40% - Énfasis6 3" xfId="285" xr:uid="{00000000-0005-0000-0000-0000C5010000}"/>
    <cellStyle name="40% - Énfasis6 3 2" xfId="286" xr:uid="{00000000-0005-0000-0000-0000C6010000}"/>
    <cellStyle name="40% - Énfasis6 3 2 2" xfId="1419" xr:uid="{00000000-0005-0000-0000-0000C7010000}"/>
    <cellStyle name="40% - Énfasis6 3 2 2 2" xfId="2997" xr:uid="{00000000-0005-0000-0000-0000C8010000}"/>
    <cellStyle name="40% - Énfasis6 3 2 3" xfId="2208" xr:uid="{00000000-0005-0000-0000-0000C9010000}"/>
    <cellStyle name="40% - Énfasis6 3 3" xfId="1418" xr:uid="{00000000-0005-0000-0000-0000CA010000}"/>
    <cellStyle name="40% - Énfasis6 3 3 2" xfId="2996" xr:uid="{00000000-0005-0000-0000-0000CB010000}"/>
    <cellStyle name="40% - Énfasis6 3 4" xfId="2207" xr:uid="{00000000-0005-0000-0000-0000CC010000}"/>
    <cellStyle name="40% - Énfasis6 4" xfId="287" xr:uid="{00000000-0005-0000-0000-0000CD010000}"/>
    <cellStyle name="40% - Énfasis6 4 2" xfId="288" xr:uid="{00000000-0005-0000-0000-0000CE010000}"/>
    <cellStyle name="40% - Énfasis6 4 2 2" xfId="1421" xr:uid="{00000000-0005-0000-0000-0000CF010000}"/>
    <cellStyle name="40% - Énfasis6 4 2 2 2" xfId="2999" xr:uid="{00000000-0005-0000-0000-0000D0010000}"/>
    <cellStyle name="40% - Énfasis6 4 2 3" xfId="2210" xr:uid="{00000000-0005-0000-0000-0000D1010000}"/>
    <cellStyle name="40% - Énfasis6 4 3" xfId="1420" xr:uid="{00000000-0005-0000-0000-0000D2010000}"/>
    <cellStyle name="40% - Énfasis6 4 3 2" xfId="2998" xr:uid="{00000000-0005-0000-0000-0000D3010000}"/>
    <cellStyle name="40% - Énfasis6 4 4" xfId="2209" xr:uid="{00000000-0005-0000-0000-0000D4010000}"/>
    <cellStyle name="40% - Énfasis6 5" xfId="289" xr:uid="{00000000-0005-0000-0000-0000D5010000}"/>
    <cellStyle name="40% - Énfasis6 5 2" xfId="1422" xr:uid="{00000000-0005-0000-0000-0000D6010000}"/>
    <cellStyle name="40% - Énfasis6 5 2 2" xfId="3000" xr:uid="{00000000-0005-0000-0000-0000D7010000}"/>
    <cellStyle name="40% - Énfasis6 5 3" xfId="2211" xr:uid="{00000000-0005-0000-0000-0000D8010000}"/>
    <cellStyle name="60% - Énfasis3 2" xfId="860" xr:uid="{00000000-0005-0000-0000-0000D9010000}"/>
    <cellStyle name="60% - Énfasis4 2" xfId="861" xr:uid="{00000000-0005-0000-0000-0000DA010000}"/>
    <cellStyle name="60% - Énfasis6 2" xfId="862" xr:uid="{00000000-0005-0000-0000-0000DB010000}"/>
    <cellStyle name="Buena 2" xfId="290" xr:uid="{00000000-0005-0000-0000-0000DC010000}"/>
    <cellStyle name="Cálculo 2" xfId="291" xr:uid="{00000000-0005-0000-0000-0000DD010000}"/>
    <cellStyle name="Celda de comprobación 2" xfId="292" xr:uid="{00000000-0005-0000-0000-0000DE010000}"/>
    <cellStyle name="Celda vinculada 2" xfId="293" xr:uid="{00000000-0005-0000-0000-0000DF010000}"/>
    <cellStyle name="Encabezado 4 2" xfId="294" xr:uid="{00000000-0005-0000-0000-0000E0010000}"/>
    <cellStyle name="Entrada 2" xfId="295" xr:uid="{00000000-0005-0000-0000-0000E1010000}"/>
    <cellStyle name="Euro" xfId="4" xr:uid="{00000000-0005-0000-0000-0000E2010000}"/>
    <cellStyle name="Fecha" xfId="25" xr:uid="{00000000-0005-0000-0000-0000E3010000}"/>
    <cellStyle name="Fijo" xfId="26" xr:uid="{00000000-0005-0000-0000-0000E4010000}"/>
    <cellStyle name="HEADING1" xfId="27" xr:uid="{00000000-0005-0000-0000-0000E5010000}"/>
    <cellStyle name="HEADING2" xfId="28" xr:uid="{00000000-0005-0000-0000-0000E6010000}"/>
    <cellStyle name="Incorrecto 2" xfId="296" xr:uid="{00000000-0005-0000-0000-0000E7010000}"/>
    <cellStyle name="Millares" xfId="172" builtinId="3"/>
    <cellStyle name="Millares 10" xfId="179" xr:uid="{00000000-0005-0000-0000-0000E9010000}"/>
    <cellStyle name="Millares 10 2" xfId="1047" xr:uid="{00000000-0005-0000-0000-0000EA010000}"/>
    <cellStyle name="Millares 10 2 2" xfId="1171" xr:uid="{00000000-0005-0000-0000-0000EB010000}"/>
    <cellStyle name="Millares 10 2 2 2" xfId="1963" xr:uid="{00000000-0005-0000-0000-0000EC010000}"/>
    <cellStyle name="Millares 10 2 2 2 2" xfId="3541" xr:uid="{00000000-0005-0000-0000-0000ED010000}"/>
    <cellStyle name="Millares 10 2 2 3" xfId="2752" xr:uid="{00000000-0005-0000-0000-0000EE010000}"/>
    <cellStyle name="Millares 10 2 3" xfId="1842" xr:uid="{00000000-0005-0000-0000-0000EF010000}"/>
    <cellStyle name="Millares 10 2 3 2" xfId="3420" xr:uid="{00000000-0005-0000-0000-0000F0010000}"/>
    <cellStyle name="Millares 10 2 4" xfId="2631" xr:uid="{00000000-0005-0000-0000-0000F1010000}"/>
    <cellStyle name="Millares 10 3" xfId="850" xr:uid="{00000000-0005-0000-0000-0000F2010000}"/>
    <cellStyle name="Millares 10 3 2" xfId="1743" xr:uid="{00000000-0005-0000-0000-0000F3010000}"/>
    <cellStyle name="Millares 10 3 2 2" xfId="3321" xr:uid="{00000000-0005-0000-0000-0000F4010000}"/>
    <cellStyle name="Millares 10 3 3" xfId="2532" xr:uid="{00000000-0005-0000-0000-0000F5010000}"/>
    <cellStyle name="Millares 10 4" xfId="1072" xr:uid="{00000000-0005-0000-0000-0000F6010000}"/>
    <cellStyle name="Millares 10 4 2" xfId="1864" xr:uid="{00000000-0005-0000-0000-0000F7010000}"/>
    <cellStyle name="Millares 10 4 2 2" xfId="3442" xr:uid="{00000000-0005-0000-0000-0000F8010000}"/>
    <cellStyle name="Millares 10 4 3" xfId="2653" xr:uid="{00000000-0005-0000-0000-0000F9010000}"/>
    <cellStyle name="Millares 10 5" xfId="1312" xr:uid="{00000000-0005-0000-0000-0000FA010000}"/>
    <cellStyle name="Millares 10 5 2" xfId="2890" xr:uid="{00000000-0005-0000-0000-0000FB010000}"/>
    <cellStyle name="Millares 10 6" xfId="2101" xr:uid="{00000000-0005-0000-0000-0000FC010000}"/>
    <cellStyle name="Millares 11" xfId="1044" xr:uid="{00000000-0005-0000-0000-0000FD010000}"/>
    <cellStyle name="Millares 11 2" xfId="1168" xr:uid="{00000000-0005-0000-0000-0000FE010000}"/>
    <cellStyle name="Millares 11 2 2" xfId="1960" xr:uid="{00000000-0005-0000-0000-0000FF010000}"/>
    <cellStyle name="Millares 11 2 2 2" xfId="3538" xr:uid="{00000000-0005-0000-0000-000000020000}"/>
    <cellStyle name="Millares 11 2 3" xfId="2749" xr:uid="{00000000-0005-0000-0000-000001020000}"/>
    <cellStyle name="Millares 11 3" xfId="1839" xr:uid="{00000000-0005-0000-0000-000002020000}"/>
    <cellStyle name="Millares 11 3 2" xfId="3417" xr:uid="{00000000-0005-0000-0000-000003020000}"/>
    <cellStyle name="Millares 11 4" xfId="2628" xr:uid="{00000000-0005-0000-0000-000004020000}"/>
    <cellStyle name="Millares 12" xfId="29" xr:uid="{00000000-0005-0000-0000-000005020000}"/>
    <cellStyle name="Millares 13" xfId="30" xr:uid="{00000000-0005-0000-0000-000006020000}"/>
    <cellStyle name="Millares 14" xfId="31" xr:uid="{00000000-0005-0000-0000-000007020000}"/>
    <cellStyle name="Millares 15" xfId="32" xr:uid="{00000000-0005-0000-0000-000008020000}"/>
    <cellStyle name="Millares 15 2" xfId="297" xr:uid="{00000000-0005-0000-0000-000009020000}"/>
    <cellStyle name="Millares 15 2 2" xfId="298" xr:uid="{00000000-0005-0000-0000-00000A020000}"/>
    <cellStyle name="Millares 15 2 2 2" xfId="1424" xr:uid="{00000000-0005-0000-0000-00000B020000}"/>
    <cellStyle name="Millares 15 2 2 2 2" xfId="3002" xr:uid="{00000000-0005-0000-0000-00000C020000}"/>
    <cellStyle name="Millares 15 2 2 3" xfId="2213" xr:uid="{00000000-0005-0000-0000-00000D020000}"/>
    <cellStyle name="Millares 15 2 3" xfId="1423" xr:uid="{00000000-0005-0000-0000-00000E020000}"/>
    <cellStyle name="Millares 15 2 3 2" xfId="3001" xr:uid="{00000000-0005-0000-0000-00000F020000}"/>
    <cellStyle name="Millares 15 2 4" xfId="2212" xr:uid="{00000000-0005-0000-0000-000010020000}"/>
    <cellStyle name="Millares 15 3" xfId="299" xr:uid="{00000000-0005-0000-0000-000011020000}"/>
    <cellStyle name="Millares 15 3 2" xfId="1425" xr:uid="{00000000-0005-0000-0000-000012020000}"/>
    <cellStyle name="Millares 15 3 2 2" xfId="3003" xr:uid="{00000000-0005-0000-0000-000013020000}"/>
    <cellStyle name="Millares 15 3 3" xfId="2214" xr:uid="{00000000-0005-0000-0000-000014020000}"/>
    <cellStyle name="Millares 16" xfId="1051" xr:uid="{00000000-0005-0000-0000-000015020000}"/>
    <cellStyle name="Millares 16 2" xfId="1175" xr:uid="{00000000-0005-0000-0000-000016020000}"/>
    <cellStyle name="Millares 16 2 2" xfId="1967" xr:uid="{00000000-0005-0000-0000-000017020000}"/>
    <cellStyle name="Millares 16 2 2 2" xfId="3545" xr:uid="{00000000-0005-0000-0000-000018020000}"/>
    <cellStyle name="Millares 16 2 3" xfId="2756" xr:uid="{00000000-0005-0000-0000-000019020000}"/>
    <cellStyle name="Millares 16 3" xfId="1846" xr:uid="{00000000-0005-0000-0000-00001A020000}"/>
    <cellStyle name="Millares 16 3 2" xfId="3424" xr:uid="{00000000-0005-0000-0000-00001B020000}"/>
    <cellStyle name="Millares 16 4" xfId="2635" xr:uid="{00000000-0005-0000-0000-00001C020000}"/>
    <cellStyle name="Millares 17" xfId="1054" xr:uid="{00000000-0005-0000-0000-00001D020000}"/>
    <cellStyle name="Millares 17 2" xfId="1178" xr:uid="{00000000-0005-0000-0000-00001E020000}"/>
    <cellStyle name="Millares 17 2 2" xfId="1970" xr:uid="{00000000-0005-0000-0000-00001F020000}"/>
    <cellStyle name="Millares 17 2 2 2" xfId="3548" xr:uid="{00000000-0005-0000-0000-000020020000}"/>
    <cellStyle name="Millares 17 2 3" xfId="2759" xr:uid="{00000000-0005-0000-0000-000021020000}"/>
    <cellStyle name="Millares 17 3" xfId="1849" xr:uid="{00000000-0005-0000-0000-000022020000}"/>
    <cellStyle name="Millares 17 3 2" xfId="3427" xr:uid="{00000000-0005-0000-0000-000023020000}"/>
    <cellStyle name="Millares 17 4" xfId="2638" xr:uid="{00000000-0005-0000-0000-000024020000}"/>
    <cellStyle name="Millares 2" xfId="2" xr:uid="{00000000-0005-0000-0000-000025020000}"/>
    <cellStyle name="Millares 2 10" xfId="33" xr:uid="{00000000-0005-0000-0000-000026020000}"/>
    <cellStyle name="Millares 2 11" xfId="34" xr:uid="{00000000-0005-0000-0000-000027020000}"/>
    <cellStyle name="Millares 2 12" xfId="35" xr:uid="{00000000-0005-0000-0000-000028020000}"/>
    <cellStyle name="Millares 2 13" xfId="36" xr:uid="{00000000-0005-0000-0000-000029020000}"/>
    <cellStyle name="Millares 2 14" xfId="37" xr:uid="{00000000-0005-0000-0000-00002A020000}"/>
    <cellStyle name="Millares 2 15" xfId="38" xr:uid="{00000000-0005-0000-0000-00002B020000}"/>
    <cellStyle name="Millares 2 16" xfId="39" xr:uid="{00000000-0005-0000-0000-00002C020000}"/>
    <cellStyle name="Millares 2 16 2" xfId="40" xr:uid="{00000000-0005-0000-0000-00002D020000}"/>
    <cellStyle name="Millares 2 16 2 2" xfId="1252" xr:uid="{00000000-0005-0000-0000-00002E020000}"/>
    <cellStyle name="Millares 2 16 2 2 2" xfId="2830" xr:uid="{00000000-0005-0000-0000-00002F020000}"/>
    <cellStyle name="Millares 2 16 2 3" xfId="2041" xr:uid="{00000000-0005-0000-0000-000030020000}"/>
    <cellStyle name="Millares 2 16 3" xfId="863" xr:uid="{00000000-0005-0000-0000-000031020000}"/>
    <cellStyle name="Millares 2 16 3 2" xfId="1753" xr:uid="{00000000-0005-0000-0000-000032020000}"/>
    <cellStyle name="Millares 2 16 3 2 2" xfId="3331" xr:uid="{00000000-0005-0000-0000-000033020000}"/>
    <cellStyle name="Millares 2 16 3 3" xfId="2542" xr:uid="{00000000-0005-0000-0000-000034020000}"/>
    <cellStyle name="Millares 2 16 4" xfId="1082" xr:uid="{00000000-0005-0000-0000-000035020000}"/>
    <cellStyle name="Millares 2 16 4 2" xfId="1874" xr:uid="{00000000-0005-0000-0000-000036020000}"/>
    <cellStyle name="Millares 2 16 4 2 2" xfId="3452" xr:uid="{00000000-0005-0000-0000-000037020000}"/>
    <cellStyle name="Millares 2 16 4 3" xfId="2663" xr:uid="{00000000-0005-0000-0000-000038020000}"/>
    <cellStyle name="Millares 2 16 5" xfId="1251" xr:uid="{00000000-0005-0000-0000-000039020000}"/>
    <cellStyle name="Millares 2 16 5 2" xfId="2829" xr:uid="{00000000-0005-0000-0000-00003A020000}"/>
    <cellStyle name="Millares 2 16 6" xfId="2040" xr:uid="{00000000-0005-0000-0000-00003B020000}"/>
    <cellStyle name="Millares 2 17" xfId="41" xr:uid="{00000000-0005-0000-0000-00003C020000}"/>
    <cellStyle name="Millares 2 18" xfId="42" xr:uid="{00000000-0005-0000-0000-00003D020000}"/>
    <cellStyle name="Millares 2 18 2" xfId="43" xr:uid="{00000000-0005-0000-0000-00003E020000}"/>
    <cellStyle name="Millares 2 18 2 2" xfId="1254" xr:uid="{00000000-0005-0000-0000-00003F020000}"/>
    <cellStyle name="Millares 2 18 2 2 2" xfId="2832" xr:uid="{00000000-0005-0000-0000-000040020000}"/>
    <cellStyle name="Millares 2 18 2 3" xfId="2043" xr:uid="{00000000-0005-0000-0000-000041020000}"/>
    <cellStyle name="Millares 2 18 3" xfId="864" xr:uid="{00000000-0005-0000-0000-000042020000}"/>
    <cellStyle name="Millares 2 18 4" xfId="1253" xr:uid="{00000000-0005-0000-0000-000043020000}"/>
    <cellStyle name="Millares 2 18 4 2" xfId="2831" xr:uid="{00000000-0005-0000-0000-000044020000}"/>
    <cellStyle name="Millares 2 18 5" xfId="2042" xr:uid="{00000000-0005-0000-0000-000045020000}"/>
    <cellStyle name="Millares 2 19" xfId="44" xr:uid="{00000000-0005-0000-0000-000046020000}"/>
    <cellStyle name="Millares 2 19 2" xfId="865" xr:uid="{00000000-0005-0000-0000-000047020000}"/>
    <cellStyle name="Millares 2 19 2 2" xfId="1754" xr:uid="{00000000-0005-0000-0000-000048020000}"/>
    <cellStyle name="Millares 2 19 2 2 2" xfId="3332" xr:uid="{00000000-0005-0000-0000-000049020000}"/>
    <cellStyle name="Millares 2 19 2 3" xfId="2543" xr:uid="{00000000-0005-0000-0000-00004A020000}"/>
    <cellStyle name="Millares 2 19 3" xfId="1083" xr:uid="{00000000-0005-0000-0000-00004B020000}"/>
    <cellStyle name="Millares 2 19 3 2" xfId="1875" xr:uid="{00000000-0005-0000-0000-00004C020000}"/>
    <cellStyle name="Millares 2 19 3 2 2" xfId="3453" xr:uid="{00000000-0005-0000-0000-00004D020000}"/>
    <cellStyle name="Millares 2 19 3 3" xfId="2664" xr:uid="{00000000-0005-0000-0000-00004E020000}"/>
    <cellStyle name="Millares 2 19 4" xfId="1255" xr:uid="{00000000-0005-0000-0000-00004F020000}"/>
    <cellStyle name="Millares 2 19 4 2" xfId="2833" xr:uid="{00000000-0005-0000-0000-000050020000}"/>
    <cellStyle name="Millares 2 19 5" xfId="2044" xr:uid="{00000000-0005-0000-0000-000051020000}"/>
    <cellStyle name="Millares 2 2" xfId="5" xr:uid="{00000000-0005-0000-0000-000052020000}"/>
    <cellStyle name="Millares 2 2 2" xfId="45" xr:uid="{00000000-0005-0000-0000-000053020000}"/>
    <cellStyle name="Millares 2 2 2 2" xfId="181" xr:uid="{00000000-0005-0000-0000-000054020000}"/>
    <cellStyle name="Millares 2 2 2 2 2" xfId="1049" xr:uid="{00000000-0005-0000-0000-000055020000}"/>
    <cellStyle name="Millares 2 2 2 2 2 2" xfId="1844" xr:uid="{00000000-0005-0000-0000-000056020000}"/>
    <cellStyle name="Millares 2 2 2 2 2 2 2" xfId="3422" xr:uid="{00000000-0005-0000-0000-000057020000}"/>
    <cellStyle name="Millares 2 2 2 2 2 3" xfId="2633" xr:uid="{00000000-0005-0000-0000-000058020000}"/>
    <cellStyle name="Millares 2 2 2 2 3" xfId="1173" xr:uid="{00000000-0005-0000-0000-000059020000}"/>
    <cellStyle name="Millares 2 2 2 2 3 2" xfId="1965" xr:uid="{00000000-0005-0000-0000-00005A020000}"/>
    <cellStyle name="Millares 2 2 2 2 3 2 2" xfId="3543" xr:uid="{00000000-0005-0000-0000-00005B020000}"/>
    <cellStyle name="Millares 2 2 2 2 3 3" xfId="2754" xr:uid="{00000000-0005-0000-0000-00005C020000}"/>
    <cellStyle name="Millares 2 2 2 2 4" xfId="1314" xr:uid="{00000000-0005-0000-0000-00005D020000}"/>
    <cellStyle name="Millares 2 2 2 2 4 2" xfId="2892" xr:uid="{00000000-0005-0000-0000-00005E020000}"/>
    <cellStyle name="Millares 2 2 2 2 5" xfId="2103" xr:uid="{00000000-0005-0000-0000-00005F020000}"/>
    <cellStyle name="Millares 2 2 2 3" xfId="851" xr:uid="{00000000-0005-0000-0000-000060020000}"/>
    <cellStyle name="Millares 2 2 2 3 2" xfId="1744" xr:uid="{00000000-0005-0000-0000-000061020000}"/>
    <cellStyle name="Millares 2 2 2 3 2 2" xfId="3322" xr:uid="{00000000-0005-0000-0000-000062020000}"/>
    <cellStyle name="Millares 2 2 2 3 3" xfId="2533" xr:uid="{00000000-0005-0000-0000-000063020000}"/>
    <cellStyle name="Millares 2 2 2 4" xfId="1055" xr:uid="{00000000-0005-0000-0000-000064020000}"/>
    <cellStyle name="Millares 2 2 2 5" xfId="1073" xr:uid="{00000000-0005-0000-0000-000065020000}"/>
    <cellStyle name="Millares 2 2 2 5 2" xfId="1865" xr:uid="{00000000-0005-0000-0000-000066020000}"/>
    <cellStyle name="Millares 2 2 2 5 2 2" xfId="3443" xr:uid="{00000000-0005-0000-0000-000067020000}"/>
    <cellStyle name="Millares 2 2 2 5 3" xfId="2654" xr:uid="{00000000-0005-0000-0000-000068020000}"/>
    <cellStyle name="Millares 2 2 3" xfId="46" xr:uid="{00000000-0005-0000-0000-000069020000}"/>
    <cellStyle name="Millares 2 2 4" xfId="47" xr:uid="{00000000-0005-0000-0000-00006A020000}"/>
    <cellStyle name="Millares 2 2 5" xfId="48" xr:uid="{00000000-0005-0000-0000-00006B020000}"/>
    <cellStyle name="Millares 2 2 6" xfId="177" xr:uid="{00000000-0005-0000-0000-00006C020000}"/>
    <cellStyle name="Millares 2 2 6 2" xfId="1310" xr:uid="{00000000-0005-0000-0000-00006D020000}"/>
    <cellStyle name="Millares 2 2 6 2 2" xfId="2888" xr:uid="{00000000-0005-0000-0000-00006E020000}"/>
    <cellStyle name="Millares 2 2 6 3" xfId="2099" xr:uid="{00000000-0005-0000-0000-00006F020000}"/>
    <cellStyle name="Millares 2 2 7" xfId="1237" xr:uid="{00000000-0005-0000-0000-000070020000}"/>
    <cellStyle name="Millares 2 2 7 2" xfId="2026" xr:uid="{00000000-0005-0000-0000-000071020000}"/>
    <cellStyle name="Millares 2 2 7 2 2" xfId="3558" xr:uid="{00000000-0005-0000-0000-000072020000}"/>
    <cellStyle name="Millares 2 2 7 3" xfId="2815" xr:uid="{00000000-0005-0000-0000-000073020000}"/>
    <cellStyle name="Millares 2 20" xfId="49" xr:uid="{00000000-0005-0000-0000-000074020000}"/>
    <cellStyle name="Millares 2 20 2" xfId="867" xr:uid="{00000000-0005-0000-0000-000075020000}"/>
    <cellStyle name="Millares 2 20 2 2" xfId="1755" xr:uid="{00000000-0005-0000-0000-000076020000}"/>
    <cellStyle name="Millares 2 20 2 2 2" xfId="3333" xr:uid="{00000000-0005-0000-0000-000077020000}"/>
    <cellStyle name="Millares 2 20 2 3" xfId="2544" xr:uid="{00000000-0005-0000-0000-000078020000}"/>
    <cellStyle name="Millares 2 20 3" xfId="1084" xr:uid="{00000000-0005-0000-0000-000079020000}"/>
    <cellStyle name="Millares 2 20 3 2" xfId="1876" xr:uid="{00000000-0005-0000-0000-00007A020000}"/>
    <cellStyle name="Millares 2 20 3 2 2" xfId="3454" xr:uid="{00000000-0005-0000-0000-00007B020000}"/>
    <cellStyle name="Millares 2 20 3 3" xfId="2665" xr:uid="{00000000-0005-0000-0000-00007C020000}"/>
    <cellStyle name="Millares 2 20 4" xfId="1256" xr:uid="{00000000-0005-0000-0000-00007D020000}"/>
    <cellStyle name="Millares 2 20 4 2" xfId="2834" xr:uid="{00000000-0005-0000-0000-00007E020000}"/>
    <cellStyle name="Millares 2 20 5" xfId="2045" xr:uid="{00000000-0005-0000-0000-00007F020000}"/>
    <cellStyle name="Millares 2 21" xfId="50" xr:uid="{00000000-0005-0000-0000-000080020000}"/>
    <cellStyle name="Millares 2 21 2" xfId="868" xr:uid="{00000000-0005-0000-0000-000081020000}"/>
    <cellStyle name="Millares 2 21 2 2" xfId="1756" xr:uid="{00000000-0005-0000-0000-000082020000}"/>
    <cellStyle name="Millares 2 21 2 2 2" xfId="3334" xr:uid="{00000000-0005-0000-0000-000083020000}"/>
    <cellStyle name="Millares 2 21 2 3" xfId="2545" xr:uid="{00000000-0005-0000-0000-000084020000}"/>
    <cellStyle name="Millares 2 21 3" xfId="1085" xr:uid="{00000000-0005-0000-0000-000085020000}"/>
    <cellStyle name="Millares 2 21 3 2" xfId="1877" xr:uid="{00000000-0005-0000-0000-000086020000}"/>
    <cellStyle name="Millares 2 21 3 2 2" xfId="3455" xr:uid="{00000000-0005-0000-0000-000087020000}"/>
    <cellStyle name="Millares 2 21 3 3" xfId="2666" xr:uid="{00000000-0005-0000-0000-000088020000}"/>
    <cellStyle name="Millares 2 21 4" xfId="1257" xr:uid="{00000000-0005-0000-0000-000089020000}"/>
    <cellStyle name="Millares 2 21 4 2" xfId="2835" xr:uid="{00000000-0005-0000-0000-00008A020000}"/>
    <cellStyle name="Millares 2 21 5" xfId="2046" xr:uid="{00000000-0005-0000-0000-00008B020000}"/>
    <cellStyle name="Millares 2 22" xfId="824" xr:uid="{00000000-0005-0000-0000-00008C020000}"/>
    <cellStyle name="Millares 2 22 2" xfId="869" xr:uid="{00000000-0005-0000-0000-00008D020000}"/>
    <cellStyle name="Millares 2 22 2 2" xfId="1757" xr:uid="{00000000-0005-0000-0000-00008E020000}"/>
    <cellStyle name="Millares 2 22 2 2 2" xfId="3335" xr:uid="{00000000-0005-0000-0000-00008F020000}"/>
    <cellStyle name="Millares 2 22 2 3" xfId="2546" xr:uid="{00000000-0005-0000-0000-000090020000}"/>
    <cellStyle name="Millares 2 22 3" xfId="1086" xr:uid="{00000000-0005-0000-0000-000091020000}"/>
    <cellStyle name="Millares 2 22 3 2" xfId="1878" xr:uid="{00000000-0005-0000-0000-000092020000}"/>
    <cellStyle name="Millares 2 22 3 2 2" xfId="3456" xr:uid="{00000000-0005-0000-0000-000093020000}"/>
    <cellStyle name="Millares 2 22 3 3" xfId="2667" xr:uid="{00000000-0005-0000-0000-000094020000}"/>
    <cellStyle name="Millares 2 22 4" xfId="1717" xr:uid="{00000000-0005-0000-0000-000095020000}"/>
    <cellStyle name="Millares 2 22 4 2" xfId="3295" xr:uid="{00000000-0005-0000-0000-000096020000}"/>
    <cellStyle name="Millares 2 22 5" xfId="2506" xr:uid="{00000000-0005-0000-0000-000097020000}"/>
    <cellStyle name="Millares 2 23" xfId="830" xr:uid="{00000000-0005-0000-0000-000098020000}"/>
    <cellStyle name="Millares 2 23 2" xfId="1723" xr:uid="{00000000-0005-0000-0000-000099020000}"/>
    <cellStyle name="Millares 2 23 2 2" xfId="3301" xr:uid="{00000000-0005-0000-0000-00009A020000}"/>
    <cellStyle name="Millares 2 23 3" xfId="2512" xr:uid="{00000000-0005-0000-0000-00009B020000}"/>
    <cellStyle name="Millares 2 24" xfId="839" xr:uid="{00000000-0005-0000-0000-00009C020000}"/>
    <cellStyle name="Millares 2 24 2" xfId="1732" xr:uid="{00000000-0005-0000-0000-00009D020000}"/>
    <cellStyle name="Millares 2 24 2 2" xfId="3310" xr:uid="{00000000-0005-0000-0000-00009E020000}"/>
    <cellStyle name="Millares 2 24 3" xfId="2521" xr:uid="{00000000-0005-0000-0000-00009F020000}"/>
    <cellStyle name="Millares 2 25" xfId="1060" xr:uid="{00000000-0005-0000-0000-0000A0020000}"/>
    <cellStyle name="Millares 2 25 2" xfId="1852" xr:uid="{00000000-0005-0000-0000-0000A1020000}"/>
    <cellStyle name="Millares 2 25 2 2" xfId="3430" xr:uid="{00000000-0005-0000-0000-0000A2020000}"/>
    <cellStyle name="Millares 2 25 3" xfId="2641" xr:uid="{00000000-0005-0000-0000-0000A3020000}"/>
    <cellStyle name="Millares 2 26" xfId="1061" xr:uid="{00000000-0005-0000-0000-0000A4020000}"/>
    <cellStyle name="Millares 2 26 2" xfId="1853" xr:uid="{00000000-0005-0000-0000-0000A5020000}"/>
    <cellStyle name="Millares 2 26 2 2" xfId="3431" xr:uid="{00000000-0005-0000-0000-0000A6020000}"/>
    <cellStyle name="Millares 2 26 3" xfId="2642" xr:uid="{00000000-0005-0000-0000-0000A7020000}"/>
    <cellStyle name="Millares 2 27" xfId="1226" xr:uid="{00000000-0005-0000-0000-0000A8020000}"/>
    <cellStyle name="Millares 2 27 2" xfId="2018" xr:uid="{00000000-0005-0000-0000-0000A9020000}"/>
    <cellStyle name="Millares 2 27 2 2" xfId="3550" xr:uid="{00000000-0005-0000-0000-0000AA020000}"/>
    <cellStyle name="Millares 2 27 3" xfId="2807" xr:uid="{00000000-0005-0000-0000-0000AB020000}"/>
    <cellStyle name="Millares 2 28" xfId="1238" xr:uid="{00000000-0005-0000-0000-0000AC020000}"/>
    <cellStyle name="Millares 2 28 2" xfId="2816" xr:uid="{00000000-0005-0000-0000-0000AD020000}"/>
    <cellStyle name="Millares 2 29" xfId="2027" xr:uid="{00000000-0005-0000-0000-0000AE020000}"/>
    <cellStyle name="Millares 2 3" xfId="6" xr:uid="{00000000-0005-0000-0000-0000AF020000}"/>
    <cellStyle name="Millares 2 3 2" xfId="51" xr:uid="{00000000-0005-0000-0000-0000B0020000}"/>
    <cellStyle name="Millares 2 3 2 2" xfId="870" xr:uid="{00000000-0005-0000-0000-0000B1020000}"/>
    <cellStyle name="Millares 2 3 3" xfId="52" xr:uid="{00000000-0005-0000-0000-0000B2020000}"/>
    <cellStyle name="Millares 2 3 4" xfId="53" xr:uid="{00000000-0005-0000-0000-0000B3020000}"/>
    <cellStyle name="Millares 2 3 5" xfId="54" xr:uid="{00000000-0005-0000-0000-0000B4020000}"/>
    <cellStyle name="Millares 2 4" xfId="3" xr:uid="{00000000-0005-0000-0000-0000B5020000}"/>
    <cellStyle name="Millares 2 4 2" xfId="55" xr:uid="{00000000-0005-0000-0000-0000B6020000}"/>
    <cellStyle name="Millares 2 4 2 2" xfId="56" xr:uid="{00000000-0005-0000-0000-0000B7020000}"/>
    <cellStyle name="Millares 2 4 2 2 2" xfId="1259" xr:uid="{00000000-0005-0000-0000-0000B8020000}"/>
    <cellStyle name="Millares 2 4 2 2 2 2" xfId="2837" xr:uid="{00000000-0005-0000-0000-0000B9020000}"/>
    <cellStyle name="Millares 2 4 2 2 3" xfId="2048" xr:uid="{00000000-0005-0000-0000-0000BA020000}"/>
    <cellStyle name="Millares 2 4 2 3" xfId="1258" xr:uid="{00000000-0005-0000-0000-0000BB020000}"/>
    <cellStyle name="Millares 2 4 2 3 2" xfId="2836" xr:uid="{00000000-0005-0000-0000-0000BC020000}"/>
    <cellStyle name="Millares 2 4 2 4" xfId="2047" xr:uid="{00000000-0005-0000-0000-0000BD020000}"/>
    <cellStyle name="Millares 2 4 3" xfId="837" xr:uid="{00000000-0005-0000-0000-0000BE020000}"/>
    <cellStyle name="Millares 2 4 3 2" xfId="1730" xr:uid="{00000000-0005-0000-0000-0000BF020000}"/>
    <cellStyle name="Millares 2 4 3 2 2" xfId="3308" xr:uid="{00000000-0005-0000-0000-0000C0020000}"/>
    <cellStyle name="Millares 2 4 3 3" xfId="2519" xr:uid="{00000000-0005-0000-0000-0000C1020000}"/>
    <cellStyle name="Millares 2 4 4" xfId="845" xr:uid="{00000000-0005-0000-0000-0000C2020000}"/>
    <cellStyle name="Millares 2 4 4 2" xfId="1738" xr:uid="{00000000-0005-0000-0000-0000C3020000}"/>
    <cellStyle name="Millares 2 4 4 2 2" xfId="3316" xr:uid="{00000000-0005-0000-0000-0000C4020000}"/>
    <cellStyle name="Millares 2 4 4 3" xfId="2527" xr:uid="{00000000-0005-0000-0000-0000C5020000}"/>
    <cellStyle name="Millares 2 4 5" xfId="1057" xr:uid="{00000000-0005-0000-0000-0000C6020000}"/>
    <cellStyle name="Millares 2 4 6" xfId="1067" xr:uid="{00000000-0005-0000-0000-0000C7020000}"/>
    <cellStyle name="Millares 2 4 6 2" xfId="1859" xr:uid="{00000000-0005-0000-0000-0000C8020000}"/>
    <cellStyle name="Millares 2 4 6 2 2" xfId="3437" xr:uid="{00000000-0005-0000-0000-0000C9020000}"/>
    <cellStyle name="Millares 2 4 6 3" xfId="2648" xr:uid="{00000000-0005-0000-0000-0000CA020000}"/>
    <cellStyle name="Millares 2 4 7" xfId="1239" xr:uid="{00000000-0005-0000-0000-0000CB020000}"/>
    <cellStyle name="Millares 2 4 7 2" xfId="2817" xr:uid="{00000000-0005-0000-0000-0000CC020000}"/>
    <cellStyle name="Millares 2 4 8" xfId="2028" xr:uid="{00000000-0005-0000-0000-0000CD020000}"/>
    <cellStyle name="Millares 2 5" xfId="22" xr:uid="{00000000-0005-0000-0000-0000CE020000}"/>
    <cellStyle name="Millares 2 5 2" xfId="871" xr:uid="{00000000-0005-0000-0000-0000CF020000}"/>
    <cellStyle name="Millares 2 5 3" xfId="1250" xr:uid="{00000000-0005-0000-0000-0000D0020000}"/>
    <cellStyle name="Millares 2 5 3 2" xfId="2828" xr:uid="{00000000-0005-0000-0000-0000D1020000}"/>
    <cellStyle name="Millares 2 5 4" xfId="2039" xr:uid="{00000000-0005-0000-0000-0000D2020000}"/>
    <cellStyle name="Millares 2 6" xfId="57" xr:uid="{00000000-0005-0000-0000-0000D3020000}"/>
    <cellStyle name="Millares 2 7" xfId="58" xr:uid="{00000000-0005-0000-0000-0000D4020000}"/>
    <cellStyle name="Millares 2 8" xfId="59" xr:uid="{00000000-0005-0000-0000-0000D5020000}"/>
    <cellStyle name="Millares 2 9" xfId="60" xr:uid="{00000000-0005-0000-0000-0000D6020000}"/>
    <cellStyle name="Millares 3" xfId="7" xr:uid="{00000000-0005-0000-0000-0000D7020000}"/>
    <cellStyle name="Millares 3 10" xfId="825" xr:uid="{00000000-0005-0000-0000-0000D8020000}"/>
    <cellStyle name="Millares 3 10 2" xfId="1718" xr:uid="{00000000-0005-0000-0000-0000D9020000}"/>
    <cellStyle name="Millares 3 10 2 2" xfId="3296" xr:uid="{00000000-0005-0000-0000-0000DA020000}"/>
    <cellStyle name="Millares 3 10 3" xfId="2507" xr:uid="{00000000-0005-0000-0000-0000DB020000}"/>
    <cellStyle name="Millares 3 11" xfId="831" xr:uid="{00000000-0005-0000-0000-0000DC020000}"/>
    <cellStyle name="Millares 3 11 2" xfId="1724" xr:uid="{00000000-0005-0000-0000-0000DD020000}"/>
    <cellStyle name="Millares 3 11 2 2" xfId="3302" xr:uid="{00000000-0005-0000-0000-0000DE020000}"/>
    <cellStyle name="Millares 3 11 3" xfId="2513" xr:uid="{00000000-0005-0000-0000-0000DF020000}"/>
    <cellStyle name="Millares 3 12" xfId="840" xr:uid="{00000000-0005-0000-0000-0000E0020000}"/>
    <cellStyle name="Millares 3 12 2" xfId="1733" xr:uid="{00000000-0005-0000-0000-0000E1020000}"/>
    <cellStyle name="Millares 3 12 2 2" xfId="3311" xr:uid="{00000000-0005-0000-0000-0000E2020000}"/>
    <cellStyle name="Millares 3 12 3" xfId="2522" xr:uid="{00000000-0005-0000-0000-0000E3020000}"/>
    <cellStyle name="Millares 3 13" xfId="1062" xr:uid="{00000000-0005-0000-0000-0000E4020000}"/>
    <cellStyle name="Millares 3 13 2" xfId="1854" xr:uid="{00000000-0005-0000-0000-0000E5020000}"/>
    <cellStyle name="Millares 3 13 2 2" xfId="3432" xr:uid="{00000000-0005-0000-0000-0000E6020000}"/>
    <cellStyle name="Millares 3 13 3" xfId="2643" xr:uid="{00000000-0005-0000-0000-0000E7020000}"/>
    <cellStyle name="Millares 3 14" xfId="1240" xr:uid="{00000000-0005-0000-0000-0000E8020000}"/>
    <cellStyle name="Millares 3 14 2" xfId="2818" xr:uid="{00000000-0005-0000-0000-0000E9020000}"/>
    <cellStyle name="Millares 3 15" xfId="2029" xr:uid="{00000000-0005-0000-0000-0000EA020000}"/>
    <cellStyle name="Millares 3 2" xfId="8" xr:uid="{00000000-0005-0000-0000-0000EB020000}"/>
    <cellStyle name="Millares 3 2 2" xfId="61" xr:uid="{00000000-0005-0000-0000-0000EC020000}"/>
    <cellStyle name="Millares 3 2 2 2" xfId="62" xr:uid="{00000000-0005-0000-0000-0000ED020000}"/>
    <cellStyle name="Millares 3 2 2 2 2" xfId="1261" xr:uid="{00000000-0005-0000-0000-0000EE020000}"/>
    <cellStyle name="Millares 3 2 2 2 2 2" xfId="2839" xr:uid="{00000000-0005-0000-0000-0000EF020000}"/>
    <cellStyle name="Millares 3 2 2 2 3" xfId="2050" xr:uid="{00000000-0005-0000-0000-0000F0020000}"/>
    <cellStyle name="Millares 3 2 2 3" xfId="1260" xr:uid="{00000000-0005-0000-0000-0000F1020000}"/>
    <cellStyle name="Millares 3 2 2 3 2" xfId="2838" xr:uid="{00000000-0005-0000-0000-0000F2020000}"/>
    <cellStyle name="Millares 3 2 2 4" xfId="2049" xr:uid="{00000000-0005-0000-0000-0000F3020000}"/>
    <cellStyle name="Millares 3 2 3" xfId="872" xr:uid="{00000000-0005-0000-0000-0000F4020000}"/>
    <cellStyle name="Millares 3 2 4" xfId="1241" xr:uid="{00000000-0005-0000-0000-0000F5020000}"/>
    <cellStyle name="Millares 3 2 4 2" xfId="2819" xr:uid="{00000000-0005-0000-0000-0000F6020000}"/>
    <cellStyle name="Millares 3 2 5" xfId="2030" xr:uid="{00000000-0005-0000-0000-0000F7020000}"/>
    <cellStyle name="Millares 3 3" xfId="63" xr:uid="{00000000-0005-0000-0000-0000F8020000}"/>
    <cellStyle name="Millares 3 3 2" xfId="815" xr:uid="{00000000-0005-0000-0000-0000F9020000}"/>
    <cellStyle name="Millares 3 4" xfId="64" xr:uid="{00000000-0005-0000-0000-0000FA020000}"/>
    <cellStyle name="Millares 3 5" xfId="65" xr:uid="{00000000-0005-0000-0000-0000FB020000}"/>
    <cellStyle name="Millares 3 6" xfId="66" xr:uid="{00000000-0005-0000-0000-0000FC020000}"/>
    <cellStyle name="Millares 3 6 2" xfId="67" xr:uid="{00000000-0005-0000-0000-0000FD020000}"/>
    <cellStyle name="Millares 3 6 2 2" xfId="1263" xr:uid="{00000000-0005-0000-0000-0000FE020000}"/>
    <cellStyle name="Millares 3 6 2 2 2" xfId="2841" xr:uid="{00000000-0005-0000-0000-0000FF020000}"/>
    <cellStyle name="Millares 3 6 2 3" xfId="2052" xr:uid="{00000000-0005-0000-0000-000000030000}"/>
    <cellStyle name="Millares 3 6 3" xfId="873" xr:uid="{00000000-0005-0000-0000-000001030000}"/>
    <cellStyle name="Millares 3 6 4" xfId="1262" xr:uid="{00000000-0005-0000-0000-000002030000}"/>
    <cellStyle name="Millares 3 6 4 2" xfId="2840" xr:uid="{00000000-0005-0000-0000-000003030000}"/>
    <cellStyle name="Millares 3 6 5" xfId="2051" xr:uid="{00000000-0005-0000-0000-000004030000}"/>
    <cellStyle name="Millares 3 7" xfId="68" xr:uid="{00000000-0005-0000-0000-000005030000}"/>
    <cellStyle name="Millares 3 7 2" xfId="1264" xr:uid="{00000000-0005-0000-0000-000006030000}"/>
    <cellStyle name="Millares 3 7 2 2" xfId="2842" xr:uid="{00000000-0005-0000-0000-000007030000}"/>
    <cellStyle name="Millares 3 7 3" xfId="2053" xr:uid="{00000000-0005-0000-0000-000008030000}"/>
    <cellStyle name="Millares 3 8" xfId="69" xr:uid="{00000000-0005-0000-0000-000009030000}"/>
    <cellStyle name="Millares 3 8 2" xfId="1265" xr:uid="{00000000-0005-0000-0000-00000A030000}"/>
    <cellStyle name="Millares 3 8 2 2" xfId="2843" xr:uid="{00000000-0005-0000-0000-00000B030000}"/>
    <cellStyle name="Millares 3 8 3" xfId="2054" xr:uid="{00000000-0005-0000-0000-00000C030000}"/>
    <cellStyle name="Millares 3 9" xfId="70" xr:uid="{00000000-0005-0000-0000-00000D030000}"/>
    <cellStyle name="Millares 3 9 2" xfId="1266" xr:uid="{00000000-0005-0000-0000-00000E030000}"/>
    <cellStyle name="Millares 3 9 2 2" xfId="2844" xr:uid="{00000000-0005-0000-0000-00000F030000}"/>
    <cellStyle name="Millares 3 9 3" xfId="2055" xr:uid="{00000000-0005-0000-0000-000010030000}"/>
    <cellStyle name="Millares 4" xfId="24" xr:uid="{00000000-0005-0000-0000-000011030000}"/>
    <cellStyle name="Millares 4 2" xfId="71" xr:uid="{00000000-0005-0000-0000-000012030000}"/>
    <cellStyle name="Millares 4 2 2" xfId="173" xr:uid="{00000000-0005-0000-0000-000013030000}"/>
    <cellStyle name="Millares 4 2 2 2" xfId="300" xr:uid="{00000000-0005-0000-0000-000014030000}"/>
    <cellStyle name="Millares 4 2 2 2 2" xfId="1426" xr:uid="{00000000-0005-0000-0000-000015030000}"/>
    <cellStyle name="Millares 4 2 2 2 2 2" xfId="3004" xr:uid="{00000000-0005-0000-0000-000016030000}"/>
    <cellStyle name="Millares 4 2 2 2 3" xfId="2215" xr:uid="{00000000-0005-0000-0000-000017030000}"/>
    <cellStyle name="Millares 4 2 2 3" xfId="1308" xr:uid="{00000000-0005-0000-0000-000018030000}"/>
    <cellStyle name="Millares 4 2 2 3 2" xfId="2886" xr:uid="{00000000-0005-0000-0000-000019030000}"/>
    <cellStyle name="Millares 4 2 2 4" xfId="2097" xr:uid="{00000000-0005-0000-0000-00001A030000}"/>
    <cellStyle name="Millares 4 2 3" xfId="301" xr:uid="{00000000-0005-0000-0000-00001B030000}"/>
    <cellStyle name="Millares 4 2 3 2" xfId="1427" xr:uid="{00000000-0005-0000-0000-00001C030000}"/>
    <cellStyle name="Millares 4 2 3 2 2" xfId="3005" xr:uid="{00000000-0005-0000-0000-00001D030000}"/>
    <cellStyle name="Millares 4 2 3 3" xfId="2216" xr:uid="{00000000-0005-0000-0000-00001E030000}"/>
    <cellStyle name="Millares 4 2 4" xfId="875" xr:uid="{00000000-0005-0000-0000-00001F030000}"/>
    <cellStyle name="Millares 4 2 5" xfId="1267" xr:uid="{00000000-0005-0000-0000-000020030000}"/>
    <cellStyle name="Millares 4 2 5 2" xfId="2845" xr:uid="{00000000-0005-0000-0000-000021030000}"/>
    <cellStyle name="Millares 4 2 6" xfId="2056" xr:uid="{00000000-0005-0000-0000-000022030000}"/>
    <cellStyle name="Millares 4 3" xfId="302" xr:uid="{00000000-0005-0000-0000-000023030000}"/>
    <cellStyle name="Millares 4 3 2" xfId="303" xr:uid="{00000000-0005-0000-0000-000024030000}"/>
    <cellStyle name="Millares 4 3 2 2" xfId="1429" xr:uid="{00000000-0005-0000-0000-000025030000}"/>
    <cellStyle name="Millares 4 3 2 2 2" xfId="3007" xr:uid="{00000000-0005-0000-0000-000026030000}"/>
    <cellStyle name="Millares 4 3 2 3" xfId="2218" xr:uid="{00000000-0005-0000-0000-000027030000}"/>
    <cellStyle name="Millares 4 3 3" xfId="876" xr:uid="{00000000-0005-0000-0000-000028030000}"/>
    <cellStyle name="Millares 4 3 4" xfId="1428" xr:uid="{00000000-0005-0000-0000-000029030000}"/>
    <cellStyle name="Millares 4 3 4 2" xfId="3006" xr:uid="{00000000-0005-0000-0000-00002A030000}"/>
    <cellStyle name="Millares 4 3 5" xfId="2217" xr:uid="{00000000-0005-0000-0000-00002B030000}"/>
    <cellStyle name="Millares 4 4" xfId="304" xr:uid="{00000000-0005-0000-0000-00002C030000}"/>
    <cellStyle name="Millares 4 4 2" xfId="1430" xr:uid="{00000000-0005-0000-0000-00002D030000}"/>
    <cellStyle name="Millares 4 4 2 2" xfId="3008" xr:uid="{00000000-0005-0000-0000-00002E030000}"/>
    <cellStyle name="Millares 4 4 3" xfId="2219" xr:uid="{00000000-0005-0000-0000-00002F030000}"/>
    <cellStyle name="Millares 4 5" xfId="874" xr:uid="{00000000-0005-0000-0000-000030030000}"/>
    <cellStyle name="Millares 4 5 2" xfId="1758" xr:uid="{00000000-0005-0000-0000-000031030000}"/>
    <cellStyle name="Millares 4 5 2 2" xfId="3336" xr:uid="{00000000-0005-0000-0000-000032030000}"/>
    <cellStyle name="Millares 4 5 3" xfId="2547" xr:uid="{00000000-0005-0000-0000-000033030000}"/>
    <cellStyle name="Millares 4 6" xfId="1087" xr:uid="{00000000-0005-0000-0000-000034030000}"/>
    <cellStyle name="Millares 4 6 2" xfId="1879" xr:uid="{00000000-0005-0000-0000-000035030000}"/>
    <cellStyle name="Millares 4 6 2 2" xfId="3457" xr:uid="{00000000-0005-0000-0000-000036030000}"/>
    <cellStyle name="Millares 4 6 3" xfId="2668" xr:uid="{00000000-0005-0000-0000-000037030000}"/>
    <cellStyle name="Millares 5" xfId="72" xr:uid="{00000000-0005-0000-0000-000038030000}"/>
    <cellStyle name="Millares 5 2" xfId="73" xr:uid="{00000000-0005-0000-0000-000039030000}"/>
    <cellStyle name="Millares 5 2 2" xfId="305" xr:uid="{00000000-0005-0000-0000-00003A030000}"/>
    <cellStyle name="Millares 5 2 2 2" xfId="1431" xr:uid="{00000000-0005-0000-0000-00003B030000}"/>
    <cellStyle name="Millares 5 2 2 2 2" xfId="3009" xr:uid="{00000000-0005-0000-0000-00003C030000}"/>
    <cellStyle name="Millares 5 2 2 3" xfId="2220" xr:uid="{00000000-0005-0000-0000-00003D030000}"/>
    <cellStyle name="Millares 5 2 3" xfId="1048" xr:uid="{00000000-0005-0000-0000-00003E030000}"/>
    <cellStyle name="Millares 5 2 3 2" xfId="1843" xr:uid="{00000000-0005-0000-0000-00003F030000}"/>
    <cellStyle name="Millares 5 2 3 2 2" xfId="3421" xr:uid="{00000000-0005-0000-0000-000040030000}"/>
    <cellStyle name="Millares 5 2 3 3" xfId="2632" xr:uid="{00000000-0005-0000-0000-000041030000}"/>
    <cellStyle name="Millares 5 2 4" xfId="1172" xr:uid="{00000000-0005-0000-0000-000042030000}"/>
    <cellStyle name="Millares 5 2 4 2" xfId="1964" xr:uid="{00000000-0005-0000-0000-000043030000}"/>
    <cellStyle name="Millares 5 2 4 2 2" xfId="3542" xr:uid="{00000000-0005-0000-0000-000044030000}"/>
    <cellStyle name="Millares 5 2 4 3" xfId="2753" xr:uid="{00000000-0005-0000-0000-000045030000}"/>
    <cellStyle name="Millares 5 2 5" xfId="1269" xr:uid="{00000000-0005-0000-0000-000046030000}"/>
    <cellStyle name="Millares 5 2 5 2" xfId="2847" xr:uid="{00000000-0005-0000-0000-000047030000}"/>
    <cellStyle name="Millares 5 2 6" xfId="2058" xr:uid="{00000000-0005-0000-0000-000048030000}"/>
    <cellStyle name="Millares 5 3" xfId="306" xr:uid="{00000000-0005-0000-0000-000049030000}"/>
    <cellStyle name="Millares 5 3 2" xfId="1432" xr:uid="{00000000-0005-0000-0000-00004A030000}"/>
    <cellStyle name="Millares 5 3 2 2" xfId="3010" xr:uid="{00000000-0005-0000-0000-00004B030000}"/>
    <cellStyle name="Millares 5 3 3" xfId="2221" xr:uid="{00000000-0005-0000-0000-00004C030000}"/>
    <cellStyle name="Millares 5 4" xfId="852" xr:uid="{00000000-0005-0000-0000-00004D030000}"/>
    <cellStyle name="Millares 5 4 2" xfId="1745" xr:uid="{00000000-0005-0000-0000-00004E030000}"/>
    <cellStyle name="Millares 5 4 2 2" xfId="3323" xr:uid="{00000000-0005-0000-0000-00004F030000}"/>
    <cellStyle name="Millares 5 4 3" xfId="2534" xr:uid="{00000000-0005-0000-0000-000050030000}"/>
    <cellStyle name="Millares 5 5" xfId="866" xr:uid="{00000000-0005-0000-0000-000051030000}"/>
    <cellStyle name="Millares 5 6" xfId="1074" xr:uid="{00000000-0005-0000-0000-000052030000}"/>
    <cellStyle name="Millares 5 6 2" xfId="1866" xr:uid="{00000000-0005-0000-0000-000053030000}"/>
    <cellStyle name="Millares 5 6 2 2" xfId="3444" xr:uid="{00000000-0005-0000-0000-000054030000}"/>
    <cellStyle name="Millares 5 6 3" xfId="2655" xr:uid="{00000000-0005-0000-0000-000055030000}"/>
    <cellStyle name="Millares 5 7" xfId="1268" xr:uid="{00000000-0005-0000-0000-000056030000}"/>
    <cellStyle name="Millares 5 7 2" xfId="2846" xr:uid="{00000000-0005-0000-0000-000057030000}"/>
    <cellStyle name="Millares 5 8" xfId="2057" xr:uid="{00000000-0005-0000-0000-000058030000}"/>
    <cellStyle name="Millares 6" xfId="74" xr:uid="{00000000-0005-0000-0000-000059030000}"/>
    <cellStyle name="Millares 6 2" xfId="823" xr:uid="{00000000-0005-0000-0000-00005A030000}"/>
    <cellStyle name="Millares 6 2 2" xfId="1716" xr:uid="{00000000-0005-0000-0000-00005B030000}"/>
    <cellStyle name="Millares 6 2 2 2" xfId="3294" xr:uid="{00000000-0005-0000-0000-00005C030000}"/>
    <cellStyle name="Millares 6 2 3" xfId="2505" xr:uid="{00000000-0005-0000-0000-00005D030000}"/>
    <cellStyle name="Millares 7" xfId="75" xr:uid="{00000000-0005-0000-0000-00005E030000}"/>
    <cellStyle name="Millares 8" xfId="76" xr:uid="{00000000-0005-0000-0000-00005F030000}"/>
    <cellStyle name="Millares 8 2" xfId="877" xr:uid="{00000000-0005-0000-0000-000060030000}"/>
    <cellStyle name="Millares 8 2 2" xfId="1088" xr:uid="{00000000-0005-0000-0000-000061030000}"/>
    <cellStyle name="Millares 8 2 2 2" xfId="1880" xr:uid="{00000000-0005-0000-0000-000062030000}"/>
    <cellStyle name="Millares 8 2 2 2 2" xfId="3458" xr:uid="{00000000-0005-0000-0000-000063030000}"/>
    <cellStyle name="Millares 8 2 2 3" xfId="2669" xr:uid="{00000000-0005-0000-0000-000064030000}"/>
    <cellStyle name="Millares 8 2 3" xfId="1759" xr:uid="{00000000-0005-0000-0000-000065030000}"/>
    <cellStyle name="Millares 8 2 3 2" xfId="3337" xr:uid="{00000000-0005-0000-0000-000066030000}"/>
    <cellStyle name="Millares 8 2 4" xfId="2548" xr:uid="{00000000-0005-0000-0000-000067030000}"/>
    <cellStyle name="Millares 9" xfId="307" xr:uid="{00000000-0005-0000-0000-000068030000}"/>
    <cellStyle name="Millares 9 2" xfId="878" xr:uid="{00000000-0005-0000-0000-000069030000}"/>
    <cellStyle name="Millares 9 2 2" xfId="1760" xr:uid="{00000000-0005-0000-0000-00006A030000}"/>
    <cellStyle name="Millares 9 2 2 2" xfId="3338" xr:uid="{00000000-0005-0000-0000-00006B030000}"/>
    <cellStyle name="Millares 9 2 3" xfId="2549" xr:uid="{00000000-0005-0000-0000-00006C030000}"/>
    <cellStyle name="Millares 9 3" xfId="1089" xr:uid="{00000000-0005-0000-0000-00006D030000}"/>
    <cellStyle name="Millares 9 3 2" xfId="1881" xr:uid="{00000000-0005-0000-0000-00006E030000}"/>
    <cellStyle name="Millares 9 3 2 2" xfId="3459" xr:uid="{00000000-0005-0000-0000-00006F030000}"/>
    <cellStyle name="Millares 9 3 3" xfId="2670" xr:uid="{00000000-0005-0000-0000-000070030000}"/>
    <cellStyle name="Moneda 2" xfId="9" xr:uid="{00000000-0005-0000-0000-000072030000}"/>
    <cellStyle name="Moneda 2 2" xfId="77" xr:uid="{00000000-0005-0000-0000-000073030000}"/>
    <cellStyle name="Moneda 2 3" xfId="78" xr:uid="{00000000-0005-0000-0000-000074030000}"/>
    <cellStyle name="Moneda 2 4" xfId="79" xr:uid="{00000000-0005-0000-0000-000075030000}"/>
    <cellStyle name="Neutral 2" xfId="308" xr:uid="{00000000-0005-0000-0000-000076030000}"/>
    <cellStyle name="Normal" xfId="0" builtinId="0"/>
    <cellStyle name="Normal 10" xfId="80" xr:uid="{00000000-0005-0000-0000-000078030000}"/>
    <cellStyle name="Normal 10 2" xfId="81" xr:uid="{00000000-0005-0000-0000-000079030000}"/>
    <cellStyle name="Normal 10 2 2" xfId="309" xr:uid="{00000000-0005-0000-0000-00007A030000}"/>
    <cellStyle name="Normal 10 2 2 2" xfId="310" xr:uid="{00000000-0005-0000-0000-00007B030000}"/>
    <cellStyle name="Normal 10 2 2 2 2" xfId="1434" xr:uid="{00000000-0005-0000-0000-00007C030000}"/>
    <cellStyle name="Normal 10 2 2 2 2 2" xfId="3012" xr:uid="{00000000-0005-0000-0000-00007D030000}"/>
    <cellStyle name="Normal 10 2 2 2 3" xfId="2223" xr:uid="{00000000-0005-0000-0000-00007E030000}"/>
    <cellStyle name="Normal 10 2 2 3" xfId="1433" xr:uid="{00000000-0005-0000-0000-00007F030000}"/>
    <cellStyle name="Normal 10 2 2 3 2" xfId="3011" xr:uid="{00000000-0005-0000-0000-000080030000}"/>
    <cellStyle name="Normal 10 2 2 4" xfId="2222" xr:uid="{00000000-0005-0000-0000-000081030000}"/>
    <cellStyle name="Normal 10 2 3" xfId="311" xr:uid="{00000000-0005-0000-0000-000082030000}"/>
    <cellStyle name="Normal 10 2 3 2" xfId="1435" xr:uid="{00000000-0005-0000-0000-000083030000}"/>
    <cellStyle name="Normal 10 2 3 2 2" xfId="3013" xr:uid="{00000000-0005-0000-0000-000084030000}"/>
    <cellStyle name="Normal 10 2 3 3" xfId="2224" xr:uid="{00000000-0005-0000-0000-000085030000}"/>
    <cellStyle name="Normal 10 3" xfId="82" xr:uid="{00000000-0005-0000-0000-000086030000}"/>
    <cellStyle name="Normal 10 3 2" xfId="312" xr:uid="{00000000-0005-0000-0000-000087030000}"/>
    <cellStyle name="Normal 10 3 2 2" xfId="313" xr:uid="{00000000-0005-0000-0000-000088030000}"/>
    <cellStyle name="Normal 10 3 2 2 2" xfId="1437" xr:uid="{00000000-0005-0000-0000-000089030000}"/>
    <cellStyle name="Normal 10 3 2 2 2 2" xfId="3015" xr:uid="{00000000-0005-0000-0000-00008A030000}"/>
    <cellStyle name="Normal 10 3 2 2 3" xfId="2226" xr:uid="{00000000-0005-0000-0000-00008B030000}"/>
    <cellStyle name="Normal 10 3 2 3" xfId="1436" xr:uid="{00000000-0005-0000-0000-00008C030000}"/>
    <cellStyle name="Normal 10 3 2 3 2" xfId="3014" xr:uid="{00000000-0005-0000-0000-00008D030000}"/>
    <cellStyle name="Normal 10 3 2 4" xfId="2225" xr:uid="{00000000-0005-0000-0000-00008E030000}"/>
    <cellStyle name="Normal 10 3 3" xfId="314" xr:uid="{00000000-0005-0000-0000-00008F030000}"/>
    <cellStyle name="Normal 10 3 3 2" xfId="1438" xr:uid="{00000000-0005-0000-0000-000090030000}"/>
    <cellStyle name="Normal 10 3 3 2 2" xfId="3016" xr:uid="{00000000-0005-0000-0000-000091030000}"/>
    <cellStyle name="Normal 10 3 3 3" xfId="2227" xr:uid="{00000000-0005-0000-0000-000092030000}"/>
    <cellStyle name="Normal 10 4" xfId="83" xr:uid="{00000000-0005-0000-0000-000093030000}"/>
    <cellStyle name="Normal 10 4 2" xfId="315" xr:uid="{00000000-0005-0000-0000-000094030000}"/>
    <cellStyle name="Normal 10 4 2 2" xfId="316" xr:uid="{00000000-0005-0000-0000-000095030000}"/>
    <cellStyle name="Normal 10 4 2 2 2" xfId="1440" xr:uid="{00000000-0005-0000-0000-000096030000}"/>
    <cellStyle name="Normal 10 4 2 2 2 2" xfId="3018" xr:uid="{00000000-0005-0000-0000-000097030000}"/>
    <cellStyle name="Normal 10 4 2 2 3" xfId="2229" xr:uid="{00000000-0005-0000-0000-000098030000}"/>
    <cellStyle name="Normal 10 4 2 3" xfId="1439" xr:uid="{00000000-0005-0000-0000-000099030000}"/>
    <cellStyle name="Normal 10 4 2 3 2" xfId="3017" xr:uid="{00000000-0005-0000-0000-00009A030000}"/>
    <cellStyle name="Normal 10 4 2 4" xfId="2228" xr:uid="{00000000-0005-0000-0000-00009B030000}"/>
    <cellStyle name="Normal 10 4 3" xfId="317" xr:uid="{00000000-0005-0000-0000-00009C030000}"/>
    <cellStyle name="Normal 10 4 3 2" xfId="1441" xr:uid="{00000000-0005-0000-0000-00009D030000}"/>
    <cellStyle name="Normal 10 4 3 2 2" xfId="3019" xr:uid="{00000000-0005-0000-0000-00009E030000}"/>
    <cellStyle name="Normal 10 4 3 3" xfId="2230" xr:uid="{00000000-0005-0000-0000-00009F030000}"/>
    <cellStyle name="Normal 10 5" xfId="84" xr:uid="{00000000-0005-0000-0000-0000A0030000}"/>
    <cellStyle name="Normal 10 5 2" xfId="318" xr:uid="{00000000-0005-0000-0000-0000A1030000}"/>
    <cellStyle name="Normal 10 5 2 2" xfId="1442" xr:uid="{00000000-0005-0000-0000-0000A2030000}"/>
    <cellStyle name="Normal 10 5 2 2 2" xfId="3020" xr:uid="{00000000-0005-0000-0000-0000A3030000}"/>
    <cellStyle name="Normal 10 5 2 3" xfId="2231" xr:uid="{00000000-0005-0000-0000-0000A4030000}"/>
    <cellStyle name="Normal 10 6" xfId="85" xr:uid="{00000000-0005-0000-0000-0000A5030000}"/>
    <cellStyle name="Normal 10 6 2" xfId="1271" xr:uid="{00000000-0005-0000-0000-0000A6030000}"/>
    <cellStyle name="Normal 10 6 2 2" xfId="2849" xr:uid="{00000000-0005-0000-0000-0000A7030000}"/>
    <cellStyle name="Normal 10 6 3" xfId="2060" xr:uid="{00000000-0005-0000-0000-0000A8030000}"/>
    <cellStyle name="Normal 10 7" xfId="180" xr:uid="{00000000-0005-0000-0000-0000A9030000}"/>
    <cellStyle name="Normal 10 7 2" xfId="1313" xr:uid="{00000000-0005-0000-0000-0000AA030000}"/>
    <cellStyle name="Normal 10 7 2 2" xfId="2891" xr:uid="{00000000-0005-0000-0000-0000AB030000}"/>
    <cellStyle name="Normal 10 7 3" xfId="2102" xr:uid="{00000000-0005-0000-0000-0000AC030000}"/>
    <cellStyle name="Normal 10 8" xfId="1270" xr:uid="{00000000-0005-0000-0000-0000AD030000}"/>
    <cellStyle name="Normal 10 8 2" xfId="2848" xr:uid="{00000000-0005-0000-0000-0000AE030000}"/>
    <cellStyle name="Normal 10 9" xfId="2059" xr:uid="{00000000-0005-0000-0000-0000AF030000}"/>
    <cellStyle name="Normal 11" xfId="319" xr:uid="{00000000-0005-0000-0000-0000B0030000}"/>
    <cellStyle name="Normal 11 10" xfId="1443" xr:uid="{00000000-0005-0000-0000-0000B1030000}"/>
    <cellStyle name="Normal 11 10 2" xfId="3021" xr:uid="{00000000-0005-0000-0000-0000B2030000}"/>
    <cellStyle name="Normal 11 11" xfId="2232" xr:uid="{00000000-0005-0000-0000-0000B3030000}"/>
    <cellStyle name="Normal 11 2" xfId="320" xr:uid="{00000000-0005-0000-0000-0000B4030000}"/>
    <cellStyle name="Normal 11 2 2" xfId="321" xr:uid="{00000000-0005-0000-0000-0000B5030000}"/>
    <cellStyle name="Normal 11 2 2 2" xfId="322" xr:uid="{00000000-0005-0000-0000-0000B6030000}"/>
    <cellStyle name="Normal 11 2 2 2 2" xfId="1446" xr:uid="{00000000-0005-0000-0000-0000B7030000}"/>
    <cellStyle name="Normal 11 2 2 2 2 2" xfId="3024" xr:uid="{00000000-0005-0000-0000-0000B8030000}"/>
    <cellStyle name="Normal 11 2 2 2 3" xfId="2235" xr:uid="{00000000-0005-0000-0000-0000B9030000}"/>
    <cellStyle name="Normal 11 2 2 3" xfId="1445" xr:uid="{00000000-0005-0000-0000-0000BA030000}"/>
    <cellStyle name="Normal 11 2 2 3 2" xfId="3023" xr:uid="{00000000-0005-0000-0000-0000BB030000}"/>
    <cellStyle name="Normal 11 2 2 4" xfId="2234" xr:uid="{00000000-0005-0000-0000-0000BC030000}"/>
    <cellStyle name="Normal 11 2 3" xfId="323" xr:uid="{00000000-0005-0000-0000-0000BD030000}"/>
    <cellStyle name="Normal 11 2 3 2" xfId="1447" xr:uid="{00000000-0005-0000-0000-0000BE030000}"/>
    <cellStyle name="Normal 11 2 3 2 2" xfId="3025" xr:uid="{00000000-0005-0000-0000-0000BF030000}"/>
    <cellStyle name="Normal 11 2 3 3" xfId="2236" xr:uid="{00000000-0005-0000-0000-0000C0030000}"/>
    <cellStyle name="Normal 11 2 4" xfId="1444" xr:uid="{00000000-0005-0000-0000-0000C1030000}"/>
    <cellStyle name="Normal 11 2 4 2" xfId="3022" xr:uid="{00000000-0005-0000-0000-0000C2030000}"/>
    <cellStyle name="Normal 11 2 5" xfId="2233" xr:uid="{00000000-0005-0000-0000-0000C3030000}"/>
    <cellStyle name="Normal 11 3" xfId="324" xr:uid="{00000000-0005-0000-0000-0000C4030000}"/>
    <cellStyle name="Normal 11 3 2" xfId="325" xr:uid="{00000000-0005-0000-0000-0000C5030000}"/>
    <cellStyle name="Normal 11 3 2 2" xfId="326" xr:uid="{00000000-0005-0000-0000-0000C6030000}"/>
    <cellStyle name="Normal 11 3 2 2 2" xfId="1450" xr:uid="{00000000-0005-0000-0000-0000C7030000}"/>
    <cellStyle name="Normal 11 3 2 2 2 2" xfId="3028" xr:uid="{00000000-0005-0000-0000-0000C8030000}"/>
    <cellStyle name="Normal 11 3 2 2 3" xfId="2239" xr:uid="{00000000-0005-0000-0000-0000C9030000}"/>
    <cellStyle name="Normal 11 3 2 3" xfId="1449" xr:uid="{00000000-0005-0000-0000-0000CA030000}"/>
    <cellStyle name="Normal 11 3 2 3 2" xfId="3027" xr:uid="{00000000-0005-0000-0000-0000CB030000}"/>
    <cellStyle name="Normal 11 3 2 4" xfId="2238" xr:uid="{00000000-0005-0000-0000-0000CC030000}"/>
    <cellStyle name="Normal 11 3 3" xfId="327" xr:uid="{00000000-0005-0000-0000-0000CD030000}"/>
    <cellStyle name="Normal 11 3 3 2" xfId="1451" xr:uid="{00000000-0005-0000-0000-0000CE030000}"/>
    <cellStyle name="Normal 11 3 3 2 2" xfId="3029" xr:uid="{00000000-0005-0000-0000-0000CF030000}"/>
    <cellStyle name="Normal 11 3 3 3" xfId="2240" xr:uid="{00000000-0005-0000-0000-0000D0030000}"/>
    <cellStyle name="Normal 11 3 4" xfId="1448" xr:uid="{00000000-0005-0000-0000-0000D1030000}"/>
    <cellStyle name="Normal 11 3 4 2" xfId="3026" xr:uid="{00000000-0005-0000-0000-0000D2030000}"/>
    <cellStyle name="Normal 11 3 5" xfId="2237" xr:uid="{00000000-0005-0000-0000-0000D3030000}"/>
    <cellStyle name="Normal 11 4" xfId="328" xr:uid="{00000000-0005-0000-0000-0000D4030000}"/>
    <cellStyle name="Normal 11 4 2" xfId="329" xr:uid="{00000000-0005-0000-0000-0000D5030000}"/>
    <cellStyle name="Normal 11 4 2 2" xfId="330" xr:uid="{00000000-0005-0000-0000-0000D6030000}"/>
    <cellStyle name="Normal 11 4 2 2 2" xfId="1454" xr:uid="{00000000-0005-0000-0000-0000D7030000}"/>
    <cellStyle name="Normal 11 4 2 2 2 2" xfId="3032" xr:uid="{00000000-0005-0000-0000-0000D8030000}"/>
    <cellStyle name="Normal 11 4 2 2 3" xfId="2243" xr:uid="{00000000-0005-0000-0000-0000D9030000}"/>
    <cellStyle name="Normal 11 4 2 3" xfId="1453" xr:uid="{00000000-0005-0000-0000-0000DA030000}"/>
    <cellStyle name="Normal 11 4 2 3 2" xfId="3031" xr:uid="{00000000-0005-0000-0000-0000DB030000}"/>
    <cellStyle name="Normal 11 4 2 4" xfId="2242" xr:uid="{00000000-0005-0000-0000-0000DC030000}"/>
    <cellStyle name="Normal 11 4 3" xfId="331" xr:uid="{00000000-0005-0000-0000-0000DD030000}"/>
    <cellStyle name="Normal 11 4 3 2" xfId="1455" xr:uid="{00000000-0005-0000-0000-0000DE030000}"/>
    <cellStyle name="Normal 11 4 3 2 2" xfId="3033" xr:uid="{00000000-0005-0000-0000-0000DF030000}"/>
    <cellStyle name="Normal 11 4 3 3" xfId="2244" xr:uid="{00000000-0005-0000-0000-0000E0030000}"/>
    <cellStyle name="Normal 11 4 4" xfId="1452" xr:uid="{00000000-0005-0000-0000-0000E1030000}"/>
    <cellStyle name="Normal 11 4 4 2" xfId="3030" xr:uid="{00000000-0005-0000-0000-0000E2030000}"/>
    <cellStyle name="Normal 11 4 5" xfId="2241" xr:uid="{00000000-0005-0000-0000-0000E3030000}"/>
    <cellStyle name="Normal 11 5" xfId="332" xr:uid="{00000000-0005-0000-0000-0000E4030000}"/>
    <cellStyle name="Normal 11 5 2" xfId="333" xr:uid="{00000000-0005-0000-0000-0000E5030000}"/>
    <cellStyle name="Normal 11 5 2 2" xfId="334" xr:uid="{00000000-0005-0000-0000-0000E6030000}"/>
    <cellStyle name="Normal 11 5 2 2 2" xfId="1458" xr:uid="{00000000-0005-0000-0000-0000E7030000}"/>
    <cellStyle name="Normal 11 5 2 2 2 2" xfId="3036" xr:uid="{00000000-0005-0000-0000-0000E8030000}"/>
    <cellStyle name="Normal 11 5 2 2 3" xfId="2247" xr:uid="{00000000-0005-0000-0000-0000E9030000}"/>
    <cellStyle name="Normal 11 5 2 3" xfId="1457" xr:uid="{00000000-0005-0000-0000-0000EA030000}"/>
    <cellStyle name="Normal 11 5 2 3 2" xfId="3035" xr:uid="{00000000-0005-0000-0000-0000EB030000}"/>
    <cellStyle name="Normal 11 5 2 4" xfId="2246" xr:uid="{00000000-0005-0000-0000-0000EC030000}"/>
    <cellStyle name="Normal 11 5 3" xfId="335" xr:uid="{00000000-0005-0000-0000-0000ED030000}"/>
    <cellStyle name="Normal 11 5 3 2" xfId="1459" xr:uid="{00000000-0005-0000-0000-0000EE030000}"/>
    <cellStyle name="Normal 11 5 3 2 2" xfId="3037" xr:uid="{00000000-0005-0000-0000-0000EF030000}"/>
    <cellStyle name="Normal 11 5 3 3" xfId="2248" xr:uid="{00000000-0005-0000-0000-0000F0030000}"/>
    <cellStyle name="Normal 11 5 4" xfId="1456" xr:uid="{00000000-0005-0000-0000-0000F1030000}"/>
    <cellStyle name="Normal 11 5 4 2" xfId="3034" xr:uid="{00000000-0005-0000-0000-0000F2030000}"/>
    <cellStyle name="Normal 11 5 5" xfId="2245" xr:uid="{00000000-0005-0000-0000-0000F3030000}"/>
    <cellStyle name="Normal 11 6" xfId="336" xr:uid="{00000000-0005-0000-0000-0000F4030000}"/>
    <cellStyle name="Normal 11 6 2" xfId="337" xr:uid="{00000000-0005-0000-0000-0000F5030000}"/>
    <cellStyle name="Normal 11 6 2 2" xfId="1461" xr:uid="{00000000-0005-0000-0000-0000F6030000}"/>
    <cellStyle name="Normal 11 6 2 2 2" xfId="3039" xr:uid="{00000000-0005-0000-0000-0000F7030000}"/>
    <cellStyle name="Normal 11 6 2 3" xfId="2250" xr:uid="{00000000-0005-0000-0000-0000F8030000}"/>
    <cellStyle name="Normal 11 6 3" xfId="1460" xr:uid="{00000000-0005-0000-0000-0000F9030000}"/>
    <cellStyle name="Normal 11 6 3 2" xfId="3038" xr:uid="{00000000-0005-0000-0000-0000FA030000}"/>
    <cellStyle name="Normal 11 6 4" xfId="2249" xr:uid="{00000000-0005-0000-0000-0000FB030000}"/>
    <cellStyle name="Normal 11 7" xfId="338" xr:uid="{00000000-0005-0000-0000-0000FC030000}"/>
    <cellStyle name="Normal 11 7 2" xfId="1462" xr:uid="{00000000-0005-0000-0000-0000FD030000}"/>
    <cellStyle name="Normal 11 7 2 2" xfId="3040" xr:uid="{00000000-0005-0000-0000-0000FE030000}"/>
    <cellStyle name="Normal 11 7 3" xfId="2251" xr:uid="{00000000-0005-0000-0000-0000FF030000}"/>
    <cellStyle name="Normal 11 8" xfId="879" xr:uid="{00000000-0005-0000-0000-000000040000}"/>
    <cellStyle name="Normal 11 8 2" xfId="1761" xr:uid="{00000000-0005-0000-0000-000001040000}"/>
    <cellStyle name="Normal 11 8 2 2" xfId="3339" xr:uid="{00000000-0005-0000-0000-000002040000}"/>
    <cellStyle name="Normal 11 8 3" xfId="2550" xr:uid="{00000000-0005-0000-0000-000003040000}"/>
    <cellStyle name="Normal 11 9" xfId="1090" xr:uid="{00000000-0005-0000-0000-000004040000}"/>
    <cellStyle name="Normal 11 9 2" xfId="1882" xr:uid="{00000000-0005-0000-0000-000005040000}"/>
    <cellStyle name="Normal 11 9 2 2" xfId="3460" xr:uid="{00000000-0005-0000-0000-000006040000}"/>
    <cellStyle name="Normal 11 9 3" xfId="2671" xr:uid="{00000000-0005-0000-0000-000007040000}"/>
    <cellStyle name="Normal 12" xfId="86" xr:uid="{00000000-0005-0000-0000-000008040000}"/>
    <cellStyle name="Normal 12 2" xfId="339" xr:uid="{00000000-0005-0000-0000-000009040000}"/>
    <cellStyle name="Normal 12 2 2" xfId="340" xr:uid="{00000000-0005-0000-0000-00000A040000}"/>
    <cellStyle name="Normal 12 2 2 2" xfId="341" xr:uid="{00000000-0005-0000-0000-00000B040000}"/>
    <cellStyle name="Normal 12 2 2 2 2" xfId="1465" xr:uid="{00000000-0005-0000-0000-00000C040000}"/>
    <cellStyle name="Normal 12 2 2 2 2 2" xfId="3043" xr:uid="{00000000-0005-0000-0000-00000D040000}"/>
    <cellStyle name="Normal 12 2 2 2 3" xfId="2254" xr:uid="{00000000-0005-0000-0000-00000E040000}"/>
    <cellStyle name="Normal 12 2 2 3" xfId="1464" xr:uid="{00000000-0005-0000-0000-00000F040000}"/>
    <cellStyle name="Normal 12 2 2 3 2" xfId="3042" xr:uid="{00000000-0005-0000-0000-000010040000}"/>
    <cellStyle name="Normal 12 2 2 4" xfId="2253" xr:uid="{00000000-0005-0000-0000-000011040000}"/>
    <cellStyle name="Normal 12 2 3" xfId="342" xr:uid="{00000000-0005-0000-0000-000012040000}"/>
    <cellStyle name="Normal 12 2 3 2" xfId="1466" xr:uid="{00000000-0005-0000-0000-000013040000}"/>
    <cellStyle name="Normal 12 2 3 2 2" xfId="3044" xr:uid="{00000000-0005-0000-0000-000014040000}"/>
    <cellStyle name="Normal 12 2 3 3" xfId="2255" xr:uid="{00000000-0005-0000-0000-000015040000}"/>
    <cellStyle name="Normal 12 2 4" xfId="880" xr:uid="{00000000-0005-0000-0000-000016040000}"/>
    <cellStyle name="Normal 12 2 4 2" xfId="1762" xr:uid="{00000000-0005-0000-0000-000017040000}"/>
    <cellStyle name="Normal 12 2 4 2 2" xfId="3340" xr:uid="{00000000-0005-0000-0000-000018040000}"/>
    <cellStyle name="Normal 12 2 4 3" xfId="2551" xr:uid="{00000000-0005-0000-0000-000019040000}"/>
    <cellStyle name="Normal 12 2 5" xfId="1091" xr:uid="{00000000-0005-0000-0000-00001A040000}"/>
    <cellStyle name="Normal 12 2 5 2" xfId="1883" xr:uid="{00000000-0005-0000-0000-00001B040000}"/>
    <cellStyle name="Normal 12 2 5 2 2" xfId="3461" xr:uid="{00000000-0005-0000-0000-00001C040000}"/>
    <cellStyle name="Normal 12 2 5 3" xfId="2672" xr:uid="{00000000-0005-0000-0000-00001D040000}"/>
    <cellStyle name="Normal 12 2 6" xfId="1463" xr:uid="{00000000-0005-0000-0000-00001E040000}"/>
    <cellStyle name="Normal 12 2 6 2" xfId="3041" xr:uid="{00000000-0005-0000-0000-00001F040000}"/>
    <cellStyle name="Normal 12 2 7" xfId="2252" xr:uid="{00000000-0005-0000-0000-000020040000}"/>
    <cellStyle name="Normal 12 3" xfId="343" xr:uid="{00000000-0005-0000-0000-000021040000}"/>
    <cellStyle name="Normal 12 3 2" xfId="344" xr:uid="{00000000-0005-0000-0000-000022040000}"/>
    <cellStyle name="Normal 12 3 2 2" xfId="345" xr:uid="{00000000-0005-0000-0000-000023040000}"/>
    <cellStyle name="Normal 12 3 2 2 2" xfId="1469" xr:uid="{00000000-0005-0000-0000-000024040000}"/>
    <cellStyle name="Normal 12 3 2 2 2 2" xfId="3047" xr:uid="{00000000-0005-0000-0000-000025040000}"/>
    <cellStyle name="Normal 12 3 2 2 3" xfId="2258" xr:uid="{00000000-0005-0000-0000-000026040000}"/>
    <cellStyle name="Normal 12 3 2 3" xfId="1468" xr:uid="{00000000-0005-0000-0000-000027040000}"/>
    <cellStyle name="Normal 12 3 2 3 2" xfId="3046" xr:uid="{00000000-0005-0000-0000-000028040000}"/>
    <cellStyle name="Normal 12 3 2 4" xfId="2257" xr:uid="{00000000-0005-0000-0000-000029040000}"/>
    <cellStyle name="Normal 12 3 3" xfId="346" xr:uid="{00000000-0005-0000-0000-00002A040000}"/>
    <cellStyle name="Normal 12 3 3 2" xfId="1470" xr:uid="{00000000-0005-0000-0000-00002B040000}"/>
    <cellStyle name="Normal 12 3 3 2 2" xfId="3048" xr:uid="{00000000-0005-0000-0000-00002C040000}"/>
    <cellStyle name="Normal 12 3 3 3" xfId="2259" xr:uid="{00000000-0005-0000-0000-00002D040000}"/>
    <cellStyle name="Normal 12 3 4" xfId="1467" xr:uid="{00000000-0005-0000-0000-00002E040000}"/>
    <cellStyle name="Normal 12 3 4 2" xfId="3045" xr:uid="{00000000-0005-0000-0000-00002F040000}"/>
    <cellStyle name="Normal 12 3 5" xfId="2256" xr:uid="{00000000-0005-0000-0000-000030040000}"/>
    <cellStyle name="Normal 12 4" xfId="347" xr:uid="{00000000-0005-0000-0000-000031040000}"/>
    <cellStyle name="Normal 12 4 2" xfId="348" xr:uid="{00000000-0005-0000-0000-000032040000}"/>
    <cellStyle name="Normal 12 4 2 2" xfId="349" xr:uid="{00000000-0005-0000-0000-000033040000}"/>
    <cellStyle name="Normal 12 4 2 2 2" xfId="1473" xr:uid="{00000000-0005-0000-0000-000034040000}"/>
    <cellStyle name="Normal 12 4 2 2 2 2" xfId="3051" xr:uid="{00000000-0005-0000-0000-000035040000}"/>
    <cellStyle name="Normal 12 4 2 2 3" xfId="2262" xr:uid="{00000000-0005-0000-0000-000036040000}"/>
    <cellStyle name="Normal 12 4 2 3" xfId="1472" xr:uid="{00000000-0005-0000-0000-000037040000}"/>
    <cellStyle name="Normal 12 4 2 3 2" xfId="3050" xr:uid="{00000000-0005-0000-0000-000038040000}"/>
    <cellStyle name="Normal 12 4 2 4" xfId="2261" xr:uid="{00000000-0005-0000-0000-000039040000}"/>
    <cellStyle name="Normal 12 4 3" xfId="350" xr:uid="{00000000-0005-0000-0000-00003A040000}"/>
    <cellStyle name="Normal 12 4 3 2" xfId="1474" xr:uid="{00000000-0005-0000-0000-00003B040000}"/>
    <cellStyle name="Normal 12 4 3 2 2" xfId="3052" xr:uid="{00000000-0005-0000-0000-00003C040000}"/>
    <cellStyle name="Normal 12 4 3 3" xfId="2263" xr:uid="{00000000-0005-0000-0000-00003D040000}"/>
    <cellStyle name="Normal 12 4 4" xfId="1471" xr:uid="{00000000-0005-0000-0000-00003E040000}"/>
    <cellStyle name="Normal 12 4 4 2" xfId="3049" xr:uid="{00000000-0005-0000-0000-00003F040000}"/>
    <cellStyle name="Normal 12 4 5" xfId="2260" xr:uid="{00000000-0005-0000-0000-000040040000}"/>
    <cellStyle name="Normal 12 5" xfId="351" xr:uid="{00000000-0005-0000-0000-000041040000}"/>
    <cellStyle name="Normal 12 5 2" xfId="352" xr:uid="{00000000-0005-0000-0000-000042040000}"/>
    <cellStyle name="Normal 12 5 2 2" xfId="353" xr:uid="{00000000-0005-0000-0000-000043040000}"/>
    <cellStyle name="Normal 12 5 2 2 2" xfId="1477" xr:uid="{00000000-0005-0000-0000-000044040000}"/>
    <cellStyle name="Normal 12 5 2 2 2 2" xfId="3055" xr:uid="{00000000-0005-0000-0000-000045040000}"/>
    <cellStyle name="Normal 12 5 2 2 3" xfId="2266" xr:uid="{00000000-0005-0000-0000-000046040000}"/>
    <cellStyle name="Normal 12 5 2 3" xfId="1476" xr:uid="{00000000-0005-0000-0000-000047040000}"/>
    <cellStyle name="Normal 12 5 2 3 2" xfId="3054" xr:uid="{00000000-0005-0000-0000-000048040000}"/>
    <cellStyle name="Normal 12 5 2 4" xfId="2265" xr:uid="{00000000-0005-0000-0000-000049040000}"/>
    <cellStyle name="Normal 12 5 3" xfId="354" xr:uid="{00000000-0005-0000-0000-00004A040000}"/>
    <cellStyle name="Normal 12 5 3 2" xfId="1478" xr:uid="{00000000-0005-0000-0000-00004B040000}"/>
    <cellStyle name="Normal 12 5 3 2 2" xfId="3056" xr:uid="{00000000-0005-0000-0000-00004C040000}"/>
    <cellStyle name="Normal 12 5 3 3" xfId="2267" xr:uid="{00000000-0005-0000-0000-00004D040000}"/>
    <cellStyle name="Normal 12 5 4" xfId="1475" xr:uid="{00000000-0005-0000-0000-00004E040000}"/>
    <cellStyle name="Normal 12 5 4 2" xfId="3053" xr:uid="{00000000-0005-0000-0000-00004F040000}"/>
    <cellStyle name="Normal 12 5 5" xfId="2264" xr:uid="{00000000-0005-0000-0000-000050040000}"/>
    <cellStyle name="Normal 12 6" xfId="355" xr:uid="{00000000-0005-0000-0000-000051040000}"/>
    <cellStyle name="Normal 12 6 2" xfId="356" xr:uid="{00000000-0005-0000-0000-000052040000}"/>
    <cellStyle name="Normal 12 6 2 2" xfId="1480" xr:uid="{00000000-0005-0000-0000-000053040000}"/>
    <cellStyle name="Normal 12 6 2 2 2" xfId="3058" xr:uid="{00000000-0005-0000-0000-000054040000}"/>
    <cellStyle name="Normal 12 6 2 3" xfId="2269" xr:uid="{00000000-0005-0000-0000-000055040000}"/>
    <cellStyle name="Normal 12 6 3" xfId="1479" xr:uid="{00000000-0005-0000-0000-000056040000}"/>
    <cellStyle name="Normal 12 6 3 2" xfId="3057" xr:uid="{00000000-0005-0000-0000-000057040000}"/>
    <cellStyle name="Normal 12 6 4" xfId="2268" xr:uid="{00000000-0005-0000-0000-000058040000}"/>
    <cellStyle name="Normal 12 7" xfId="357" xr:uid="{00000000-0005-0000-0000-000059040000}"/>
    <cellStyle name="Normal 12 7 2" xfId="1481" xr:uid="{00000000-0005-0000-0000-00005A040000}"/>
    <cellStyle name="Normal 12 7 2 2" xfId="3059" xr:uid="{00000000-0005-0000-0000-00005B040000}"/>
    <cellStyle name="Normal 12 7 3" xfId="2270" xr:uid="{00000000-0005-0000-0000-00005C040000}"/>
    <cellStyle name="Normal 13" xfId="358" xr:uid="{00000000-0005-0000-0000-00005D040000}"/>
    <cellStyle name="Normal 13 10" xfId="1482" xr:uid="{00000000-0005-0000-0000-00005E040000}"/>
    <cellStyle name="Normal 13 10 2" xfId="3060" xr:uid="{00000000-0005-0000-0000-00005F040000}"/>
    <cellStyle name="Normal 13 11" xfId="2271" xr:uid="{00000000-0005-0000-0000-000060040000}"/>
    <cellStyle name="Normal 13 2" xfId="359" xr:uid="{00000000-0005-0000-0000-000061040000}"/>
    <cellStyle name="Normal 13 2 2" xfId="360" xr:uid="{00000000-0005-0000-0000-000062040000}"/>
    <cellStyle name="Normal 13 2 2 2" xfId="361" xr:uid="{00000000-0005-0000-0000-000063040000}"/>
    <cellStyle name="Normal 13 2 2 2 2" xfId="1485" xr:uid="{00000000-0005-0000-0000-000064040000}"/>
    <cellStyle name="Normal 13 2 2 2 2 2" xfId="3063" xr:uid="{00000000-0005-0000-0000-000065040000}"/>
    <cellStyle name="Normal 13 2 2 2 3" xfId="2274" xr:uid="{00000000-0005-0000-0000-000066040000}"/>
    <cellStyle name="Normal 13 2 2 3" xfId="1484" xr:uid="{00000000-0005-0000-0000-000067040000}"/>
    <cellStyle name="Normal 13 2 2 3 2" xfId="3062" xr:uid="{00000000-0005-0000-0000-000068040000}"/>
    <cellStyle name="Normal 13 2 2 4" xfId="2273" xr:uid="{00000000-0005-0000-0000-000069040000}"/>
    <cellStyle name="Normal 13 2 3" xfId="362" xr:uid="{00000000-0005-0000-0000-00006A040000}"/>
    <cellStyle name="Normal 13 2 3 2" xfId="1486" xr:uid="{00000000-0005-0000-0000-00006B040000}"/>
    <cellStyle name="Normal 13 2 3 2 2" xfId="3064" xr:uid="{00000000-0005-0000-0000-00006C040000}"/>
    <cellStyle name="Normal 13 2 3 3" xfId="2275" xr:uid="{00000000-0005-0000-0000-00006D040000}"/>
    <cellStyle name="Normal 13 2 4" xfId="1483" xr:uid="{00000000-0005-0000-0000-00006E040000}"/>
    <cellStyle name="Normal 13 2 4 2" xfId="3061" xr:uid="{00000000-0005-0000-0000-00006F040000}"/>
    <cellStyle name="Normal 13 2 5" xfId="2272" xr:uid="{00000000-0005-0000-0000-000070040000}"/>
    <cellStyle name="Normal 13 3" xfId="363" xr:uid="{00000000-0005-0000-0000-000071040000}"/>
    <cellStyle name="Normal 13 3 2" xfId="364" xr:uid="{00000000-0005-0000-0000-000072040000}"/>
    <cellStyle name="Normal 13 3 2 2" xfId="365" xr:uid="{00000000-0005-0000-0000-000073040000}"/>
    <cellStyle name="Normal 13 3 2 2 2" xfId="1489" xr:uid="{00000000-0005-0000-0000-000074040000}"/>
    <cellStyle name="Normal 13 3 2 2 2 2" xfId="3067" xr:uid="{00000000-0005-0000-0000-000075040000}"/>
    <cellStyle name="Normal 13 3 2 2 3" xfId="2278" xr:uid="{00000000-0005-0000-0000-000076040000}"/>
    <cellStyle name="Normal 13 3 2 3" xfId="1488" xr:uid="{00000000-0005-0000-0000-000077040000}"/>
    <cellStyle name="Normal 13 3 2 3 2" xfId="3066" xr:uid="{00000000-0005-0000-0000-000078040000}"/>
    <cellStyle name="Normal 13 3 2 4" xfId="2277" xr:uid="{00000000-0005-0000-0000-000079040000}"/>
    <cellStyle name="Normal 13 3 3" xfId="366" xr:uid="{00000000-0005-0000-0000-00007A040000}"/>
    <cellStyle name="Normal 13 3 3 2" xfId="1490" xr:uid="{00000000-0005-0000-0000-00007B040000}"/>
    <cellStyle name="Normal 13 3 3 2 2" xfId="3068" xr:uid="{00000000-0005-0000-0000-00007C040000}"/>
    <cellStyle name="Normal 13 3 3 3" xfId="2279" xr:uid="{00000000-0005-0000-0000-00007D040000}"/>
    <cellStyle name="Normal 13 3 4" xfId="1487" xr:uid="{00000000-0005-0000-0000-00007E040000}"/>
    <cellStyle name="Normal 13 3 4 2" xfId="3065" xr:uid="{00000000-0005-0000-0000-00007F040000}"/>
    <cellStyle name="Normal 13 3 5" xfId="2276" xr:uid="{00000000-0005-0000-0000-000080040000}"/>
    <cellStyle name="Normal 13 4" xfId="367" xr:uid="{00000000-0005-0000-0000-000081040000}"/>
    <cellStyle name="Normal 13 4 2" xfId="368" xr:uid="{00000000-0005-0000-0000-000082040000}"/>
    <cellStyle name="Normal 13 4 2 2" xfId="369" xr:uid="{00000000-0005-0000-0000-000083040000}"/>
    <cellStyle name="Normal 13 4 2 2 2" xfId="1493" xr:uid="{00000000-0005-0000-0000-000084040000}"/>
    <cellStyle name="Normal 13 4 2 2 2 2" xfId="3071" xr:uid="{00000000-0005-0000-0000-000085040000}"/>
    <cellStyle name="Normal 13 4 2 2 3" xfId="2282" xr:uid="{00000000-0005-0000-0000-000086040000}"/>
    <cellStyle name="Normal 13 4 2 3" xfId="1492" xr:uid="{00000000-0005-0000-0000-000087040000}"/>
    <cellStyle name="Normal 13 4 2 3 2" xfId="3070" xr:uid="{00000000-0005-0000-0000-000088040000}"/>
    <cellStyle name="Normal 13 4 2 4" xfId="2281" xr:uid="{00000000-0005-0000-0000-000089040000}"/>
    <cellStyle name="Normal 13 4 3" xfId="370" xr:uid="{00000000-0005-0000-0000-00008A040000}"/>
    <cellStyle name="Normal 13 4 3 2" xfId="1494" xr:uid="{00000000-0005-0000-0000-00008B040000}"/>
    <cellStyle name="Normal 13 4 3 2 2" xfId="3072" xr:uid="{00000000-0005-0000-0000-00008C040000}"/>
    <cellStyle name="Normal 13 4 3 3" xfId="2283" xr:uid="{00000000-0005-0000-0000-00008D040000}"/>
    <cellStyle name="Normal 13 4 4" xfId="1491" xr:uid="{00000000-0005-0000-0000-00008E040000}"/>
    <cellStyle name="Normal 13 4 4 2" xfId="3069" xr:uid="{00000000-0005-0000-0000-00008F040000}"/>
    <cellStyle name="Normal 13 4 5" xfId="2280" xr:uid="{00000000-0005-0000-0000-000090040000}"/>
    <cellStyle name="Normal 13 5" xfId="371" xr:uid="{00000000-0005-0000-0000-000091040000}"/>
    <cellStyle name="Normal 13 5 2" xfId="372" xr:uid="{00000000-0005-0000-0000-000092040000}"/>
    <cellStyle name="Normal 13 5 2 2" xfId="373" xr:uid="{00000000-0005-0000-0000-000093040000}"/>
    <cellStyle name="Normal 13 5 2 2 2" xfId="1497" xr:uid="{00000000-0005-0000-0000-000094040000}"/>
    <cellStyle name="Normal 13 5 2 2 2 2" xfId="3075" xr:uid="{00000000-0005-0000-0000-000095040000}"/>
    <cellStyle name="Normal 13 5 2 2 3" xfId="2286" xr:uid="{00000000-0005-0000-0000-000096040000}"/>
    <cellStyle name="Normal 13 5 2 3" xfId="1496" xr:uid="{00000000-0005-0000-0000-000097040000}"/>
    <cellStyle name="Normal 13 5 2 3 2" xfId="3074" xr:uid="{00000000-0005-0000-0000-000098040000}"/>
    <cellStyle name="Normal 13 5 2 4" xfId="2285" xr:uid="{00000000-0005-0000-0000-000099040000}"/>
    <cellStyle name="Normal 13 5 3" xfId="374" xr:uid="{00000000-0005-0000-0000-00009A040000}"/>
    <cellStyle name="Normal 13 5 3 2" xfId="1498" xr:uid="{00000000-0005-0000-0000-00009B040000}"/>
    <cellStyle name="Normal 13 5 3 2 2" xfId="3076" xr:uid="{00000000-0005-0000-0000-00009C040000}"/>
    <cellStyle name="Normal 13 5 3 3" xfId="2287" xr:uid="{00000000-0005-0000-0000-00009D040000}"/>
    <cellStyle name="Normal 13 5 4" xfId="1495" xr:uid="{00000000-0005-0000-0000-00009E040000}"/>
    <cellStyle name="Normal 13 5 4 2" xfId="3073" xr:uid="{00000000-0005-0000-0000-00009F040000}"/>
    <cellStyle name="Normal 13 5 5" xfId="2284" xr:uid="{00000000-0005-0000-0000-0000A0040000}"/>
    <cellStyle name="Normal 13 6" xfId="375" xr:uid="{00000000-0005-0000-0000-0000A1040000}"/>
    <cellStyle name="Normal 13 6 2" xfId="376" xr:uid="{00000000-0005-0000-0000-0000A2040000}"/>
    <cellStyle name="Normal 13 6 2 2" xfId="1500" xr:uid="{00000000-0005-0000-0000-0000A3040000}"/>
    <cellStyle name="Normal 13 6 2 2 2" xfId="3078" xr:uid="{00000000-0005-0000-0000-0000A4040000}"/>
    <cellStyle name="Normal 13 6 2 3" xfId="2289" xr:uid="{00000000-0005-0000-0000-0000A5040000}"/>
    <cellStyle name="Normal 13 6 3" xfId="1499" xr:uid="{00000000-0005-0000-0000-0000A6040000}"/>
    <cellStyle name="Normal 13 6 3 2" xfId="3077" xr:uid="{00000000-0005-0000-0000-0000A7040000}"/>
    <cellStyle name="Normal 13 6 4" xfId="2288" xr:uid="{00000000-0005-0000-0000-0000A8040000}"/>
    <cellStyle name="Normal 13 7" xfId="377" xr:uid="{00000000-0005-0000-0000-0000A9040000}"/>
    <cellStyle name="Normal 13 7 2" xfId="1501" xr:uid="{00000000-0005-0000-0000-0000AA040000}"/>
    <cellStyle name="Normal 13 7 2 2" xfId="3079" xr:uid="{00000000-0005-0000-0000-0000AB040000}"/>
    <cellStyle name="Normal 13 7 3" xfId="2290" xr:uid="{00000000-0005-0000-0000-0000AC040000}"/>
    <cellStyle name="Normal 13 8" xfId="881" xr:uid="{00000000-0005-0000-0000-0000AD040000}"/>
    <cellStyle name="Normal 13 8 2" xfId="1763" xr:uid="{00000000-0005-0000-0000-0000AE040000}"/>
    <cellStyle name="Normal 13 8 2 2" xfId="3341" xr:uid="{00000000-0005-0000-0000-0000AF040000}"/>
    <cellStyle name="Normal 13 8 3" xfId="2552" xr:uid="{00000000-0005-0000-0000-0000B0040000}"/>
    <cellStyle name="Normal 13 9" xfId="1092" xr:uid="{00000000-0005-0000-0000-0000B1040000}"/>
    <cellStyle name="Normal 13 9 2" xfId="1884" xr:uid="{00000000-0005-0000-0000-0000B2040000}"/>
    <cellStyle name="Normal 13 9 2 2" xfId="3462" xr:uid="{00000000-0005-0000-0000-0000B3040000}"/>
    <cellStyle name="Normal 13 9 3" xfId="2673" xr:uid="{00000000-0005-0000-0000-0000B4040000}"/>
    <cellStyle name="Normal 14" xfId="87" xr:uid="{00000000-0005-0000-0000-0000B5040000}"/>
    <cellStyle name="Normal 14 2" xfId="378" xr:uid="{00000000-0005-0000-0000-0000B6040000}"/>
    <cellStyle name="Normal 14 2 2" xfId="379" xr:uid="{00000000-0005-0000-0000-0000B7040000}"/>
    <cellStyle name="Normal 14 2 2 2" xfId="380" xr:uid="{00000000-0005-0000-0000-0000B8040000}"/>
    <cellStyle name="Normal 14 2 2 2 2" xfId="1504" xr:uid="{00000000-0005-0000-0000-0000B9040000}"/>
    <cellStyle name="Normal 14 2 2 2 2 2" xfId="3082" xr:uid="{00000000-0005-0000-0000-0000BA040000}"/>
    <cellStyle name="Normal 14 2 2 2 3" xfId="2293" xr:uid="{00000000-0005-0000-0000-0000BB040000}"/>
    <cellStyle name="Normal 14 2 2 3" xfId="1503" xr:uid="{00000000-0005-0000-0000-0000BC040000}"/>
    <cellStyle name="Normal 14 2 2 3 2" xfId="3081" xr:uid="{00000000-0005-0000-0000-0000BD040000}"/>
    <cellStyle name="Normal 14 2 2 4" xfId="2292" xr:uid="{00000000-0005-0000-0000-0000BE040000}"/>
    <cellStyle name="Normal 14 2 3" xfId="381" xr:uid="{00000000-0005-0000-0000-0000BF040000}"/>
    <cellStyle name="Normal 14 2 3 2" xfId="1505" xr:uid="{00000000-0005-0000-0000-0000C0040000}"/>
    <cellStyle name="Normal 14 2 3 2 2" xfId="3083" xr:uid="{00000000-0005-0000-0000-0000C1040000}"/>
    <cellStyle name="Normal 14 2 3 3" xfId="2294" xr:uid="{00000000-0005-0000-0000-0000C2040000}"/>
    <cellStyle name="Normal 14 2 4" xfId="1502" xr:uid="{00000000-0005-0000-0000-0000C3040000}"/>
    <cellStyle name="Normal 14 2 4 2" xfId="3080" xr:uid="{00000000-0005-0000-0000-0000C4040000}"/>
    <cellStyle name="Normal 14 2 5" xfId="2291" xr:uid="{00000000-0005-0000-0000-0000C5040000}"/>
    <cellStyle name="Normal 14 3" xfId="382" xr:uid="{00000000-0005-0000-0000-0000C6040000}"/>
    <cellStyle name="Normal 14 3 2" xfId="383" xr:uid="{00000000-0005-0000-0000-0000C7040000}"/>
    <cellStyle name="Normal 14 3 2 2" xfId="384" xr:uid="{00000000-0005-0000-0000-0000C8040000}"/>
    <cellStyle name="Normal 14 3 2 2 2" xfId="1508" xr:uid="{00000000-0005-0000-0000-0000C9040000}"/>
    <cellStyle name="Normal 14 3 2 2 2 2" xfId="3086" xr:uid="{00000000-0005-0000-0000-0000CA040000}"/>
    <cellStyle name="Normal 14 3 2 2 3" xfId="2297" xr:uid="{00000000-0005-0000-0000-0000CB040000}"/>
    <cellStyle name="Normal 14 3 2 3" xfId="1507" xr:uid="{00000000-0005-0000-0000-0000CC040000}"/>
    <cellStyle name="Normal 14 3 2 3 2" xfId="3085" xr:uid="{00000000-0005-0000-0000-0000CD040000}"/>
    <cellStyle name="Normal 14 3 2 4" xfId="2296" xr:uid="{00000000-0005-0000-0000-0000CE040000}"/>
    <cellStyle name="Normal 14 3 3" xfId="385" xr:uid="{00000000-0005-0000-0000-0000CF040000}"/>
    <cellStyle name="Normal 14 3 3 2" xfId="1509" xr:uid="{00000000-0005-0000-0000-0000D0040000}"/>
    <cellStyle name="Normal 14 3 3 2 2" xfId="3087" xr:uid="{00000000-0005-0000-0000-0000D1040000}"/>
    <cellStyle name="Normal 14 3 3 3" xfId="2298" xr:uid="{00000000-0005-0000-0000-0000D2040000}"/>
    <cellStyle name="Normal 14 3 4" xfId="1506" xr:uid="{00000000-0005-0000-0000-0000D3040000}"/>
    <cellStyle name="Normal 14 3 4 2" xfId="3084" xr:uid="{00000000-0005-0000-0000-0000D4040000}"/>
    <cellStyle name="Normal 14 3 5" xfId="2295" xr:uid="{00000000-0005-0000-0000-0000D5040000}"/>
    <cellStyle name="Normal 14 4" xfId="386" xr:uid="{00000000-0005-0000-0000-0000D6040000}"/>
    <cellStyle name="Normal 14 4 2" xfId="387" xr:uid="{00000000-0005-0000-0000-0000D7040000}"/>
    <cellStyle name="Normal 14 4 2 2" xfId="388" xr:uid="{00000000-0005-0000-0000-0000D8040000}"/>
    <cellStyle name="Normal 14 4 2 2 2" xfId="1512" xr:uid="{00000000-0005-0000-0000-0000D9040000}"/>
    <cellStyle name="Normal 14 4 2 2 2 2" xfId="3090" xr:uid="{00000000-0005-0000-0000-0000DA040000}"/>
    <cellStyle name="Normal 14 4 2 2 3" xfId="2301" xr:uid="{00000000-0005-0000-0000-0000DB040000}"/>
    <cellStyle name="Normal 14 4 2 3" xfId="1511" xr:uid="{00000000-0005-0000-0000-0000DC040000}"/>
    <cellStyle name="Normal 14 4 2 3 2" xfId="3089" xr:uid="{00000000-0005-0000-0000-0000DD040000}"/>
    <cellStyle name="Normal 14 4 2 4" xfId="2300" xr:uid="{00000000-0005-0000-0000-0000DE040000}"/>
    <cellStyle name="Normal 14 4 3" xfId="389" xr:uid="{00000000-0005-0000-0000-0000DF040000}"/>
    <cellStyle name="Normal 14 4 3 2" xfId="1513" xr:uid="{00000000-0005-0000-0000-0000E0040000}"/>
    <cellStyle name="Normal 14 4 3 2 2" xfId="3091" xr:uid="{00000000-0005-0000-0000-0000E1040000}"/>
    <cellStyle name="Normal 14 4 3 3" xfId="2302" xr:uid="{00000000-0005-0000-0000-0000E2040000}"/>
    <cellStyle name="Normal 14 4 4" xfId="1510" xr:uid="{00000000-0005-0000-0000-0000E3040000}"/>
    <cellStyle name="Normal 14 4 4 2" xfId="3088" xr:uid="{00000000-0005-0000-0000-0000E4040000}"/>
    <cellStyle name="Normal 14 4 5" xfId="2299" xr:uid="{00000000-0005-0000-0000-0000E5040000}"/>
    <cellStyle name="Normal 14 5" xfId="390" xr:uid="{00000000-0005-0000-0000-0000E6040000}"/>
    <cellStyle name="Normal 14 5 2" xfId="391" xr:uid="{00000000-0005-0000-0000-0000E7040000}"/>
    <cellStyle name="Normal 14 5 2 2" xfId="392" xr:uid="{00000000-0005-0000-0000-0000E8040000}"/>
    <cellStyle name="Normal 14 5 2 2 2" xfId="1516" xr:uid="{00000000-0005-0000-0000-0000E9040000}"/>
    <cellStyle name="Normal 14 5 2 2 2 2" xfId="3094" xr:uid="{00000000-0005-0000-0000-0000EA040000}"/>
    <cellStyle name="Normal 14 5 2 2 3" xfId="2305" xr:uid="{00000000-0005-0000-0000-0000EB040000}"/>
    <cellStyle name="Normal 14 5 2 3" xfId="1515" xr:uid="{00000000-0005-0000-0000-0000EC040000}"/>
    <cellStyle name="Normal 14 5 2 3 2" xfId="3093" xr:uid="{00000000-0005-0000-0000-0000ED040000}"/>
    <cellStyle name="Normal 14 5 2 4" xfId="2304" xr:uid="{00000000-0005-0000-0000-0000EE040000}"/>
    <cellStyle name="Normal 14 5 3" xfId="393" xr:uid="{00000000-0005-0000-0000-0000EF040000}"/>
    <cellStyle name="Normal 14 5 3 2" xfId="1517" xr:uid="{00000000-0005-0000-0000-0000F0040000}"/>
    <cellStyle name="Normal 14 5 3 2 2" xfId="3095" xr:uid="{00000000-0005-0000-0000-0000F1040000}"/>
    <cellStyle name="Normal 14 5 3 3" xfId="2306" xr:uid="{00000000-0005-0000-0000-0000F2040000}"/>
    <cellStyle name="Normal 14 5 4" xfId="1514" xr:uid="{00000000-0005-0000-0000-0000F3040000}"/>
    <cellStyle name="Normal 14 5 4 2" xfId="3092" xr:uid="{00000000-0005-0000-0000-0000F4040000}"/>
    <cellStyle name="Normal 14 5 5" xfId="2303" xr:uid="{00000000-0005-0000-0000-0000F5040000}"/>
    <cellStyle name="Normal 14 6" xfId="394" xr:uid="{00000000-0005-0000-0000-0000F6040000}"/>
    <cellStyle name="Normal 14 6 2" xfId="395" xr:uid="{00000000-0005-0000-0000-0000F7040000}"/>
    <cellStyle name="Normal 14 6 2 2" xfId="1519" xr:uid="{00000000-0005-0000-0000-0000F8040000}"/>
    <cellStyle name="Normal 14 6 2 2 2" xfId="3097" xr:uid="{00000000-0005-0000-0000-0000F9040000}"/>
    <cellStyle name="Normal 14 6 2 3" xfId="2308" xr:uid="{00000000-0005-0000-0000-0000FA040000}"/>
    <cellStyle name="Normal 14 6 3" xfId="1518" xr:uid="{00000000-0005-0000-0000-0000FB040000}"/>
    <cellStyle name="Normal 14 6 3 2" xfId="3096" xr:uid="{00000000-0005-0000-0000-0000FC040000}"/>
    <cellStyle name="Normal 14 6 4" xfId="2307" xr:uid="{00000000-0005-0000-0000-0000FD040000}"/>
    <cellStyle name="Normal 14 7" xfId="396" xr:uid="{00000000-0005-0000-0000-0000FE040000}"/>
    <cellStyle name="Normal 14 7 2" xfId="1520" xr:uid="{00000000-0005-0000-0000-0000FF040000}"/>
    <cellStyle name="Normal 14 7 2 2" xfId="3098" xr:uid="{00000000-0005-0000-0000-000000050000}"/>
    <cellStyle name="Normal 14 7 3" xfId="2309" xr:uid="{00000000-0005-0000-0000-000001050000}"/>
    <cellStyle name="Normal 15" xfId="397" xr:uid="{00000000-0005-0000-0000-000002050000}"/>
    <cellStyle name="Normal 15 2" xfId="398" xr:uid="{00000000-0005-0000-0000-000003050000}"/>
    <cellStyle name="Normal 15 2 2" xfId="399" xr:uid="{00000000-0005-0000-0000-000004050000}"/>
    <cellStyle name="Normal 15 2 2 2" xfId="400" xr:uid="{00000000-0005-0000-0000-000005050000}"/>
    <cellStyle name="Normal 15 2 2 2 2" xfId="1524" xr:uid="{00000000-0005-0000-0000-000006050000}"/>
    <cellStyle name="Normal 15 2 2 2 2 2" xfId="3102" xr:uid="{00000000-0005-0000-0000-000007050000}"/>
    <cellStyle name="Normal 15 2 2 2 3" xfId="2313" xr:uid="{00000000-0005-0000-0000-000008050000}"/>
    <cellStyle name="Normal 15 2 2 3" xfId="1523" xr:uid="{00000000-0005-0000-0000-000009050000}"/>
    <cellStyle name="Normal 15 2 2 3 2" xfId="3101" xr:uid="{00000000-0005-0000-0000-00000A050000}"/>
    <cellStyle name="Normal 15 2 2 4" xfId="2312" xr:uid="{00000000-0005-0000-0000-00000B050000}"/>
    <cellStyle name="Normal 15 2 3" xfId="401" xr:uid="{00000000-0005-0000-0000-00000C050000}"/>
    <cellStyle name="Normal 15 2 3 2" xfId="1525" xr:uid="{00000000-0005-0000-0000-00000D050000}"/>
    <cellStyle name="Normal 15 2 3 2 2" xfId="3103" xr:uid="{00000000-0005-0000-0000-00000E050000}"/>
    <cellStyle name="Normal 15 2 3 3" xfId="2314" xr:uid="{00000000-0005-0000-0000-00000F050000}"/>
    <cellStyle name="Normal 15 2 4" xfId="1522" xr:uid="{00000000-0005-0000-0000-000010050000}"/>
    <cellStyle name="Normal 15 2 4 2" xfId="3100" xr:uid="{00000000-0005-0000-0000-000011050000}"/>
    <cellStyle name="Normal 15 2 5" xfId="2311" xr:uid="{00000000-0005-0000-0000-000012050000}"/>
    <cellStyle name="Normal 15 3" xfId="402" xr:uid="{00000000-0005-0000-0000-000013050000}"/>
    <cellStyle name="Normal 15 3 2" xfId="403" xr:uid="{00000000-0005-0000-0000-000014050000}"/>
    <cellStyle name="Normal 15 3 2 2" xfId="404" xr:uid="{00000000-0005-0000-0000-000015050000}"/>
    <cellStyle name="Normal 15 3 2 2 2" xfId="1528" xr:uid="{00000000-0005-0000-0000-000016050000}"/>
    <cellStyle name="Normal 15 3 2 2 2 2" xfId="3106" xr:uid="{00000000-0005-0000-0000-000017050000}"/>
    <cellStyle name="Normal 15 3 2 2 3" xfId="2317" xr:uid="{00000000-0005-0000-0000-000018050000}"/>
    <cellStyle name="Normal 15 3 2 3" xfId="1527" xr:uid="{00000000-0005-0000-0000-000019050000}"/>
    <cellStyle name="Normal 15 3 2 3 2" xfId="3105" xr:uid="{00000000-0005-0000-0000-00001A050000}"/>
    <cellStyle name="Normal 15 3 2 4" xfId="2316" xr:uid="{00000000-0005-0000-0000-00001B050000}"/>
    <cellStyle name="Normal 15 3 3" xfId="405" xr:uid="{00000000-0005-0000-0000-00001C050000}"/>
    <cellStyle name="Normal 15 3 3 2" xfId="1529" xr:uid="{00000000-0005-0000-0000-00001D050000}"/>
    <cellStyle name="Normal 15 3 3 2 2" xfId="3107" xr:uid="{00000000-0005-0000-0000-00001E050000}"/>
    <cellStyle name="Normal 15 3 3 3" xfId="2318" xr:uid="{00000000-0005-0000-0000-00001F050000}"/>
    <cellStyle name="Normal 15 3 4" xfId="1526" xr:uid="{00000000-0005-0000-0000-000020050000}"/>
    <cellStyle name="Normal 15 3 4 2" xfId="3104" xr:uid="{00000000-0005-0000-0000-000021050000}"/>
    <cellStyle name="Normal 15 3 5" xfId="2315" xr:uid="{00000000-0005-0000-0000-000022050000}"/>
    <cellStyle name="Normal 15 4" xfId="406" xr:uid="{00000000-0005-0000-0000-000023050000}"/>
    <cellStyle name="Normal 15 4 2" xfId="407" xr:uid="{00000000-0005-0000-0000-000024050000}"/>
    <cellStyle name="Normal 15 4 2 2" xfId="1531" xr:uid="{00000000-0005-0000-0000-000025050000}"/>
    <cellStyle name="Normal 15 4 2 2 2" xfId="3109" xr:uid="{00000000-0005-0000-0000-000026050000}"/>
    <cellStyle name="Normal 15 4 2 3" xfId="2320" xr:uid="{00000000-0005-0000-0000-000027050000}"/>
    <cellStyle name="Normal 15 4 3" xfId="1530" xr:uid="{00000000-0005-0000-0000-000028050000}"/>
    <cellStyle name="Normal 15 4 3 2" xfId="3108" xr:uid="{00000000-0005-0000-0000-000029050000}"/>
    <cellStyle name="Normal 15 4 4" xfId="2319" xr:uid="{00000000-0005-0000-0000-00002A050000}"/>
    <cellStyle name="Normal 15 5" xfId="408" xr:uid="{00000000-0005-0000-0000-00002B050000}"/>
    <cellStyle name="Normal 15 5 2" xfId="1532" xr:uid="{00000000-0005-0000-0000-00002C050000}"/>
    <cellStyle name="Normal 15 5 2 2" xfId="3110" xr:uid="{00000000-0005-0000-0000-00002D050000}"/>
    <cellStyle name="Normal 15 5 3" xfId="2321" xr:uid="{00000000-0005-0000-0000-00002E050000}"/>
    <cellStyle name="Normal 15 6" xfId="1043" xr:uid="{00000000-0005-0000-0000-00002F050000}"/>
    <cellStyle name="Normal 15 6 2" xfId="1838" xr:uid="{00000000-0005-0000-0000-000030050000}"/>
    <cellStyle name="Normal 15 6 2 2" xfId="3416" xr:uid="{00000000-0005-0000-0000-000031050000}"/>
    <cellStyle name="Normal 15 6 3" xfId="2627" xr:uid="{00000000-0005-0000-0000-000032050000}"/>
    <cellStyle name="Normal 15 7" xfId="1167" xr:uid="{00000000-0005-0000-0000-000033050000}"/>
    <cellStyle name="Normal 15 7 2" xfId="1959" xr:uid="{00000000-0005-0000-0000-000034050000}"/>
    <cellStyle name="Normal 15 7 2 2" xfId="3537" xr:uid="{00000000-0005-0000-0000-000035050000}"/>
    <cellStyle name="Normal 15 7 3" xfId="2748" xr:uid="{00000000-0005-0000-0000-000036050000}"/>
    <cellStyle name="Normal 15 8" xfId="1521" xr:uid="{00000000-0005-0000-0000-000037050000}"/>
    <cellStyle name="Normal 15 8 2" xfId="3099" xr:uid="{00000000-0005-0000-0000-000038050000}"/>
    <cellStyle name="Normal 15 9" xfId="2310" xr:uid="{00000000-0005-0000-0000-000039050000}"/>
    <cellStyle name="Normal 16" xfId="409" xr:uid="{00000000-0005-0000-0000-00003A050000}"/>
    <cellStyle name="Normal 16 2" xfId="410" xr:uid="{00000000-0005-0000-0000-00003B050000}"/>
    <cellStyle name="Normal 16 2 2" xfId="411" xr:uid="{00000000-0005-0000-0000-00003C050000}"/>
    <cellStyle name="Normal 16 2 2 2" xfId="412" xr:uid="{00000000-0005-0000-0000-00003D050000}"/>
    <cellStyle name="Normal 16 2 2 2 2" xfId="1536" xr:uid="{00000000-0005-0000-0000-00003E050000}"/>
    <cellStyle name="Normal 16 2 2 2 2 2" xfId="3114" xr:uid="{00000000-0005-0000-0000-00003F050000}"/>
    <cellStyle name="Normal 16 2 2 2 3" xfId="2325" xr:uid="{00000000-0005-0000-0000-000040050000}"/>
    <cellStyle name="Normal 16 2 2 3" xfId="1535" xr:uid="{00000000-0005-0000-0000-000041050000}"/>
    <cellStyle name="Normal 16 2 2 3 2" xfId="3113" xr:uid="{00000000-0005-0000-0000-000042050000}"/>
    <cellStyle name="Normal 16 2 2 4" xfId="2324" xr:uid="{00000000-0005-0000-0000-000043050000}"/>
    <cellStyle name="Normal 16 2 3" xfId="413" xr:uid="{00000000-0005-0000-0000-000044050000}"/>
    <cellStyle name="Normal 16 2 3 2" xfId="1537" xr:uid="{00000000-0005-0000-0000-000045050000}"/>
    <cellStyle name="Normal 16 2 3 2 2" xfId="3115" xr:uid="{00000000-0005-0000-0000-000046050000}"/>
    <cellStyle name="Normal 16 2 3 3" xfId="2326" xr:uid="{00000000-0005-0000-0000-000047050000}"/>
    <cellStyle name="Normal 16 2 4" xfId="1534" xr:uid="{00000000-0005-0000-0000-000048050000}"/>
    <cellStyle name="Normal 16 2 4 2" xfId="3112" xr:uid="{00000000-0005-0000-0000-000049050000}"/>
    <cellStyle name="Normal 16 2 5" xfId="2323" xr:uid="{00000000-0005-0000-0000-00004A050000}"/>
    <cellStyle name="Normal 16 3" xfId="414" xr:uid="{00000000-0005-0000-0000-00004B050000}"/>
    <cellStyle name="Normal 16 3 2" xfId="415" xr:uid="{00000000-0005-0000-0000-00004C050000}"/>
    <cellStyle name="Normal 16 3 2 2" xfId="416" xr:uid="{00000000-0005-0000-0000-00004D050000}"/>
    <cellStyle name="Normal 16 3 2 2 2" xfId="1540" xr:uid="{00000000-0005-0000-0000-00004E050000}"/>
    <cellStyle name="Normal 16 3 2 2 2 2" xfId="3118" xr:uid="{00000000-0005-0000-0000-00004F050000}"/>
    <cellStyle name="Normal 16 3 2 2 3" xfId="2329" xr:uid="{00000000-0005-0000-0000-000050050000}"/>
    <cellStyle name="Normal 16 3 2 3" xfId="1539" xr:uid="{00000000-0005-0000-0000-000051050000}"/>
    <cellStyle name="Normal 16 3 2 3 2" xfId="3117" xr:uid="{00000000-0005-0000-0000-000052050000}"/>
    <cellStyle name="Normal 16 3 2 4" xfId="2328" xr:uid="{00000000-0005-0000-0000-000053050000}"/>
    <cellStyle name="Normal 16 3 3" xfId="417" xr:uid="{00000000-0005-0000-0000-000054050000}"/>
    <cellStyle name="Normal 16 3 3 2" xfId="1541" xr:uid="{00000000-0005-0000-0000-000055050000}"/>
    <cellStyle name="Normal 16 3 3 2 2" xfId="3119" xr:uid="{00000000-0005-0000-0000-000056050000}"/>
    <cellStyle name="Normal 16 3 3 3" xfId="2330" xr:uid="{00000000-0005-0000-0000-000057050000}"/>
    <cellStyle name="Normal 16 3 4" xfId="1538" xr:uid="{00000000-0005-0000-0000-000058050000}"/>
    <cellStyle name="Normal 16 3 4 2" xfId="3116" xr:uid="{00000000-0005-0000-0000-000059050000}"/>
    <cellStyle name="Normal 16 3 5" xfId="2327" xr:uid="{00000000-0005-0000-0000-00005A050000}"/>
    <cellStyle name="Normal 16 4" xfId="418" xr:uid="{00000000-0005-0000-0000-00005B050000}"/>
    <cellStyle name="Normal 16 4 2" xfId="419" xr:uid="{00000000-0005-0000-0000-00005C050000}"/>
    <cellStyle name="Normal 16 4 2 2" xfId="1543" xr:uid="{00000000-0005-0000-0000-00005D050000}"/>
    <cellStyle name="Normal 16 4 2 2 2" xfId="3121" xr:uid="{00000000-0005-0000-0000-00005E050000}"/>
    <cellStyle name="Normal 16 4 2 3" xfId="2332" xr:uid="{00000000-0005-0000-0000-00005F050000}"/>
    <cellStyle name="Normal 16 4 3" xfId="1542" xr:uid="{00000000-0005-0000-0000-000060050000}"/>
    <cellStyle name="Normal 16 4 3 2" xfId="3120" xr:uid="{00000000-0005-0000-0000-000061050000}"/>
    <cellStyle name="Normal 16 4 4" xfId="2331" xr:uid="{00000000-0005-0000-0000-000062050000}"/>
    <cellStyle name="Normal 16 5" xfId="420" xr:uid="{00000000-0005-0000-0000-000063050000}"/>
    <cellStyle name="Normal 16 5 2" xfId="1544" xr:uid="{00000000-0005-0000-0000-000064050000}"/>
    <cellStyle name="Normal 16 5 2 2" xfId="3122" xr:uid="{00000000-0005-0000-0000-000065050000}"/>
    <cellStyle name="Normal 16 5 3" xfId="2333" xr:uid="{00000000-0005-0000-0000-000066050000}"/>
    <cellStyle name="Normal 16 6" xfId="1050" xr:uid="{00000000-0005-0000-0000-000067050000}"/>
    <cellStyle name="Normal 16 6 2" xfId="1845" xr:uid="{00000000-0005-0000-0000-000068050000}"/>
    <cellStyle name="Normal 16 6 2 2" xfId="3423" xr:uid="{00000000-0005-0000-0000-000069050000}"/>
    <cellStyle name="Normal 16 6 3" xfId="2634" xr:uid="{00000000-0005-0000-0000-00006A050000}"/>
    <cellStyle name="Normal 16 7" xfId="1174" xr:uid="{00000000-0005-0000-0000-00006B050000}"/>
    <cellStyle name="Normal 16 7 2" xfId="1966" xr:uid="{00000000-0005-0000-0000-00006C050000}"/>
    <cellStyle name="Normal 16 7 2 2" xfId="3544" xr:uid="{00000000-0005-0000-0000-00006D050000}"/>
    <cellStyle name="Normal 16 7 3" xfId="2755" xr:uid="{00000000-0005-0000-0000-00006E050000}"/>
    <cellStyle name="Normal 16 8" xfId="1533" xr:uid="{00000000-0005-0000-0000-00006F050000}"/>
    <cellStyle name="Normal 16 8 2" xfId="3111" xr:uid="{00000000-0005-0000-0000-000070050000}"/>
    <cellStyle name="Normal 16 9" xfId="2322" xr:uid="{00000000-0005-0000-0000-000071050000}"/>
    <cellStyle name="Normal 17" xfId="421" xr:uid="{00000000-0005-0000-0000-000072050000}"/>
    <cellStyle name="Normal 17 2" xfId="422" xr:uid="{00000000-0005-0000-0000-000073050000}"/>
    <cellStyle name="Normal 17 2 2" xfId="423" xr:uid="{00000000-0005-0000-0000-000074050000}"/>
    <cellStyle name="Normal 17 2 2 2" xfId="424" xr:uid="{00000000-0005-0000-0000-000075050000}"/>
    <cellStyle name="Normal 17 2 2 2 2" xfId="1548" xr:uid="{00000000-0005-0000-0000-000076050000}"/>
    <cellStyle name="Normal 17 2 2 2 2 2" xfId="3126" xr:uid="{00000000-0005-0000-0000-000077050000}"/>
    <cellStyle name="Normal 17 2 2 2 3" xfId="2337" xr:uid="{00000000-0005-0000-0000-000078050000}"/>
    <cellStyle name="Normal 17 2 2 3" xfId="1547" xr:uid="{00000000-0005-0000-0000-000079050000}"/>
    <cellStyle name="Normal 17 2 2 3 2" xfId="3125" xr:uid="{00000000-0005-0000-0000-00007A050000}"/>
    <cellStyle name="Normal 17 2 2 4" xfId="2336" xr:uid="{00000000-0005-0000-0000-00007B050000}"/>
    <cellStyle name="Normal 17 2 3" xfId="425" xr:uid="{00000000-0005-0000-0000-00007C050000}"/>
    <cellStyle name="Normal 17 2 3 2" xfId="1549" xr:uid="{00000000-0005-0000-0000-00007D050000}"/>
    <cellStyle name="Normal 17 2 3 2 2" xfId="3127" xr:uid="{00000000-0005-0000-0000-00007E050000}"/>
    <cellStyle name="Normal 17 2 3 3" xfId="2338" xr:uid="{00000000-0005-0000-0000-00007F050000}"/>
    <cellStyle name="Normal 17 2 4" xfId="1546" xr:uid="{00000000-0005-0000-0000-000080050000}"/>
    <cellStyle name="Normal 17 2 4 2" xfId="3124" xr:uid="{00000000-0005-0000-0000-000081050000}"/>
    <cellStyle name="Normal 17 2 5" xfId="2335" xr:uid="{00000000-0005-0000-0000-000082050000}"/>
    <cellStyle name="Normal 17 3" xfId="426" xr:uid="{00000000-0005-0000-0000-000083050000}"/>
    <cellStyle name="Normal 17 3 2" xfId="427" xr:uid="{00000000-0005-0000-0000-000084050000}"/>
    <cellStyle name="Normal 17 3 2 2" xfId="428" xr:uid="{00000000-0005-0000-0000-000085050000}"/>
    <cellStyle name="Normal 17 3 2 2 2" xfId="1552" xr:uid="{00000000-0005-0000-0000-000086050000}"/>
    <cellStyle name="Normal 17 3 2 2 2 2" xfId="3130" xr:uid="{00000000-0005-0000-0000-000087050000}"/>
    <cellStyle name="Normal 17 3 2 2 3" xfId="2341" xr:uid="{00000000-0005-0000-0000-000088050000}"/>
    <cellStyle name="Normal 17 3 2 3" xfId="1551" xr:uid="{00000000-0005-0000-0000-000089050000}"/>
    <cellStyle name="Normal 17 3 2 3 2" xfId="3129" xr:uid="{00000000-0005-0000-0000-00008A050000}"/>
    <cellStyle name="Normal 17 3 2 4" xfId="2340" xr:uid="{00000000-0005-0000-0000-00008B050000}"/>
    <cellStyle name="Normal 17 3 3" xfId="429" xr:uid="{00000000-0005-0000-0000-00008C050000}"/>
    <cellStyle name="Normal 17 3 3 2" xfId="1553" xr:uid="{00000000-0005-0000-0000-00008D050000}"/>
    <cellStyle name="Normal 17 3 3 2 2" xfId="3131" xr:uid="{00000000-0005-0000-0000-00008E050000}"/>
    <cellStyle name="Normal 17 3 3 3" xfId="2342" xr:uid="{00000000-0005-0000-0000-00008F050000}"/>
    <cellStyle name="Normal 17 3 4" xfId="1550" xr:uid="{00000000-0005-0000-0000-000090050000}"/>
    <cellStyle name="Normal 17 3 4 2" xfId="3128" xr:uid="{00000000-0005-0000-0000-000091050000}"/>
    <cellStyle name="Normal 17 3 5" xfId="2339" xr:uid="{00000000-0005-0000-0000-000092050000}"/>
    <cellStyle name="Normal 17 4" xfId="430" xr:uid="{00000000-0005-0000-0000-000093050000}"/>
    <cellStyle name="Normal 17 4 2" xfId="431" xr:uid="{00000000-0005-0000-0000-000094050000}"/>
    <cellStyle name="Normal 17 4 2 2" xfId="1555" xr:uid="{00000000-0005-0000-0000-000095050000}"/>
    <cellStyle name="Normal 17 4 2 2 2" xfId="3133" xr:uid="{00000000-0005-0000-0000-000096050000}"/>
    <cellStyle name="Normal 17 4 2 3" xfId="2344" xr:uid="{00000000-0005-0000-0000-000097050000}"/>
    <cellStyle name="Normal 17 4 3" xfId="1554" xr:uid="{00000000-0005-0000-0000-000098050000}"/>
    <cellStyle name="Normal 17 4 3 2" xfId="3132" xr:uid="{00000000-0005-0000-0000-000099050000}"/>
    <cellStyle name="Normal 17 4 4" xfId="2343" xr:uid="{00000000-0005-0000-0000-00009A050000}"/>
    <cellStyle name="Normal 17 5" xfId="432" xr:uid="{00000000-0005-0000-0000-00009B050000}"/>
    <cellStyle name="Normal 17 5 2" xfId="1556" xr:uid="{00000000-0005-0000-0000-00009C050000}"/>
    <cellStyle name="Normal 17 5 2 2" xfId="3134" xr:uid="{00000000-0005-0000-0000-00009D050000}"/>
    <cellStyle name="Normal 17 5 3" xfId="2345" xr:uid="{00000000-0005-0000-0000-00009E050000}"/>
    <cellStyle name="Normal 17 6" xfId="1053" xr:uid="{00000000-0005-0000-0000-00009F050000}"/>
    <cellStyle name="Normal 17 6 2" xfId="1848" xr:uid="{00000000-0005-0000-0000-0000A0050000}"/>
    <cellStyle name="Normal 17 6 2 2" xfId="3426" xr:uid="{00000000-0005-0000-0000-0000A1050000}"/>
    <cellStyle name="Normal 17 6 3" xfId="2637" xr:uid="{00000000-0005-0000-0000-0000A2050000}"/>
    <cellStyle name="Normal 17 7" xfId="1177" xr:uid="{00000000-0005-0000-0000-0000A3050000}"/>
    <cellStyle name="Normal 17 7 2" xfId="1969" xr:uid="{00000000-0005-0000-0000-0000A4050000}"/>
    <cellStyle name="Normal 17 7 2 2" xfId="3547" xr:uid="{00000000-0005-0000-0000-0000A5050000}"/>
    <cellStyle name="Normal 17 7 3" xfId="2758" xr:uid="{00000000-0005-0000-0000-0000A6050000}"/>
    <cellStyle name="Normal 17 8" xfId="1545" xr:uid="{00000000-0005-0000-0000-0000A7050000}"/>
    <cellStyle name="Normal 17 8 2" xfId="3123" xr:uid="{00000000-0005-0000-0000-0000A8050000}"/>
    <cellStyle name="Normal 17 9" xfId="2334" xr:uid="{00000000-0005-0000-0000-0000A9050000}"/>
    <cellStyle name="Normal 18" xfId="433" xr:uid="{00000000-0005-0000-0000-0000AA050000}"/>
    <cellStyle name="Normal 18 2" xfId="434" xr:uid="{00000000-0005-0000-0000-0000AB050000}"/>
    <cellStyle name="Normal 18 2 2" xfId="435" xr:uid="{00000000-0005-0000-0000-0000AC050000}"/>
    <cellStyle name="Normal 18 2 2 2" xfId="436" xr:uid="{00000000-0005-0000-0000-0000AD050000}"/>
    <cellStyle name="Normal 18 2 2 2 2" xfId="1560" xr:uid="{00000000-0005-0000-0000-0000AE050000}"/>
    <cellStyle name="Normal 18 2 2 2 2 2" xfId="3138" xr:uid="{00000000-0005-0000-0000-0000AF050000}"/>
    <cellStyle name="Normal 18 2 2 2 3" xfId="2349" xr:uid="{00000000-0005-0000-0000-0000B0050000}"/>
    <cellStyle name="Normal 18 2 2 3" xfId="1559" xr:uid="{00000000-0005-0000-0000-0000B1050000}"/>
    <cellStyle name="Normal 18 2 2 3 2" xfId="3137" xr:uid="{00000000-0005-0000-0000-0000B2050000}"/>
    <cellStyle name="Normal 18 2 2 4" xfId="2348" xr:uid="{00000000-0005-0000-0000-0000B3050000}"/>
    <cellStyle name="Normal 18 2 3" xfId="437" xr:uid="{00000000-0005-0000-0000-0000B4050000}"/>
    <cellStyle name="Normal 18 2 3 2" xfId="1561" xr:uid="{00000000-0005-0000-0000-0000B5050000}"/>
    <cellStyle name="Normal 18 2 3 2 2" xfId="3139" xr:uid="{00000000-0005-0000-0000-0000B6050000}"/>
    <cellStyle name="Normal 18 2 3 3" xfId="2350" xr:uid="{00000000-0005-0000-0000-0000B7050000}"/>
    <cellStyle name="Normal 18 2 4" xfId="1558" xr:uid="{00000000-0005-0000-0000-0000B8050000}"/>
    <cellStyle name="Normal 18 2 4 2" xfId="3136" xr:uid="{00000000-0005-0000-0000-0000B9050000}"/>
    <cellStyle name="Normal 18 2 5" xfId="2347" xr:uid="{00000000-0005-0000-0000-0000BA050000}"/>
    <cellStyle name="Normal 18 3" xfId="438" xr:uid="{00000000-0005-0000-0000-0000BB050000}"/>
    <cellStyle name="Normal 18 3 2" xfId="439" xr:uid="{00000000-0005-0000-0000-0000BC050000}"/>
    <cellStyle name="Normal 18 3 2 2" xfId="440" xr:uid="{00000000-0005-0000-0000-0000BD050000}"/>
    <cellStyle name="Normal 18 3 2 2 2" xfId="1564" xr:uid="{00000000-0005-0000-0000-0000BE050000}"/>
    <cellStyle name="Normal 18 3 2 2 2 2" xfId="3142" xr:uid="{00000000-0005-0000-0000-0000BF050000}"/>
    <cellStyle name="Normal 18 3 2 2 3" xfId="2353" xr:uid="{00000000-0005-0000-0000-0000C0050000}"/>
    <cellStyle name="Normal 18 3 2 3" xfId="1563" xr:uid="{00000000-0005-0000-0000-0000C1050000}"/>
    <cellStyle name="Normal 18 3 2 3 2" xfId="3141" xr:uid="{00000000-0005-0000-0000-0000C2050000}"/>
    <cellStyle name="Normal 18 3 2 4" xfId="2352" xr:uid="{00000000-0005-0000-0000-0000C3050000}"/>
    <cellStyle name="Normal 18 3 3" xfId="441" xr:uid="{00000000-0005-0000-0000-0000C4050000}"/>
    <cellStyle name="Normal 18 3 3 2" xfId="1565" xr:uid="{00000000-0005-0000-0000-0000C5050000}"/>
    <cellStyle name="Normal 18 3 3 2 2" xfId="3143" xr:uid="{00000000-0005-0000-0000-0000C6050000}"/>
    <cellStyle name="Normal 18 3 3 3" xfId="2354" xr:uid="{00000000-0005-0000-0000-0000C7050000}"/>
    <cellStyle name="Normal 18 3 4" xfId="1562" xr:uid="{00000000-0005-0000-0000-0000C8050000}"/>
    <cellStyle name="Normal 18 3 4 2" xfId="3140" xr:uid="{00000000-0005-0000-0000-0000C9050000}"/>
    <cellStyle name="Normal 18 3 5" xfId="2351" xr:uid="{00000000-0005-0000-0000-0000CA050000}"/>
    <cellStyle name="Normal 18 4" xfId="442" xr:uid="{00000000-0005-0000-0000-0000CB050000}"/>
    <cellStyle name="Normal 18 4 2" xfId="443" xr:uid="{00000000-0005-0000-0000-0000CC050000}"/>
    <cellStyle name="Normal 18 4 2 2" xfId="1567" xr:uid="{00000000-0005-0000-0000-0000CD050000}"/>
    <cellStyle name="Normal 18 4 2 2 2" xfId="3145" xr:uid="{00000000-0005-0000-0000-0000CE050000}"/>
    <cellStyle name="Normal 18 4 2 3" xfId="2356" xr:uid="{00000000-0005-0000-0000-0000CF050000}"/>
    <cellStyle name="Normal 18 4 3" xfId="1566" xr:uid="{00000000-0005-0000-0000-0000D0050000}"/>
    <cellStyle name="Normal 18 4 3 2" xfId="3144" xr:uid="{00000000-0005-0000-0000-0000D1050000}"/>
    <cellStyle name="Normal 18 4 4" xfId="2355" xr:uid="{00000000-0005-0000-0000-0000D2050000}"/>
    <cellStyle name="Normal 18 5" xfId="444" xr:uid="{00000000-0005-0000-0000-0000D3050000}"/>
    <cellStyle name="Normal 18 5 2" xfId="1568" xr:uid="{00000000-0005-0000-0000-0000D4050000}"/>
    <cellStyle name="Normal 18 5 2 2" xfId="3146" xr:uid="{00000000-0005-0000-0000-0000D5050000}"/>
    <cellStyle name="Normal 18 5 3" xfId="2357" xr:uid="{00000000-0005-0000-0000-0000D6050000}"/>
    <cellStyle name="Normal 18 6" xfId="1557" xr:uid="{00000000-0005-0000-0000-0000D7050000}"/>
    <cellStyle name="Normal 18 6 2" xfId="3135" xr:uid="{00000000-0005-0000-0000-0000D8050000}"/>
    <cellStyle name="Normal 18 7" xfId="2346" xr:uid="{00000000-0005-0000-0000-0000D9050000}"/>
    <cellStyle name="Normal 19" xfId="445" xr:uid="{00000000-0005-0000-0000-0000DA050000}"/>
    <cellStyle name="Normal 2" xfId="10" xr:uid="{00000000-0005-0000-0000-0000DB050000}"/>
    <cellStyle name="Normal 2 10" xfId="88" xr:uid="{00000000-0005-0000-0000-0000DC050000}"/>
    <cellStyle name="Normal 2 10 2" xfId="446" xr:uid="{00000000-0005-0000-0000-0000DD050000}"/>
    <cellStyle name="Normal 2 10 3" xfId="882" xr:uid="{00000000-0005-0000-0000-0000DE050000}"/>
    <cellStyle name="Normal 2 11" xfId="89" xr:uid="{00000000-0005-0000-0000-0000DF050000}"/>
    <cellStyle name="Normal 2 11 2" xfId="447" xr:uid="{00000000-0005-0000-0000-0000E0050000}"/>
    <cellStyle name="Normal 2 11 3" xfId="883" xr:uid="{00000000-0005-0000-0000-0000E1050000}"/>
    <cellStyle name="Normal 2 12" xfId="90" xr:uid="{00000000-0005-0000-0000-0000E2050000}"/>
    <cellStyle name="Normal 2 12 2" xfId="448" xr:uid="{00000000-0005-0000-0000-0000E3050000}"/>
    <cellStyle name="Normal 2 12 2 2" xfId="884" xr:uid="{00000000-0005-0000-0000-0000E4050000}"/>
    <cellStyle name="Normal 2 12 2 3" xfId="1569" xr:uid="{00000000-0005-0000-0000-0000E5050000}"/>
    <cellStyle name="Normal 2 12 2 3 2" xfId="3147" xr:uid="{00000000-0005-0000-0000-0000E6050000}"/>
    <cellStyle name="Normal 2 12 2 4" xfId="2358" xr:uid="{00000000-0005-0000-0000-0000E7050000}"/>
    <cellStyle name="Normal 2 12 3" xfId="885" xr:uid="{00000000-0005-0000-0000-0000E8050000}"/>
    <cellStyle name="Normal 2 13" xfId="91" xr:uid="{00000000-0005-0000-0000-0000E9050000}"/>
    <cellStyle name="Normal 2 13 2" xfId="886" xr:uid="{00000000-0005-0000-0000-0000EA050000}"/>
    <cellStyle name="Normal 2 13 3" xfId="887" xr:uid="{00000000-0005-0000-0000-0000EB050000}"/>
    <cellStyle name="Normal 2 14" xfId="92" xr:uid="{00000000-0005-0000-0000-0000EC050000}"/>
    <cellStyle name="Normal 2 14 2" xfId="888" xr:uid="{00000000-0005-0000-0000-0000ED050000}"/>
    <cellStyle name="Normal 2 14 3" xfId="889" xr:uid="{00000000-0005-0000-0000-0000EE050000}"/>
    <cellStyle name="Normal 2 15" xfId="93" xr:uid="{00000000-0005-0000-0000-0000EF050000}"/>
    <cellStyle name="Normal 2 15 2" xfId="890" xr:uid="{00000000-0005-0000-0000-0000F0050000}"/>
    <cellStyle name="Normal 2 15 3" xfId="891" xr:uid="{00000000-0005-0000-0000-0000F1050000}"/>
    <cellStyle name="Normal 2 16" xfId="94" xr:uid="{00000000-0005-0000-0000-0000F2050000}"/>
    <cellStyle name="Normal 2 16 2" xfId="892" xr:uid="{00000000-0005-0000-0000-0000F3050000}"/>
    <cellStyle name="Normal 2 16 3" xfId="893" xr:uid="{00000000-0005-0000-0000-0000F4050000}"/>
    <cellStyle name="Normal 2 17" xfId="95" xr:uid="{00000000-0005-0000-0000-0000F5050000}"/>
    <cellStyle name="Normal 2 17 2" xfId="894" xr:uid="{00000000-0005-0000-0000-0000F6050000}"/>
    <cellStyle name="Normal 2 17 3" xfId="895" xr:uid="{00000000-0005-0000-0000-0000F7050000}"/>
    <cellStyle name="Normal 2 18" xfId="96" xr:uid="{00000000-0005-0000-0000-0000F8050000}"/>
    <cellStyle name="Normal 2 18 2" xfId="896" xr:uid="{00000000-0005-0000-0000-0000F9050000}"/>
    <cellStyle name="Normal 2 18 2 2" xfId="1093" xr:uid="{00000000-0005-0000-0000-0000FA050000}"/>
    <cellStyle name="Normal 2 18 2 2 2" xfId="1885" xr:uid="{00000000-0005-0000-0000-0000FB050000}"/>
    <cellStyle name="Normal 2 18 2 2 2 2" xfId="3463" xr:uid="{00000000-0005-0000-0000-0000FC050000}"/>
    <cellStyle name="Normal 2 18 2 2 3" xfId="2674" xr:uid="{00000000-0005-0000-0000-0000FD050000}"/>
    <cellStyle name="Normal 2 18 2 3" xfId="1764" xr:uid="{00000000-0005-0000-0000-0000FE050000}"/>
    <cellStyle name="Normal 2 18 2 3 2" xfId="3342" xr:uid="{00000000-0005-0000-0000-0000FF050000}"/>
    <cellStyle name="Normal 2 18 2 4" xfId="2553" xr:uid="{00000000-0005-0000-0000-000000060000}"/>
    <cellStyle name="Normal 2 19" xfId="97" xr:uid="{00000000-0005-0000-0000-000001060000}"/>
    <cellStyle name="Normal 2 19 2" xfId="98" xr:uid="{00000000-0005-0000-0000-000002060000}"/>
    <cellStyle name="Normal 2 19 2 2" xfId="1273" xr:uid="{00000000-0005-0000-0000-000003060000}"/>
    <cellStyle name="Normal 2 19 2 2 2" xfId="2851" xr:uid="{00000000-0005-0000-0000-000004060000}"/>
    <cellStyle name="Normal 2 19 2 3" xfId="2062" xr:uid="{00000000-0005-0000-0000-000005060000}"/>
    <cellStyle name="Normal 2 19 3" xfId="897" xr:uid="{00000000-0005-0000-0000-000006060000}"/>
    <cellStyle name="Normal 2 19 3 2" xfId="1765" xr:uid="{00000000-0005-0000-0000-000007060000}"/>
    <cellStyle name="Normal 2 19 3 2 2" xfId="3343" xr:uid="{00000000-0005-0000-0000-000008060000}"/>
    <cellStyle name="Normal 2 19 3 3" xfId="2554" xr:uid="{00000000-0005-0000-0000-000009060000}"/>
    <cellStyle name="Normal 2 19 4" xfId="1094" xr:uid="{00000000-0005-0000-0000-00000A060000}"/>
    <cellStyle name="Normal 2 19 4 2" xfId="1886" xr:uid="{00000000-0005-0000-0000-00000B060000}"/>
    <cellStyle name="Normal 2 19 4 2 2" xfId="3464" xr:uid="{00000000-0005-0000-0000-00000C060000}"/>
    <cellStyle name="Normal 2 19 4 3" xfId="2675" xr:uid="{00000000-0005-0000-0000-00000D060000}"/>
    <cellStyle name="Normal 2 19 5" xfId="1272" xr:uid="{00000000-0005-0000-0000-00000E060000}"/>
    <cellStyle name="Normal 2 19 5 2" xfId="2850" xr:uid="{00000000-0005-0000-0000-00000F060000}"/>
    <cellStyle name="Normal 2 19 6" xfId="2061" xr:uid="{00000000-0005-0000-0000-000010060000}"/>
    <cellStyle name="Normal 2 2" xfId="1" xr:uid="{00000000-0005-0000-0000-000011060000}"/>
    <cellStyle name="Normal 2 2 10" xfId="898" xr:uid="{00000000-0005-0000-0000-000012060000}"/>
    <cellStyle name="Normal 2 2 10 2" xfId="1095" xr:uid="{00000000-0005-0000-0000-000013060000}"/>
    <cellStyle name="Normal 2 2 10 2 2" xfId="1887" xr:uid="{00000000-0005-0000-0000-000014060000}"/>
    <cellStyle name="Normal 2 2 10 2 2 2" xfId="3465" xr:uid="{00000000-0005-0000-0000-000015060000}"/>
    <cellStyle name="Normal 2 2 10 2 3" xfId="2676" xr:uid="{00000000-0005-0000-0000-000016060000}"/>
    <cellStyle name="Normal 2 2 10 3" xfId="1766" xr:uid="{00000000-0005-0000-0000-000017060000}"/>
    <cellStyle name="Normal 2 2 10 3 2" xfId="3344" xr:uid="{00000000-0005-0000-0000-000018060000}"/>
    <cellStyle name="Normal 2 2 10 4" xfId="2555" xr:uid="{00000000-0005-0000-0000-000019060000}"/>
    <cellStyle name="Normal 2 2 11" xfId="899" xr:uid="{00000000-0005-0000-0000-00001A060000}"/>
    <cellStyle name="Normal 2 2 11 2" xfId="1096" xr:uid="{00000000-0005-0000-0000-00001B060000}"/>
    <cellStyle name="Normal 2 2 11 2 2" xfId="1888" xr:uid="{00000000-0005-0000-0000-00001C060000}"/>
    <cellStyle name="Normal 2 2 11 2 2 2" xfId="3466" xr:uid="{00000000-0005-0000-0000-00001D060000}"/>
    <cellStyle name="Normal 2 2 11 2 3" xfId="2677" xr:uid="{00000000-0005-0000-0000-00001E060000}"/>
    <cellStyle name="Normal 2 2 11 3" xfId="1767" xr:uid="{00000000-0005-0000-0000-00001F060000}"/>
    <cellStyle name="Normal 2 2 11 3 2" xfId="3345" xr:uid="{00000000-0005-0000-0000-000020060000}"/>
    <cellStyle name="Normal 2 2 11 4" xfId="2556" xr:uid="{00000000-0005-0000-0000-000021060000}"/>
    <cellStyle name="Normal 2 2 12" xfId="900" xr:uid="{00000000-0005-0000-0000-000022060000}"/>
    <cellStyle name="Normal 2 2 12 2" xfId="1097" xr:uid="{00000000-0005-0000-0000-000023060000}"/>
    <cellStyle name="Normal 2 2 12 2 2" xfId="1889" xr:uid="{00000000-0005-0000-0000-000024060000}"/>
    <cellStyle name="Normal 2 2 12 2 2 2" xfId="3467" xr:uid="{00000000-0005-0000-0000-000025060000}"/>
    <cellStyle name="Normal 2 2 12 2 3" xfId="2678" xr:uid="{00000000-0005-0000-0000-000026060000}"/>
    <cellStyle name="Normal 2 2 12 3" xfId="1768" xr:uid="{00000000-0005-0000-0000-000027060000}"/>
    <cellStyle name="Normal 2 2 12 3 2" xfId="3346" xr:uid="{00000000-0005-0000-0000-000028060000}"/>
    <cellStyle name="Normal 2 2 12 4" xfId="2557" xr:uid="{00000000-0005-0000-0000-000029060000}"/>
    <cellStyle name="Normal 2 2 13" xfId="901" xr:uid="{00000000-0005-0000-0000-00002A060000}"/>
    <cellStyle name="Normal 2 2 13 2" xfId="1098" xr:uid="{00000000-0005-0000-0000-00002B060000}"/>
    <cellStyle name="Normal 2 2 13 2 2" xfId="1890" xr:uid="{00000000-0005-0000-0000-00002C060000}"/>
    <cellStyle name="Normal 2 2 13 2 2 2" xfId="3468" xr:uid="{00000000-0005-0000-0000-00002D060000}"/>
    <cellStyle name="Normal 2 2 13 2 3" xfId="2679" xr:uid="{00000000-0005-0000-0000-00002E060000}"/>
    <cellStyle name="Normal 2 2 13 3" xfId="1769" xr:uid="{00000000-0005-0000-0000-00002F060000}"/>
    <cellStyle name="Normal 2 2 13 3 2" xfId="3347" xr:uid="{00000000-0005-0000-0000-000030060000}"/>
    <cellStyle name="Normal 2 2 13 4" xfId="2558" xr:uid="{00000000-0005-0000-0000-000031060000}"/>
    <cellStyle name="Normal 2 2 14" xfId="902" xr:uid="{00000000-0005-0000-0000-000032060000}"/>
    <cellStyle name="Normal 2 2 14 2" xfId="1099" xr:uid="{00000000-0005-0000-0000-000033060000}"/>
    <cellStyle name="Normal 2 2 14 2 2" xfId="1891" xr:uid="{00000000-0005-0000-0000-000034060000}"/>
    <cellStyle name="Normal 2 2 14 2 2 2" xfId="3469" xr:uid="{00000000-0005-0000-0000-000035060000}"/>
    <cellStyle name="Normal 2 2 14 2 3" xfId="2680" xr:uid="{00000000-0005-0000-0000-000036060000}"/>
    <cellStyle name="Normal 2 2 14 3" xfId="1770" xr:uid="{00000000-0005-0000-0000-000037060000}"/>
    <cellStyle name="Normal 2 2 14 3 2" xfId="3348" xr:uid="{00000000-0005-0000-0000-000038060000}"/>
    <cellStyle name="Normal 2 2 14 4" xfId="2559" xr:uid="{00000000-0005-0000-0000-000039060000}"/>
    <cellStyle name="Normal 2 2 15" xfId="903" xr:uid="{00000000-0005-0000-0000-00003A060000}"/>
    <cellStyle name="Normal 2 2 15 2" xfId="1100" xr:uid="{00000000-0005-0000-0000-00003B060000}"/>
    <cellStyle name="Normal 2 2 15 2 2" xfId="1892" xr:uid="{00000000-0005-0000-0000-00003C060000}"/>
    <cellStyle name="Normal 2 2 15 2 2 2" xfId="3470" xr:uid="{00000000-0005-0000-0000-00003D060000}"/>
    <cellStyle name="Normal 2 2 15 2 3" xfId="2681" xr:uid="{00000000-0005-0000-0000-00003E060000}"/>
    <cellStyle name="Normal 2 2 15 3" xfId="1771" xr:uid="{00000000-0005-0000-0000-00003F060000}"/>
    <cellStyle name="Normal 2 2 15 3 2" xfId="3349" xr:uid="{00000000-0005-0000-0000-000040060000}"/>
    <cellStyle name="Normal 2 2 15 4" xfId="2560" xr:uid="{00000000-0005-0000-0000-000041060000}"/>
    <cellStyle name="Normal 2 2 16" xfId="904" xr:uid="{00000000-0005-0000-0000-000042060000}"/>
    <cellStyle name="Normal 2 2 16 2" xfId="1101" xr:uid="{00000000-0005-0000-0000-000043060000}"/>
    <cellStyle name="Normal 2 2 16 2 2" xfId="1893" xr:uid="{00000000-0005-0000-0000-000044060000}"/>
    <cellStyle name="Normal 2 2 16 2 2 2" xfId="3471" xr:uid="{00000000-0005-0000-0000-000045060000}"/>
    <cellStyle name="Normal 2 2 16 2 3" xfId="2682" xr:uid="{00000000-0005-0000-0000-000046060000}"/>
    <cellStyle name="Normal 2 2 16 3" xfId="1772" xr:uid="{00000000-0005-0000-0000-000047060000}"/>
    <cellStyle name="Normal 2 2 16 3 2" xfId="3350" xr:uid="{00000000-0005-0000-0000-000048060000}"/>
    <cellStyle name="Normal 2 2 16 4" xfId="2561" xr:uid="{00000000-0005-0000-0000-000049060000}"/>
    <cellStyle name="Normal 2 2 17" xfId="905" xr:uid="{00000000-0005-0000-0000-00004A060000}"/>
    <cellStyle name="Normal 2 2 17 2" xfId="1102" xr:uid="{00000000-0005-0000-0000-00004B060000}"/>
    <cellStyle name="Normal 2 2 17 2 2" xfId="1894" xr:uid="{00000000-0005-0000-0000-00004C060000}"/>
    <cellStyle name="Normal 2 2 17 2 2 2" xfId="3472" xr:uid="{00000000-0005-0000-0000-00004D060000}"/>
    <cellStyle name="Normal 2 2 17 2 3" xfId="2683" xr:uid="{00000000-0005-0000-0000-00004E060000}"/>
    <cellStyle name="Normal 2 2 17 3" xfId="1773" xr:uid="{00000000-0005-0000-0000-00004F060000}"/>
    <cellStyle name="Normal 2 2 17 3 2" xfId="3351" xr:uid="{00000000-0005-0000-0000-000050060000}"/>
    <cellStyle name="Normal 2 2 17 4" xfId="2562" xr:uid="{00000000-0005-0000-0000-000051060000}"/>
    <cellStyle name="Normal 2 2 18" xfId="906" xr:uid="{00000000-0005-0000-0000-000052060000}"/>
    <cellStyle name="Normal 2 2 19" xfId="907" xr:uid="{00000000-0005-0000-0000-000053060000}"/>
    <cellStyle name="Normal 2 2 2" xfId="449" xr:uid="{00000000-0005-0000-0000-000054060000}"/>
    <cellStyle name="Normal 2 2 2 2" xfId="908" xr:uid="{00000000-0005-0000-0000-000055060000}"/>
    <cellStyle name="Normal 2 2 2 2 2" xfId="1103" xr:uid="{00000000-0005-0000-0000-000056060000}"/>
    <cellStyle name="Normal 2 2 2 2 2 2" xfId="1895" xr:uid="{00000000-0005-0000-0000-000057060000}"/>
    <cellStyle name="Normal 2 2 2 2 2 2 2" xfId="3473" xr:uid="{00000000-0005-0000-0000-000058060000}"/>
    <cellStyle name="Normal 2 2 2 2 2 3" xfId="2684" xr:uid="{00000000-0005-0000-0000-000059060000}"/>
    <cellStyle name="Normal 2 2 2 2 3" xfId="1774" xr:uid="{00000000-0005-0000-0000-00005A060000}"/>
    <cellStyle name="Normal 2 2 2 2 3 2" xfId="3352" xr:uid="{00000000-0005-0000-0000-00005B060000}"/>
    <cellStyle name="Normal 2 2 2 2 4" xfId="2563" xr:uid="{00000000-0005-0000-0000-00005C060000}"/>
    <cellStyle name="Normal 2 2 2 3" xfId="909" xr:uid="{00000000-0005-0000-0000-00005D060000}"/>
    <cellStyle name="Normal 2 2 2 3 2" xfId="1104" xr:uid="{00000000-0005-0000-0000-00005E060000}"/>
    <cellStyle name="Normal 2 2 2 3 2 2" xfId="1896" xr:uid="{00000000-0005-0000-0000-00005F060000}"/>
    <cellStyle name="Normal 2 2 2 3 2 2 2" xfId="3474" xr:uid="{00000000-0005-0000-0000-000060060000}"/>
    <cellStyle name="Normal 2 2 2 3 2 3" xfId="2685" xr:uid="{00000000-0005-0000-0000-000061060000}"/>
    <cellStyle name="Normal 2 2 2 3 3" xfId="1775" xr:uid="{00000000-0005-0000-0000-000062060000}"/>
    <cellStyle name="Normal 2 2 2 3 3 2" xfId="3353" xr:uid="{00000000-0005-0000-0000-000063060000}"/>
    <cellStyle name="Normal 2 2 2 3 4" xfId="2564" xr:uid="{00000000-0005-0000-0000-000064060000}"/>
    <cellStyle name="Normal 2 2 2 4" xfId="910" xr:uid="{00000000-0005-0000-0000-000065060000}"/>
    <cellStyle name="Normal 2 2 2 4 2" xfId="1105" xr:uid="{00000000-0005-0000-0000-000066060000}"/>
    <cellStyle name="Normal 2 2 2 4 2 2" xfId="1897" xr:uid="{00000000-0005-0000-0000-000067060000}"/>
    <cellStyle name="Normal 2 2 2 4 2 2 2" xfId="3475" xr:uid="{00000000-0005-0000-0000-000068060000}"/>
    <cellStyle name="Normal 2 2 2 4 2 3" xfId="2686" xr:uid="{00000000-0005-0000-0000-000069060000}"/>
    <cellStyle name="Normal 2 2 2 4 3" xfId="1776" xr:uid="{00000000-0005-0000-0000-00006A060000}"/>
    <cellStyle name="Normal 2 2 2 4 3 2" xfId="3354" xr:uid="{00000000-0005-0000-0000-00006B060000}"/>
    <cellStyle name="Normal 2 2 2 4 4" xfId="2565" xr:uid="{00000000-0005-0000-0000-00006C060000}"/>
    <cellStyle name="Normal 2 2 2 5" xfId="911" xr:uid="{00000000-0005-0000-0000-00006D060000}"/>
    <cellStyle name="Normal 2 2 2 5 2" xfId="1106" xr:uid="{00000000-0005-0000-0000-00006E060000}"/>
    <cellStyle name="Normal 2 2 2 5 2 2" xfId="1898" xr:uid="{00000000-0005-0000-0000-00006F060000}"/>
    <cellStyle name="Normal 2 2 2 5 2 2 2" xfId="3476" xr:uid="{00000000-0005-0000-0000-000070060000}"/>
    <cellStyle name="Normal 2 2 2 5 2 3" xfId="2687" xr:uid="{00000000-0005-0000-0000-000071060000}"/>
    <cellStyle name="Normal 2 2 2 5 3" xfId="1777" xr:uid="{00000000-0005-0000-0000-000072060000}"/>
    <cellStyle name="Normal 2 2 2 5 3 2" xfId="3355" xr:uid="{00000000-0005-0000-0000-000073060000}"/>
    <cellStyle name="Normal 2 2 2 5 4" xfId="2566" xr:uid="{00000000-0005-0000-0000-000074060000}"/>
    <cellStyle name="Normal 2 2 2 6" xfId="912" xr:uid="{00000000-0005-0000-0000-000075060000}"/>
    <cellStyle name="Normal 2 2 2 6 2" xfId="1107" xr:uid="{00000000-0005-0000-0000-000076060000}"/>
    <cellStyle name="Normal 2 2 2 6 2 2" xfId="1899" xr:uid="{00000000-0005-0000-0000-000077060000}"/>
    <cellStyle name="Normal 2 2 2 6 2 2 2" xfId="3477" xr:uid="{00000000-0005-0000-0000-000078060000}"/>
    <cellStyle name="Normal 2 2 2 6 2 3" xfId="2688" xr:uid="{00000000-0005-0000-0000-000079060000}"/>
    <cellStyle name="Normal 2 2 2 6 3" xfId="1778" xr:uid="{00000000-0005-0000-0000-00007A060000}"/>
    <cellStyle name="Normal 2 2 2 6 3 2" xfId="3356" xr:uid="{00000000-0005-0000-0000-00007B060000}"/>
    <cellStyle name="Normal 2 2 2 6 4" xfId="2567" xr:uid="{00000000-0005-0000-0000-00007C060000}"/>
    <cellStyle name="Normal 2 2 2 7" xfId="913" xr:uid="{00000000-0005-0000-0000-00007D060000}"/>
    <cellStyle name="Normal 2 2 2 7 2" xfId="1108" xr:uid="{00000000-0005-0000-0000-00007E060000}"/>
    <cellStyle name="Normal 2 2 2 7 2 2" xfId="1900" xr:uid="{00000000-0005-0000-0000-00007F060000}"/>
    <cellStyle name="Normal 2 2 2 7 2 2 2" xfId="3478" xr:uid="{00000000-0005-0000-0000-000080060000}"/>
    <cellStyle name="Normal 2 2 2 7 2 3" xfId="2689" xr:uid="{00000000-0005-0000-0000-000081060000}"/>
    <cellStyle name="Normal 2 2 2 7 3" xfId="1779" xr:uid="{00000000-0005-0000-0000-000082060000}"/>
    <cellStyle name="Normal 2 2 2 7 3 2" xfId="3357" xr:uid="{00000000-0005-0000-0000-000083060000}"/>
    <cellStyle name="Normal 2 2 2 7 4" xfId="2568" xr:uid="{00000000-0005-0000-0000-000084060000}"/>
    <cellStyle name="Normal 2 2 20" xfId="914" xr:uid="{00000000-0005-0000-0000-000085060000}"/>
    <cellStyle name="Normal 2 2 21" xfId="915" xr:uid="{00000000-0005-0000-0000-000086060000}"/>
    <cellStyle name="Normal 2 2 22" xfId="916" xr:uid="{00000000-0005-0000-0000-000087060000}"/>
    <cellStyle name="Normal 2 2 23" xfId="917" xr:uid="{00000000-0005-0000-0000-000088060000}"/>
    <cellStyle name="Normal 2 2 23 2" xfId="1109" xr:uid="{00000000-0005-0000-0000-000089060000}"/>
    <cellStyle name="Normal 2 2 23 2 2" xfId="1901" xr:uid="{00000000-0005-0000-0000-00008A060000}"/>
    <cellStyle name="Normal 2 2 23 2 2 2" xfId="3479" xr:uid="{00000000-0005-0000-0000-00008B060000}"/>
    <cellStyle name="Normal 2 2 23 2 3" xfId="2690" xr:uid="{00000000-0005-0000-0000-00008C060000}"/>
    <cellStyle name="Normal 2 2 23 3" xfId="1780" xr:uid="{00000000-0005-0000-0000-00008D060000}"/>
    <cellStyle name="Normal 2 2 23 3 2" xfId="3358" xr:uid="{00000000-0005-0000-0000-00008E060000}"/>
    <cellStyle name="Normal 2 2 23 4" xfId="2569" xr:uid="{00000000-0005-0000-0000-00008F060000}"/>
    <cellStyle name="Normal 2 2 3" xfId="918" xr:uid="{00000000-0005-0000-0000-000090060000}"/>
    <cellStyle name="Normal 2 2 3 2" xfId="1110" xr:uid="{00000000-0005-0000-0000-000091060000}"/>
    <cellStyle name="Normal 2 2 3 2 2" xfId="1902" xr:uid="{00000000-0005-0000-0000-000092060000}"/>
    <cellStyle name="Normal 2 2 3 2 2 2" xfId="3480" xr:uid="{00000000-0005-0000-0000-000093060000}"/>
    <cellStyle name="Normal 2 2 3 2 3" xfId="2691" xr:uid="{00000000-0005-0000-0000-000094060000}"/>
    <cellStyle name="Normal 2 2 3 3" xfId="1781" xr:uid="{00000000-0005-0000-0000-000095060000}"/>
    <cellStyle name="Normal 2 2 3 3 2" xfId="3359" xr:uid="{00000000-0005-0000-0000-000096060000}"/>
    <cellStyle name="Normal 2 2 3 4" xfId="2570" xr:uid="{00000000-0005-0000-0000-000097060000}"/>
    <cellStyle name="Normal 2 2 4" xfId="919" xr:uid="{00000000-0005-0000-0000-000098060000}"/>
    <cellStyle name="Normal 2 2 4 2" xfId="1111" xr:uid="{00000000-0005-0000-0000-000099060000}"/>
    <cellStyle name="Normal 2 2 4 2 2" xfId="1903" xr:uid="{00000000-0005-0000-0000-00009A060000}"/>
    <cellStyle name="Normal 2 2 4 2 2 2" xfId="3481" xr:uid="{00000000-0005-0000-0000-00009B060000}"/>
    <cellStyle name="Normal 2 2 4 2 3" xfId="2692" xr:uid="{00000000-0005-0000-0000-00009C060000}"/>
    <cellStyle name="Normal 2 2 4 3" xfId="1782" xr:uid="{00000000-0005-0000-0000-00009D060000}"/>
    <cellStyle name="Normal 2 2 4 3 2" xfId="3360" xr:uid="{00000000-0005-0000-0000-00009E060000}"/>
    <cellStyle name="Normal 2 2 4 4" xfId="2571" xr:uid="{00000000-0005-0000-0000-00009F060000}"/>
    <cellStyle name="Normal 2 2 5" xfId="920" xr:uid="{00000000-0005-0000-0000-0000A0060000}"/>
    <cellStyle name="Normal 2 2 5 2" xfId="1112" xr:uid="{00000000-0005-0000-0000-0000A1060000}"/>
    <cellStyle name="Normal 2 2 5 2 2" xfId="1904" xr:uid="{00000000-0005-0000-0000-0000A2060000}"/>
    <cellStyle name="Normal 2 2 5 2 2 2" xfId="3482" xr:uid="{00000000-0005-0000-0000-0000A3060000}"/>
    <cellStyle name="Normal 2 2 5 2 3" xfId="2693" xr:uid="{00000000-0005-0000-0000-0000A4060000}"/>
    <cellStyle name="Normal 2 2 5 3" xfId="1783" xr:uid="{00000000-0005-0000-0000-0000A5060000}"/>
    <cellStyle name="Normal 2 2 5 3 2" xfId="3361" xr:uid="{00000000-0005-0000-0000-0000A6060000}"/>
    <cellStyle name="Normal 2 2 5 4" xfId="2572" xr:uid="{00000000-0005-0000-0000-0000A7060000}"/>
    <cellStyle name="Normal 2 2 6" xfId="921" xr:uid="{00000000-0005-0000-0000-0000A8060000}"/>
    <cellStyle name="Normal 2 2 6 2" xfId="1113" xr:uid="{00000000-0005-0000-0000-0000A9060000}"/>
    <cellStyle name="Normal 2 2 6 2 2" xfId="1905" xr:uid="{00000000-0005-0000-0000-0000AA060000}"/>
    <cellStyle name="Normal 2 2 6 2 2 2" xfId="3483" xr:uid="{00000000-0005-0000-0000-0000AB060000}"/>
    <cellStyle name="Normal 2 2 6 2 3" xfId="2694" xr:uid="{00000000-0005-0000-0000-0000AC060000}"/>
    <cellStyle name="Normal 2 2 6 3" xfId="1784" xr:uid="{00000000-0005-0000-0000-0000AD060000}"/>
    <cellStyle name="Normal 2 2 6 3 2" xfId="3362" xr:uid="{00000000-0005-0000-0000-0000AE060000}"/>
    <cellStyle name="Normal 2 2 6 4" xfId="2573" xr:uid="{00000000-0005-0000-0000-0000AF060000}"/>
    <cellStyle name="Normal 2 2 7" xfId="922" xr:uid="{00000000-0005-0000-0000-0000B0060000}"/>
    <cellStyle name="Normal 2 2 7 2" xfId="1114" xr:uid="{00000000-0005-0000-0000-0000B1060000}"/>
    <cellStyle name="Normal 2 2 7 2 2" xfId="1906" xr:uid="{00000000-0005-0000-0000-0000B2060000}"/>
    <cellStyle name="Normal 2 2 7 2 2 2" xfId="3484" xr:uid="{00000000-0005-0000-0000-0000B3060000}"/>
    <cellStyle name="Normal 2 2 7 2 3" xfId="2695" xr:uid="{00000000-0005-0000-0000-0000B4060000}"/>
    <cellStyle name="Normal 2 2 7 3" xfId="1785" xr:uid="{00000000-0005-0000-0000-0000B5060000}"/>
    <cellStyle name="Normal 2 2 7 3 2" xfId="3363" xr:uid="{00000000-0005-0000-0000-0000B6060000}"/>
    <cellStyle name="Normal 2 2 7 4" xfId="2574" xr:uid="{00000000-0005-0000-0000-0000B7060000}"/>
    <cellStyle name="Normal 2 2 8" xfId="923" xr:uid="{00000000-0005-0000-0000-0000B8060000}"/>
    <cellStyle name="Normal 2 2 8 2" xfId="1115" xr:uid="{00000000-0005-0000-0000-0000B9060000}"/>
    <cellStyle name="Normal 2 2 8 2 2" xfId="1907" xr:uid="{00000000-0005-0000-0000-0000BA060000}"/>
    <cellStyle name="Normal 2 2 8 2 2 2" xfId="3485" xr:uid="{00000000-0005-0000-0000-0000BB060000}"/>
    <cellStyle name="Normal 2 2 8 2 3" xfId="2696" xr:uid="{00000000-0005-0000-0000-0000BC060000}"/>
    <cellStyle name="Normal 2 2 8 3" xfId="1786" xr:uid="{00000000-0005-0000-0000-0000BD060000}"/>
    <cellStyle name="Normal 2 2 8 3 2" xfId="3364" xr:uid="{00000000-0005-0000-0000-0000BE060000}"/>
    <cellStyle name="Normal 2 2 8 4" xfId="2575" xr:uid="{00000000-0005-0000-0000-0000BF060000}"/>
    <cellStyle name="Normal 2 2 9" xfId="924" xr:uid="{00000000-0005-0000-0000-0000C0060000}"/>
    <cellStyle name="Normal 2 2 9 2" xfId="1116" xr:uid="{00000000-0005-0000-0000-0000C1060000}"/>
    <cellStyle name="Normal 2 2 9 2 2" xfId="1908" xr:uid="{00000000-0005-0000-0000-0000C2060000}"/>
    <cellStyle name="Normal 2 2 9 2 2 2" xfId="3486" xr:uid="{00000000-0005-0000-0000-0000C3060000}"/>
    <cellStyle name="Normal 2 2 9 2 3" xfId="2697" xr:uid="{00000000-0005-0000-0000-0000C4060000}"/>
    <cellStyle name="Normal 2 2 9 3" xfId="1787" xr:uid="{00000000-0005-0000-0000-0000C5060000}"/>
    <cellStyle name="Normal 2 2 9 3 2" xfId="3365" xr:uid="{00000000-0005-0000-0000-0000C6060000}"/>
    <cellStyle name="Normal 2 2 9 4" xfId="2576" xr:uid="{00000000-0005-0000-0000-0000C7060000}"/>
    <cellStyle name="Normal 2 20" xfId="99" xr:uid="{00000000-0005-0000-0000-0000C8060000}"/>
    <cellStyle name="Normal 2 20 2" xfId="100" xr:uid="{00000000-0005-0000-0000-0000C9060000}"/>
    <cellStyle name="Normal 2 20 2 2" xfId="1275" xr:uid="{00000000-0005-0000-0000-0000CA060000}"/>
    <cellStyle name="Normal 2 20 2 2 2" xfId="2853" xr:uid="{00000000-0005-0000-0000-0000CB060000}"/>
    <cellStyle name="Normal 2 20 2 3" xfId="2064" xr:uid="{00000000-0005-0000-0000-0000CC060000}"/>
    <cellStyle name="Normal 2 20 3" xfId="925" xr:uid="{00000000-0005-0000-0000-0000CD060000}"/>
    <cellStyle name="Normal 2 20 3 2" xfId="1788" xr:uid="{00000000-0005-0000-0000-0000CE060000}"/>
    <cellStyle name="Normal 2 20 3 2 2" xfId="3366" xr:uid="{00000000-0005-0000-0000-0000CF060000}"/>
    <cellStyle name="Normal 2 20 3 3" xfId="2577" xr:uid="{00000000-0005-0000-0000-0000D0060000}"/>
    <cellStyle name="Normal 2 20 4" xfId="1117" xr:uid="{00000000-0005-0000-0000-0000D1060000}"/>
    <cellStyle name="Normal 2 20 4 2" xfId="1909" xr:uid="{00000000-0005-0000-0000-0000D2060000}"/>
    <cellStyle name="Normal 2 20 4 2 2" xfId="3487" xr:uid="{00000000-0005-0000-0000-0000D3060000}"/>
    <cellStyle name="Normal 2 20 4 3" xfId="2698" xr:uid="{00000000-0005-0000-0000-0000D4060000}"/>
    <cellStyle name="Normal 2 20 5" xfId="1274" xr:uid="{00000000-0005-0000-0000-0000D5060000}"/>
    <cellStyle name="Normal 2 20 5 2" xfId="2852" xr:uid="{00000000-0005-0000-0000-0000D6060000}"/>
    <cellStyle name="Normal 2 20 6" xfId="2063" xr:uid="{00000000-0005-0000-0000-0000D7060000}"/>
    <cellStyle name="Normal 2 21" xfId="101" xr:uid="{00000000-0005-0000-0000-0000D8060000}"/>
    <cellStyle name="Normal 2 21 2" xfId="926" xr:uid="{00000000-0005-0000-0000-0000D9060000}"/>
    <cellStyle name="Normal 2 21 3" xfId="1276" xr:uid="{00000000-0005-0000-0000-0000DA060000}"/>
    <cellStyle name="Normal 2 21 3 2" xfId="2854" xr:uid="{00000000-0005-0000-0000-0000DB060000}"/>
    <cellStyle name="Normal 2 21 4" xfId="2065" xr:uid="{00000000-0005-0000-0000-0000DC060000}"/>
    <cellStyle name="Normal 2 22" xfId="102" xr:uid="{00000000-0005-0000-0000-0000DD060000}"/>
    <cellStyle name="Normal 2 22 2" xfId="927" xr:uid="{00000000-0005-0000-0000-0000DE060000}"/>
    <cellStyle name="Normal 2 22 2 2" xfId="1789" xr:uid="{00000000-0005-0000-0000-0000DF060000}"/>
    <cellStyle name="Normal 2 22 2 2 2" xfId="3367" xr:uid="{00000000-0005-0000-0000-0000E0060000}"/>
    <cellStyle name="Normal 2 22 2 3" xfId="2578" xr:uid="{00000000-0005-0000-0000-0000E1060000}"/>
    <cellStyle name="Normal 2 22 3" xfId="1118" xr:uid="{00000000-0005-0000-0000-0000E2060000}"/>
    <cellStyle name="Normal 2 22 3 2" xfId="1910" xr:uid="{00000000-0005-0000-0000-0000E3060000}"/>
    <cellStyle name="Normal 2 22 3 2 2" xfId="3488" xr:uid="{00000000-0005-0000-0000-0000E4060000}"/>
    <cellStyle name="Normal 2 22 3 3" xfId="2699" xr:uid="{00000000-0005-0000-0000-0000E5060000}"/>
    <cellStyle name="Normal 2 22 4" xfId="1277" xr:uid="{00000000-0005-0000-0000-0000E6060000}"/>
    <cellStyle name="Normal 2 22 4 2" xfId="2855" xr:uid="{00000000-0005-0000-0000-0000E7060000}"/>
    <cellStyle name="Normal 2 22 5" xfId="2066" xr:uid="{00000000-0005-0000-0000-0000E8060000}"/>
    <cellStyle name="Normal 2 23" xfId="103" xr:uid="{00000000-0005-0000-0000-0000E9060000}"/>
    <cellStyle name="Normal 2 23 2" xfId="928" xr:uid="{00000000-0005-0000-0000-0000EA060000}"/>
    <cellStyle name="Normal 2 23 3" xfId="1278" xr:uid="{00000000-0005-0000-0000-0000EB060000}"/>
    <cellStyle name="Normal 2 23 3 2" xfId="2856" xr:uid="{00000000-0005-0000-0000-0000EC060000}"/>
    <cellStyle name="Normal 2 23 4" xfId="2067" xr:uid="{00000000-0005-0000-0000-0000ED060000}"/>
    <cellStyle name="Normal 2 24" xfId="174" xr:uid="{00000000-0005-0000-0000-0000EE060000}"/>
    <cellStyle name="Normal 2 24 2" xfId="929" xr:uid="{00000000-0005-0000-0000-0000EF060000}"/>
    <cellStyle name="Normal 2 24 3" xfId="1309" xr:uid="{00000000-0005-0000-0000-0000F0060000}"/>
    <cellStyle name="Normal 2 24 3 2" xfId="2887" xr:uid="{00000000-0005-0000-0000-0000F1060000}"/>
    <cellStyle name="Normal 2 24 4" xfId="2098" xr:uid="{00000000-0005-0000-0000-0000F2060000}"/>
    <cellStyle name="Normal 2 25" xfId="820" xr:uid="{00000000-0005-0000-0000-0000F3060000}"/>
    <cellStyle name="Normal 2 25 2" xfId="930" xr:uid="{00000000-0005-0000-0000-0000F4060000}"/>
    <cellStyle name="Normal 2 25 2 2" xfId="1790" xr:uid="{00000000-0005-0000-0000-0000F5060000}"/>
    <cellStyle name="Normal 2 25 2 2 2" xfId="3368" xr:uid="{00000000-0005-0000-0000-0000F6060000}"/>
    <cellStyle name="Normal 2 25 2 3" xfId="2579" xr:uid="{00000000-0005-0000-0000-0000F7060000}"/>
    <cellStyle name="Normal 2 25 3" xfId="1119" xr:uid="{00000000-0005-0000-0000-0000F8060000}"/>
    <cellStyle name="Normal 2 25 3 2" xfId="1911" xr:uid="{00000000-0005-0000-0000-0000F9060000}"/>
    <cellStyle name="Normal 2 25 3 2 2" xfId="3489" xr:uid="{00000000-0005-0000-0000-0000FA060000}"/>
    <cellStyle name="Normal 2 25 3 3" xfId="2700" xr:uid="{00000000-0005-0000-0000-0000FB060000}"/>
    <cellStyle name="Normal 2 25 4" xfId="1713" xr:uid="{00000000-0005-0000-0000-0000FC060000}"/>
    <cellStyle name="Normal 2 25 4 2" xfId="3291" xr:uid="{00000000-0005-0000-0000-0000FD060000}"/>
    <cellStyle name="Normal 2 25 5" xfId="2502" xr:uid="{00000000-0005-0000-0000-0000FE060000}"/>
    <cellStyle name="Normal 2 26" xfId="826" xr:uid="{00000000-0005-0000-0000-0000FF060000}"/>
    <cellStyle name="Normal 2 26 2" xfId="931" xr:uid="{00000000-0005-0000-0000-000000070000}"/>
    <cellStyle name="Normal 2 26 3" xfId="1719" xr:uid="{00000000-0005-0000-0000-000001070000}"/>
    <cellStyle name="Normal 2 26 3 2" xfId="3297" xr:uid="{00000000-0005-0000-0000-000002070000}"/>
    <cellStyle name="Normal 2 26 4" xfId="2508" xr:uid="{00000000-0005-0000-0000-000003070000}"/>
    <cellStyle name="Normal 2 27" xfId="832" xr:uid="{00000000-0005-0000-0000-000004070000}"/>
    <cellStyle name="Normal 2 27 2" xfId="932" xr:uid="{00000000-0005-0000-0000-000005070000}"/>
    <cellStyle name="Normal 2 27 3" xfId="1725" xr:uid="{00000000-0005-0000-0000-000006070000}"/>
    <cellStyle name="Normal 2 27 3 2" xfId="3303" xr:uid="{00000000-0005-0000-0000-000007070000}"/>
    <cellStyle name="Normal 2 27 4" xfId="2514" xr:uid="{00000000-0005-0000-0000-000008070000}"/>
    <cellStyle name="Normal 2 28" xfId="933" xr:uid="{00000000-0005-0000-0000-000009070000}"/>
    <cellStyle name="Normal 2 29" xfId="934" xr:uid="{00000000-0005-0000-0000-00000A070000}"/>
    <cellStyle name="Normal 2 3" xfId="11" xr:uid="{00000000-0005-0000-0000-00000B070000}"/>
    <cellStyle name="Normal 2 3 10" xfId="1045" xr:uid="{00000000-0005-0000-0000-00000C070000}"/>
    <cellStyle name="Normal 2 3 10 2" xfId="1169" xr:uid="{00000000-0005-0000-0000-00000D070000}"/>
    <cellStyle name="Normal 2 3 10 2 2" xfId="1961" xr:uid="{00000000-0005-0000-0000-00000E070000}"/>
    <cellStyle name="Normal 2 3 10 2 2 2" xfId="3539" xr:uid="{00000000-0005-0000-0000-00000F070000}"/>
    <cellStyle name="Normal 2 3 10 2 3" xfId="2750" xr:uid="{00000000-0005-0000-0000-000010070000}"/>
    <cellStyle name="Normal 2 3 10 3" xfId="1840" xr:uid="{00000000-0005-0000-0000-000011070000}"/>
    <cellStyle name="Normal 2 3 10 3 2" xfId="3418" xr:uid="{00000000-0005-0000-0000-000012070000}"/>
    <cellStyle name="Normal 2 3 10 4" xfId="2629" xr:uid="{00000000-0005-0000-0000-000013070000}"/>
    <cellStyle name="Normal 2 3 11" xfId="848" xr:uid="{00000000-0005-0000-0000-000014070000}"/>
    <cellStyle name="Normal 2 3 11 2" xfId="1741" xr:uid="{00000000-0005-0000-0000-000015070000}"/>
    <cellStyle name="Normal 2 3 11 2 2" xfId="3319" xr:uid="{00000000-0005-0000-0000-000016070000}"/>
    <cellStyle name="Normal 2 3 11 3" xfId="2530" xr:uid="{00000000-0005-0000-0000-000017070000}"/>
    <cellStyle name="Normal 2 3 12" xfId="1070" xr:uid="{00000000-0005-0000-0000-000018070000}"/>
    <cellStyle name="Normal 2 3 12 2" xfId="1862" xr:uid="{00000000-0005-0000-0000-000019070000}"/>
    <cellStyle name="Normal 2 3 12 2 2" xfId="3440" xr:uid="{00000000-0005-0000-0000-00001A070000}"/>
    <cellStyle name="Normal 2 3 12 3" xfId="2651" xr:uid="{00000000-0005-0000-0000-00001B070000}"/>
    <cellStyle name="Normal 2 3 13" xfId="1232" xr:uid="{00000000-0005-0000-0000-00001C070000}"/>
    <cellStyle name="Normal 2 3 14" xfId="1243" xr:uid="{00000000-0005-0000-0000-00001D070000}"/>
    <cellStyle name="Normal 2 3 14 2" xfId="2821" xr:uid="{00000000-0005-0000-0000-00001E070000}"/>
    <cellStyle name="Normal 2 3 15" xfId="2032" xr:uid="{00000000-0005-0000-0000-00001F070000}"/>
    <cellStyle name="Normal 2 3 2" xfId="104" xr:uid="{00000000-0005-0000-0000-000020070000}"/>
    <cellStyle name="Normal 2 3 2 2" xfId="105" xr:uid="{00000000-0005-0000-0000-000021070000}"/>
    <cellStyle name="Normal 2 3 2 2 2" xfId="1280" xr:uid="{00000000-0005-0000-0000-000022070000}"/>
    <cellStyle name="Normal 2 3 2 2 2 2" xfId="2858" xr:uid="{00000000-0005-0000-0000-000023070000}"/>
    <cellStyle name="Normal 2 3 2 2 3" xfId="2069" xr:uid="{00000000-0005-0000-0000-000024070000}"/>
    <cellStyle name="Normal 2 3 2 3" xfId="935" xr:uid="{00000000-0005-0000-0000-000025070000}"/>
    <cellStyle name="Normal 2 3 2 4" xfId="1279" xr:uid="{00000000-0005-0000-0000-000026070000}"/>
    <cellStyle name="Normal 2 3 2 4 2" xfId="2857" xr:uid="{00000000-0005-0000-0000-000027070000}"/>
    <cellStyle name="Normal 2 3 2 5" xfId="2068" xr:uid="{00000000-0005-0000-0000-000028070000}"/>
    <cellStyle name="Normal 2 3 3" xfId="817" xr:uid="{00000000-0005-0000-0000-000029070000}"/>
    <cellStyle name="Normal 2 3 3 2" xfId="936" xr:uid="{00000000-0005-0000-0000-00002A070000}"/>
    <cellStyle name="Normal 2 3 3 3" xfId="1711" xr:uid="{00000000-0005-0000-0000-00002B070000}"/>
    <cellStyle name="Normal 2 3 3 3 2" xfId="3289" xr:uid="{00000000-0005-0000-0000-00002C070000}"/>
    <cellStyle name="Normal 2 3 3 4" xfId="2500" xr:uid="{00000000-0005-0000-0000-00002D070000}"/>
    <cellStyle name="Normal 2 3 4" xfId="937" xr:uid="{00000000-0005-0000-0000-00002E070000}"/>
    <cellStyle name="Normal 2 3 5" xfId="938" xr:uid="{00000000-0005-0000-0000-00002F070000}"/>
    <cellStyle name="Normal 2 3 6" xfId="939" xr:uid="{00000000-0005-0000-0000-000030070000}"/>
    <cellStyle name="Normal 2 3 7" xfId="940" xr:uid="{00000000-0005-0000-0000-000031070000}"/>
    <cellStyle name="Normal 2 3 8" xfId="941" xr:uid="{00000000-0005-0000-0000-000032070000}"/>
    <cellStyle name="Normal 2 3 8 2" xfId="1120" xr:uid="{00000000-0005-0000-0000-000033070000}"/>
    <cellStyle name="Normal 2 3 8 2 2" xfId="1912" xr:uid="{00000000-0005-0000-0000-000034070000}"/>
    <cellStyle name="Normal 2 3 8 2 2 2" xfId="3490" xr:uid="{00000000-0005-0000-0000-000035070000}"/>
    <cellStyle name="Normal 2 3 8 2 3" xfId="2701" xr:uid="{00000000-0005-0000-0000-000036070000}"/>
    <cellStyle name="Normal 2 3 8 3" xfId="1791" xr:uid="{00000000-0005-0000-0000-000037070000}"/>
    <cellStyle name="Normal 2 3 8 3 2" xfId="3369" xr:uid="{00000000-0005-0000-0000-000038070000}"/>
    <cellStyle name="Normal 2 3 8 4" xfId="2580" xr:uid="{00000000-0005-0000-0000-000039070000}"/>
    <cellStyle name="Normal 2 3 9" xfId="942" xr:uid="{00000000-0005-0000-0000-00003A070000}"/>
    <cellStyle name="Normal 2 3 9 2" xfId="1121" xr:uid="{00000000-0005-0000-0000-00003B070000}"/>
    <cellStyle name="Normal 2 3 9 2 2" xfId="1913" xr:uid="{00000000-0005-0000-0000-00003C070000}"/>
    <cellStyle name="Normal 2 3 9 2 2 2" xfId="3491" xr:uid="{00000000-0005-0000-0000-00003D070000}"/>
    <cellStyle name="Normal 2 3 9 2 3" xfId="2702" xr:uid="{00000000-0005-0000-0000-00003E070000}"/>
    <cellStyle name="Normal 2 3 9 3" xfId="1792" xr:uid="{00000000-0005-0000-0000-00003F070000}"/>
    <cellStyle name="Normal 2 3 9 3 2" xfId="3370" xr:uid="{00000000-0005-0000-0000-000040070000}"/>
    <cellStyle name="Normal 2 3 9 4" xfId="2581" xr:uid="{00000000-0005-0000-0000-000041070000}"/>
    <cellStyle name="Normal 2 30" xfId="943" xr:uid="{00000000-0005-0000-0000-000042070000}"/>
    <cellStyle name="Normal 2 31" xfId="944" xr:uid="{00000000-0005-0000-0000-000043070000}"/>
    <cellStyle name="Normal 2 32" xfId="945" xr:uid="{00000000-0005-0000-0000-000044070000}"/>
    <cellStyle name="Normal 2 33" xfId="946" xr:uid="{00000000-0005-0000-0000-000045070000}"/>
    <cellStyle name="Normal 2 34" xfId="947" xr:uid="{00000000-0005-0000-0000-000046070000}"/>
    <cellStyle name="Normal 2 35" xfId="948" xr:uid="{00000000-0005-0000-0000-000047070000}"/>
    <cellStyle name="Normal 2 35 2" xfId="949" xr:uid="{00000000-0005-0000-0000-000048070000}"/>
    <cellStyle name="Normal 2 35 3" xfId="950" xr:uid="{00000000-0005-0000-0000-000049070000}"/>
    <cellStyle name="Normal 2 36" xfId="951" xr:uid="{00000000-0005-0000-0000-00004A070000}"/>
    <cellStyle name="Normal 2 37" xfId="952" xr:uid="{00000000-0005-0000-0000-00004B070000}"/>
    <cellStyle name="Normal 2 37 2" xfId="1122" xr:uid="{00000000-0005-0000-0000-00004C070000}"/>
    <cellStyle name="Normal 2 37 2 2" xfId="1914" xr:uid="{00000000-0005-0000-0000-00004D070000}"/>
    <cellStyle name="Normal 2 37 2 2 2" xfId="3492" xr:uid="{00000000-0005-0000-0000-00004E070000}"/>
    <cellStyle name="Normal 2 37 2 3" xfId="2703" xr:uid="{00000000-0005-0000-0000-00004F070000}"/>
    <cellStyle name="Normal 2 37 3" xfId="1793" xr:uid="{00000000-0005-0000-0000-000050070000}"/>
    <cellStyle name="Normal 2 37 3 2" xfId="3371" xr:uid="{00000000-0005-0000-0000-000051070000}"/>
    <cellStyle name="Normal 2 37 4" xfId="2582" xr:uid="{00000000-0005-0000-0000-000052070000}"/>
    <cellStyle name="Normal 2 38" xfId="953" xr:uid="{00000000-0005-0000-0000-000053070000}"/>
    <cellStyle name="Normal 2 39" xfId="954" xr:uid="{00000000-0005-0000-0000-000054070000}"/>
    <cellStyle name="Normal 2 39 2" xfId="1123" xr:uid="{00000000-0005-0000-0000-000055070000}"/>
    <cellStyle name="Normal 2 39 2 2" xfId="1915" xr:uid="{00000000-0005-0000-0000-000056070000}"/>
    <cellStyle name="Normal 2 39 2 2 2" xfId="3493" xr:uid="{00000000-0005-0000-0000-000057070000}"/>
    <cellStyle name="Normal 2 39 2 3" xfId="2704" xr:uid="{00000000-0005-0000-0000-000058070000}"/>
    <cellStyle name="Normal 2 39 3" xfId="1794" xr:uid="{00000000-0005-0000-0000-000059070000}"/>
    <cellStyle name="Normal 2 39 3 2" xfId="3372" xr:uid="{00000000-0005-0000-0000-00005A070000}"/>
    <cellStyle name="Normal 2 39 4" xfId="2583" xr:uid="{00000000-0005-0000-0000-00005B070000}"/>
    <cellStyle name="Normal 2 4" xfId="106" xr:uid="{00000000-0005-0000-0000-00005C070000}"/>
    <cellStyle name="Normal 2 4 2" xfId="450" xr:uid="{00000000-0005-0000-0000-00005D070000}"/>
    <cellStyle name="Normal 2 4 3" xfId="818" xr:uid="{00000000-0005-0000-0000-00005E070000}"/>
    <cellStyle name="Normal 2 4 3 2" xfId="955" xr:uid="{00000000-0005-0000-0000-00005F070000}"/>
    <cellStyle name="Normal 2 40" xfId="956" xr:uid="{00000000-0005-0000-0000-000060070000}"/>
    <cellStyle name="Normal 2 40 2" xfId="1124" xr:uid="{00000000-0005-0000-0000-000061070000}"/>
    <cellStyle name="Normal 2 40 2 2" xfId="1916" xr:uid="{00000000-0005-0000-0000-000062070000}"/>
    <cellStyle name="Normal 2 40 2 2 2" xfId="3494" xr:uid="{00000000-0005-0000-0000-000063070000}"/>
    <cellStyle name="Normal 2 40 2 3" xfId="2705" xr:uid="{00000000-0005-0000-0000-000064070000}"/>
    <cellStyle name="Normal 2 40 3" xfId="1795" xr:uid="{00000000-0005-0000-0000-000065070000}"/>
    <cellStyle name="Normal 2 40 3 2" xfId="3373" xr:uid="{00000000-0005-0000-0000-000066070000}"/>
    <cellStyle name="Normal 2 40 4" xfId="2584" xr:uid="{00000000-0005-0000-0000-000067070000}"/>
    <cellStyle name="Normal 2 41" xfId="841" xr:uid="{00000000-0005-0000-0000-000068070000}"/>
    <cellStyle name="Normal 2 41 2" xfId="1734" xr:uid="{00000000-0005-0000-0000-000069070000}"/>
    <cellStyle name="Normal 2 41 2 2" xfId="3312" xr:uid="{00000000-0005-0000-0000-00006A070000}"/>
    <cellStyle name="Normal 2 41 3" xfId="2523" xr:uid="{00000000-0005-0000-0000-00006B070000}"/>
    <cellStyle name="Normal 2 42" xfId="1063" xr:uid="{00000000-0005-0000-0000-00006C070000}"/>
    <cellStyle name="Normal 2 42 2" xfId="1855" xr:uid="{00000000-0005-0000-0000-00006D070000}"/>
    <cellStyle name="Normal 2 42 2 2" xfId="3433" xr:uid="{00000000-0005-0000-0000-00006E070000}"/>
    <cellStyle name="Normal 2 42 3" xfId="2644" xr:uid="{00000000-0005-0000-0000-00006F070000}"/>
    <cellStyle name="Normal 2 43" xfId="1227" xr:uid="{00000000-0005-0000-0000-000070070000}"/>
    <cellStyle name="Normal 2 43 2" xfId="2019" xr:uid="{00000000-0005-0000-0000-000071070000}"/>
    <cellStyle name="Normal 2 43 2 2" xfId="3551" xr:uid="{00000000-0005-0000-0000-000072070000}"/>
    <cellStyle name="Normal 2 43 3" xfId="2808" xr:uid="{00000000-0005-0000-0000-000073070000}"/>
    <cellStyle name="Normal 2 44" xfId="1242" xr:uid="{00000000-0005-0000-0000-000074070000}"/>
    <cellStyle name="Normal 2 44 2" xfId="2820" xr:uid="{00000000-0005-0000-0000-000075070000}"/>
    <cellStyle name="Normal 2 45" xfId="2031" xr:uid="{00000000-0005-0000-0000-000076070000}"/>
    <cellStyle name="Normal 2 5" xfId="107" xr:uid="{00000000-0005-0000-0000-000077070000}"/>
    <cellStyle name="Normal 2 5 2" xfId="451" xr:uid="{00000000-0005-0000-0000-000078070000}"/>
    <cellStyle name="Normal 2 5 3" xfId="819" xr:uid="{00000000-0005-0000-0000-000079070000}"/>
    <cellStyle name="Normal 2 5 3 2" xfId="957" xr:uid="{00000000-0005-0000-0000-00007A070000}"/>
    <cellStyle name="Normal 2 5 3 3" xfId="1712" xr:uid="{00000000-0005-0000-0000-00007B070000}"/>
    <cellStyle name="Normal 2 5 3 3 2" xfId="3290" xr:uid="{00000000-0005-0000-0000-00007C070000}"/>
    <cellStyle name="Normal 2 5 3 4" xfId="2501" xr:uid="{00000000-0005-0000-0000-00007D070000}"/>
    <cellStyle name="Normal 2 5 4" xfId="821" xr:uid="{00000000-0005-0000-0000-00007E070000}"/>
    <cellStyle name="Normal 2 5 4 2" xfId="1714" xr:uid="{00000000-0005-0000-0000-00007F070000}"/>
    <cellStyle name="Normal 2 5 4 2 2" xfId="3292" xr:uid="{00000000-0005-0000-0000-000080070000}"/>
    <cellStyle name="Normal 2 5 4 3" xfId="2503" xr:uid="{00000000-0005-0000-0000-000081070000}"/>
    <cellStyle name="Normal 2 5 5" xfId="853" xr:uid="{00000000-0005-0000-0000-000082070000}"/>
    <cellStyle name="Normal 2 5 5 2" xfId="1746" xr:uid="{00000000-0005-0000-0000-000083070000}"/>
    <cellStyle name="Normal 2 5 5 2 2" xfId="3324" xr:uid="{00000000-0005-0000-0000-000084070000}"/>
    <cellStyle name="Normal 2 5 5 3" xfId="2535" xr:uid="{00000000-0005-0000-0000-000085070000}"/>
    <cellStyle name="Normal 2 5 6" xfId="1075" xr:uid="{00000000-0005-0000-0000-000086070000}"/>
    <cellStyle name="Normal 2 5 6 2" xfId="1867" xr:uid="{00000000-0005-0000-0000-000087070000}"/>
    <cellStyle name="Normal 2 5 6 2 2" xfId="3445" xr:uid="{00000000-0005-0000-0000-000088070000}"/>
    <cellStyle name="Normal 2 5 6 3" xfId="2656" xr:uid="{00000000-0005-0000-0000-000089070000}"/>
    <cellStyle name="Normal 2 6" xfId="108" xr:uid="{00000000-0005-0000-0000-00008A070000}"/>
    <cellStyle name="Normal 2 6 2" xfId="452" xr:uid="{00000000-0005-0000-0000-00008B070000}"/>
    <cellStyle name="Normal 2 6 3" xfId="958" xr:uid="{00000000-0005-0000-0000-00008C070000}"/>
    <cellStyle name="Normal 2 7" xfId="109" xr:uid="{00000000-0005-0000-0000-00008D070000}"/>
    <cellStyle name="Normal 2 7 2" xfId="453" xr:uid="{00000000-0005-0000-0000-00008E070000}"/>
    <cellStyle name="Normal 2 7 3" xfId="959" xr:uid="{00000000-0005-0000-0000-00008F070000}"/>
    <cellStyle name="Normal 2 8" xfId="110" xr:uid="{00000000-0005-0000-0000-000090070000}"/>
    <cellStyle name="Normal 2 8 2" xfId="454" xr:uid="{00000000-0005-0000-0000-000091070000}"/>
    <cellStyle name="Normal 2 8 3" xfId="960" xr:uid="{00000000-0005-0000-0000-000092070000}"/>
    <cellStyle name="Normal 2 82" xfId="961" xr:uid="{00000000-0005-0000-0000-000093070000}"/>
    <cellStyle name="Normal 2 83" xfId="962" xr:uid="{00000000-0005-0000-0000-000094070000}"/>
    <cellStyle name="Normal 2 86" xfId="963" xr:uid="{00000000-0005-0000-0000-000095070000}"/>
    <cellStyle name="Normal 2 9" xfId="111" xr:uid="{00000000-0005-0000-0000-000096070000}"/>
    <cellStyle name="Normal 2 9 2" xfId="455" xr:uid="{00000000-0005-0000-0000-000097070000}"/>
    <cellStyle name="Normal 2 9 3" xfId="964" xr:uid="{00000000-0005-0000-0000-000098070000}"/>
    <cellStyle name="Normal 2_EFE" xfId="112" xr:uid="{00000000-0005-0000-0000-000099070000}"/>
    <cellStyle name="Normal 20" xfId="456" xr:uid="{00000000-0005-0000-0000-00009A070000}"/>
    <cellStyle name="Normal 20 2" xfId="457" xr:uid="{00000000-0005-0000-0000-00009B070000}"/>
    <cellStyle name="Normal 20 2 2" xfId="1571" xr:uid="{00000000-0005-0000-0000-00009C070000}"/>
    <cellStyle name="Normal 20 2 2 2" xfId="3149" xr:uid="{00000000-0005-0000-0000-00009D070000}"/>
    <cellStyle name="Normal 20 2 3" xfId="2360" xr:uid="{00000000-0005-0000-0000-00009E070000}"/>
    <cellStyle name="Normal 20 3" xfId="1570" xr:uid="{00000000-0005-0000-0000-00009F070000}"/>
    <cellStyle name="Normal 20 3 2" xfId="3148" xr:uid="{00000000-0005-0000-0000-0000A0070000}"/>
    <cellStyle name="Normal 20 4" xfId="2359" xr:uid="{00000000-0005-0000-0000-0000A1070000}"/>
    <cellStyle name="Normal 21" xfId="458" xr:uid="{00000000-0005-0000-0000-0000A2070000}"/>
    <cellStyle name="Normal 21 2" xfId="1572" xr:uid="{00000000-0005-0000-0000-0000A3070000}"/>
    <cellStyle name="Normal 21 2 2" xfId="3150" xr:uid="{00000000-0005-0000-0000-0000A4070000}"/>
    <cellStyle name="Normal 21 3" xfId="2361" xr:uid="{00000000-0005-0000-0000-0000A5070000}"/>
    <cellStyle name="Normal 22" xfId="1058" xr:uid="{00000000-0005-0000-0000-0000A6070000}"/>
    <cellStyle name="Normal 22 2" xfId="1850" xr:uid="{00000000-0005-0000-0000-0000A7070000}"/>
    <cellStyle name="Normal 22 2 2" xfId="3428" xr:uid="{00000000-0005-0000-0000-0000A8070000}"/>
    <cellStyle name="Normal 22 3" xfId="2639" xr:uid="{00000000-0005-0000-0000-0000A9070000}"/>
    <cellStyle name="Normal 23" xfId="1059" xr:uid="{00000000-0005-0000-0000-0000AA070000}"/>
    <cellStyle name="Normal 23 2" xfId="1851" xr:uid="{00000000-0005-0000-0000-0000AB070000}"/>
    <cellStyle name="Normal 23 2 2" xfId="3429" xr:uid="{00000000-0005-0000-0000-0000AC070000}"/>
    <cellStyle name="Normal 23 3" xfId="2640" xr:uid="{00000000-0005-0000-0000-0000AD070000}"/>
    <cellStyle name="Normal 24" xfId="1179" xr:uid="{00000000-0005-0000-0000-0000AE070000}"/>
    <cellStyle name="Normal 24 2" xfId="1971" xr:uid="{00000000-0005-0000-0000-0000AF070000}"/>
    <cellStyle name="Normal 24 3" xfId="2760" xr:uid="{00000000-0005-0000-0000-0000B0070000}"/>
    <cellStyle name="Normal 25" xfId="1180" xr:uid="{00000000-0005-0000-0000-0000B1070000}"/>
    <cellStyle name="Normal 25 2" xfId="1972" xr:uid="{00000000-0005-0000-0000-0000B2070000}"/>
    <cellStyle name="Normal 25 3" xfId="2761" xr:uid="{00000000-0005-0000-0000-0000B3070000}"/>
    <cellStyle name="Normal 26" xfId="1181" xr:uid="{00000000-0005-0000-0000-0000B4070000}"/>
    <cellStyle name="Normal 26 2" xfId="1973" xr:uid="{00000000-0005-0000-0000-0000B5070000}"/>
    <cellStyle name="Normal 26 3" xfId="2762" xr:uid="{00000000-0005-0000-0000-0000B6070000}"/>
    <cellStyle name="Normal 27" xfId="1182" xr:uid="{00000000-0005-0000-0000-0000B7070000}"/>
    <cellStyle name="Normal 27 2" xfId="1974" xr:uid="{00000000-0005-0000-0000-0000B8070000}"/>
    <cellStyle name="Normal 27 3" xfId="2763" xr:uid="{00000000-0005-0000-0000-0000B9070000}"/>
    <cellStyle name="Normal 28" xfId="1183" xr:uid="{00000000-0005-0000-0000-0000BA070000}"/>
    <cellStyle name="Normal 28 2" xfId="1975" xr:uid="{00000000-0005-0000-0000-0000BB070000}"/>
    <cellStyle name="Normal 28 3" xfId="2764" xr:uid="{00000000-0005-0000-0000-0000BC070000}"/>
    <cellStyle name="Normal 29" xfId="1184" xr:uid="{00000000-0005-0000-0000-0000BD070000}"/>
    <cellStyle name="Normal 29 2" xfId="1976" xr:uid="{00000000-0005-0000-0000-0000BE070000}"/>
    <cellStyle name="Normal 29 3" xfId="2765" xr:uid="{00000000-0005-0000-0000-0000BF070000}"/>
    <cellStyle name="Normal 3" xfId="12" xr:uid="{00000000-0005-0000-0000-0000C0070000}"/>
    <cellStyle name="Normal 3 10" xfId="113" xr:uid="{00000000-0005-0000-0000-0000C1070000}"/>
    <cellStyle name="Normal 3 10 2" xfId="965" xr:uid="{00000000-0005-0000-0000-0000C2070000}"/>
    <cellStyle name="Normal 3 10 3" xfId="1281" xr:uid="{00000000-0005-0000-0000-0000C3070000}"/>
    <cellStyle name="Normal 3 10 3 2" xfId="2859" xr:uid="{00000000-0005-0000-0000-0000C4070000}"/>
    <cellStyle name="Normal 3 10 4" xfId="2070" xr:uid="{00000000-0005-0000-0000-0000C5070000}"/>
    <cellStyle name="Normal 3 11" xfId="114" xr:uid="{00000000-0005-0000-0000-0000C6070000}"/>
    <cellStyle name="Normal 3 11 2" xfId="966" xr:uid="{00000000-0005-0000-0000-0000C7070000}"/>
    <cellStyle name="Normal 3 11 3" xfId="1282" xr:uid="{00000000-0005-0000-0000-0000C8070000}"/>
    <cellStyle name="Normal 3 11 3 2" xfId="2860" xr:uid="{00000000-0005-0000-0000-0000C9070000}"/>
    <cellStyle name="Normal 3 11 4" xfId="2071" xr:uid="{00000000-0005-0000-0000-0000CA070000}"/>
    <cellStyle name="Normal 3 12" xfId="115" xr:uid="{00000000-0005-0000-0000-0000CB070000}"/>
    <cellStyle name="Normal 3 12 2" xfId="967" xr:uid="{00000000-0005-0000-0000-0000CC070000}"/>
    <cellStyle name="Normal 3 12 3" xfId="1283" xr:uid="{00000000-0005-0000-0000-0000CD070000}"/>
    <cellStyle name="Normal 3 12 3 2" xfId="2861" xr:uid="{00000000-0005-0000-0000-0000CE070000}"/>
    <cellStyle name="Normal 3 12 4" xfId="2072" xr:uid="{00000000-0005-0000-0000-0000CF070000}"/>
    <cellStyle name="Normal 3 13" xfId="814" xr:uid="{00000000-0005-0000-0000-0000D0070000}"/>
    <cellStyle name="Normal 3 14" xfId="827" xr:uid="{00000000-0005-0000-0000-0000D1070000}"/>
    <cellStyle name="Normal 3 14 2" xfId="968" xr:uid="{00000000-0005-0000-0000-0000D2070000}"/>
    <cellStyle name="Normal 3 14 3" xfId="1720" xr:uid="{00000000-0005-0000-0000-0000D3070000}"/>
    <cellStyle name="Normal 3 14 3 2" xfId="3298" xr:uid="{00000000-0005-0000-0000-0000D4070000}"/>
    <cellStyle name="Normal 3 14 4" xfId="2509" xr:uid="{00000000-0005-0000-0000-0000D5070000}"/>
    <cellStyle name="Normal 3 15" xfId="833" xr:uid="{00000000-0005-0000-0000-0000D6070000}"/>
    <cellStyle name="Normal 3 15 2" xfId="970" xr:uid="{00000000-0005-0000-0000-0000D7070000}"/>
    <cellStyle name="Normal 3 15 3" xfId="971" xr:uid="{00000000-0005-0000-0000-0000D8070000}"/>
    <cellStyle name="Normal 3 15 4" xfId="969" xr:uid="{00000000-0005-0000-0000-0000D9070000}"/>
    <cellStyle name="Normal 3 15 5" xfId="1726" xr:uid="{00000000-0005-0000-0000-0000DA070000}"/>
    <cellStyle name="Normal 3 15 5 2" xfId="3304" xr:uid="{00000000-0005-0000-0000-0000DB070000}"/>
    <cellStyle name="Normal 3 15 6" xfId="2515" xr:uid="{00000000-0005-0000-0000-0000DC070000}"/>
    <cellStyle name="Normal 3 16" xfId="972" xr:uid="{00000000-0005-0000-0000-0000DD070000}"/>
    <cellStyle name="Normal 3 17" xfId="973" xr:uid="{00000000-0005-0000-0000-0000DE070000}"/>
    <cellStyle name="Normal 3 17 2" xfId="1125" xr:uid="{00000000-0005-0000-0000-0000DF070000}"/>
    <cellStyle name="Normal 3 17 2 2" xfId="1917" xr:uid="{00000000-0005-0000-0000-0000E0070000}"/>
    <cellStyle name="Normal 3 17 2 2 2" xfId="3495" xr:uid="{00000000-0005-0000-0000-0000E1070000}"/>
    <cellStyle name="Normal 3 17 2 3" xfId="2706" xr:uid="{00000000-0005-0000-0000-0000E2070000}"/>
    <cellStyle name="Normal 3 17 3" xfId="1796" xr:uid="{00000000-0005-0000-0000-0000E3070000}"/>
    <cellStyle name="Normal 3 17 3 2" xfId="3374" xr:uid="{00000000-0005-0000-0000-0000E4070000}"/>
    <cellStyle name="Normal 3 17 4" xfId="2585" xr:uid="{00000000-0005-0000-0000-0000E5070000}"/>
    <cellStyle name="Normal 3 18" xfId="974" xr:uid="{00000000-0005-0000-0000-0000E6070000}"/>
    <cellStyle name="Normal 3 19" xfId="975" xr:uid="{00000000-0005-0000-0000-0000E7070000}"/>
    <cellStyle name="Normal 3 19 2" xfId="1126" xr:uid="{00000000-0005-0000-0000-0000E8070000}"/>
    <cellStyle name="Normal 3 19 2 2" xfId="1918" xr:uid="{00000000-0005-0000-0000-0000E9070000}"/>
    <cellStyle name="Normal 3 19 2 2 2" xfId="3496" xr:uid="{00000000-0005-0000-0000-0000EA070000}"/>
    <cellStyle name="Normal 3 19 2 3" xfId="2707" xr:uid="{00000000-0005-0000-0000-0000EB070000}"/>
    <cellStyle name="Normal 3 19 3" xfId="1797" xr:uid="{00000000-0005-0000-0000-0000EC070000}"/>
    <cellStyle name="Normal 3 19 3 2" xfId="3375" xr:uid="{00000000-0005-0000-0000-0000ED070000}"/>
    <cellStyle name="Normal 3 19 4" xfId="2586" xr:uid="{00000000-0005-0000-0000-0000EE070000}"/>
    <cellStyle name="Normal 3 2" xfId="13" xr:uid="{00000000-0005-0000-0000-0000EF070000}"/>
    <cellStyle name="Normal 3 2 2" xfId="116" xr:uid="{00000000-0005-0000-0000-0000F0070000}"/>
    <cellStyle name="Normal 3 2 2 2" xfId="117" xr:uid="{00000000-0005-0000-0000-0000F1070000}"/>
    <cellStyle name="Normal 3 2 2 2 2" xfId="976" xr:uid="{00000000-0005-0000-0000-0000F2070000}"/>
    <cellStyle name="Normal 3 2 2 2 3" xfId="1285" xr:uid="{00000000-0005-0000-0000-0000F3070000}"/>
    <cellStyle name="Normal 3 2 2 2 3 2" xfId="2863" xr:uid="{00000000-0005-0000-0000-0000F4070000}"/>
    <cellStyle name="Normal 3 2 2 2 4" xfId="2074" xr:uid="{00000000-0005-0000-0000-0000F5070000}"/>
    <cellStyle name="Normal 3 2 2 3" xfId="838" xr:uid="{00000000-0005-0000-0000-0000F6070000}"/>
    <cellStyle name="Normal 3 2 2 3 2" xfId="977" xr:uid="{00000000-0005-0000-0000-0000F7070000}"/>
    <cellStyle name="Normal 3 2 2 3 3" xfId="1731" xr:uid="{00000000-0005-0000-0000-0000F8070000}"/>
    <cellStyle name="Normal 3 2 2 3 3 2" xfId="3309" xr:uid="{00000000-0005-0000-0000-0000F9070000}"/>
    <cellStyle name="Normal 3 2 2 3 4" xfId="2520" xr:uid="{00000000-0005-0000-0000-0000FA070000}"/>
    <cellStyle name="Normal 3 2 2 4" xfId="847" xr:uid="{00000000-0005-0000-0000-0000FB070000}"/>
    <cellStyle name="Normal 3 2 2 4 2" xfId="1740" xr:uid="{00000000-0005-0000-0000-0000FC070000}"/>
    <cellStyle name="Normal 3 2 2 4 2 2" xfId="3318" xr:uid="{00000000-0005-0000-0000-0000FD070000}"/>
    <cellStyle name="Normal 3 2 2 4 3" xfId="2529" xr:uid="{00000000-0005-0000-0000-0000FE070000}"/>
    <cellStyle name="Normal 3 2 2 5" xfId="1056" xr:uid="{00000000-0005-0000-0000-0000FF070000}"/>
    <cellStyle name="Normal 3 2 2 6" xfId="1069" xr:uid="{00000000-0005-0000-0000-000000080000}"/>
    <cellStyle name="Normal 3 2 2 6 2" xfId="1861" xr:uid="{00000000-0005-0000-0000-000001080000}"/>
    <cellStyle name="Normal 3 2 2 6 2 2" xfId="3439" xr:uid="{00000000-0005-0000-0000-000002080000}"/>
    <cellStyle name="Normal 3 2 2 6 3" xfId="2650" xr:uid="{00000000-0005-0000-0000-000003080000}"/>
    <cellStyle name="Normal 3 2 2 7" xfId="1235" xr:uid="{00000000-0005-0000-0000-000004080000}"/>
    <cellStyle name="Normal 3 2 2 7 2" xfId="2024" xr:uid="{00000000-0005-0000-0000-000005080000}"/>
    <cellStyle name="Normal 3 2 2 7 2 2" xfId="3556" xr:uid="{00000000-0005-0000-0000-000006080000}"/>
    <cellStyle name="Normal 3 2 2 7 3" xfId="2813" xr:uid="{00000000-0005-0000-0000-000007080000}"/>
    <cellStyle name="Normal 3 2 2 8" xfId="1284" xr:uid="{00000000-0005-0000-0000-000008080000}"/>
    <cellStyle name="Normal 3 2 2 8 2" xfId="2862" xr:uid="{00000000-0005-0000-0000-000009080000}"/>
    <cellStyle name="Normal 3 2 2 9" xfId="2073" xr:uid="{00000000-0005-0000-0000-00000A080000}"/>
    <cellStyle name="Normal 3 2 3" xfId="816" xr:uid="{00000000-0005-0000-0000-00000B080000}"/>
    <cellStyle name="Normal 3 2 3 2" xfId="978" xr:uid="{00000000-0005-0000-0000-00000C080000}"/>
    <cellStyle name="Normal 3 2 4" xfId="979" xr:uid="{00000000-0005-0000-0000-00000D080000}"/>
    <cellStyle name="Normal 3 2 5" xfId="1233" xr:uid="{00000000-0005-0000-0000-00000E080000}"/>
    <cellStyle name="Normal 3 2 5 2" xfId="2023" xr:uid="{00000000-0005-0000-0000-00000F080000}"/>
    <cellStyle name="Normal 3 2 5 2 2" xfId="3555" xr:uid="{00000000-0005-0000-0000-000010080000}"/>
    <cellStyle name="Normal 3 2 5 3" xfId="2812" xr:uid="{00000000-0005-0000-0000-000011080000}"/>
    <cellStyle name="Normal 3 2 6" xfId="1245" xr:uid="{00000000-0005-0000-0000-000012080000}"/>
    <cellStyle name="Normal 3 2 6 2" xfId="2823" xr:uid="{00000000-0005-0000-0000-000013080000}"/>
    <cellStyle name="Normal 3 2 7" xfId="2034" xr:uid="{00000000-0005-0000-0000-000014080000}"/>
    <cellStyle name="Normal 3 20" xfId="980" xr:uid="{00000000-0005-0000-0000-000015080000}"/>
    <cellStyle name="Normal 3 21" xfId="842" xr:uid="{00000000-0005-0000-0000-000016080000}"/>
    <cellStyle name="Normal 3 21 2" xfId="1735" xr:uid="{00000000-0005-0000-0000-000017080000}"/>
    <cellStyle name="Normal 3 21 2 2" xfId="3313" xr:uid="{00000000-0005-0000-0000-000018080000}"/>
    <cellStyle name="Normal 3 21 3" xfId="2524" xr:uid="{00000000-0005-0000-0000-000019080000}"/>
    <cellStyle name="Normal 3 22" xfId="1064" xr:uid="{00000000-0005-0000-0000-00001A080000}"/>
    <cellStyle name="Normal 3 22 2" xfId="1856" xr:uid="{00000000-0005-0000-0000-00001B080000}"/>
    <cellStyle name="Normal 3 22 2 2" xfId="3434" xr:uid="{00000000-0005-0000-0000-00001C080000}"/>
    <cellStyle name="Normal 3 22 3" xfId="2645" xr:uid="{00000000-0005-0000-0000-00001D080000}"/>
    <cellStyle name="Normal 3 23" xfId="1231" xr:uid="{00000000-0005-0000-0000-00001E080000}"/>
    <cellStyle name="Normal 3 24" xfId="1244" xr:uid="{00000000-0005-0000-0000-00001F080000}"/>
    <cellStyle name="Normal 3 24 2" xfId="2822" xr:uid="{00000000-0005-0000-0000-000020080000}"/>
    <cellStyle name="Normal 3 25" xfId="2033" xr:uid="{00000000-0005-0000-0000-000021080000}"/>
    <cellStyle name="Normal 3 3" xfId="118" xr:uid="{00000000-0005-0000-0000-000022080000}"/>
    <cellStyle name="Normal 3 3 2" xfId="459" xr:uid="{00000000-0005-0000-0000-000023080000}"/>
    <cellStyle name="Normal 3 3 2 2" xfId="460" xr:uid="{00000000-0005-0000-0000-000024080000}"/>
    <cellStyle name="Normal 3 3 2 2 2" xfId="1574" xr:uid="{00000000-0005-0000-0000-000025080000}"/>
    <cellStyle name="Normal 3 3 2 2 2 2" xfId="3152" xr:uid="{00000000-0005-0000-0000-000026080000}"/>
    <cellStyle name="Normal 3 3 2 2 3" xfId="2363" xr:uid="{00000000-0005-0000-0000-000027080000}"/>
    <cellStyle name="Normal 3 3 2 3" xfId="1573" xr:uid="{00000000-0005-0000-0000-000028080000}"/>
    <cellStyle name="Normal 3 3 2 3 2" xfId="3151" xr:uid="{00000000-0005-0000-0000-000029080000}"/>
    <cellStyle name="Normal 3 3 2 4" xfId="2362" xr:uid="{00000000-0005-0000-0000-00002A080000}"/>
    <cellStyle name="Normal 3 3 3" xfId="1234" xr:uid="{00000000-0005-0000-0000-00002B080000}"/>
    <cellStyle name="Normal 3 4" xfId="119" xr:uid="{00000000-0005-0000-0000-00002C080000}"/>
    <cellStyle name="Normal 3 4 2" xfId="461" xr:uid="{00000000-0005-0000-0000-00002D080000}"/>
    <cellStyle name="Normal 3 4 2 2" xfId="462" xr:uid="{00000000-0005-0000-0000-00002E080000}"/>
    <cellStyle name="Normal 3 4 2 2 2" xfId="1576" xr:uid="{00000000-0005-0000-0000-00002F080000}"/>
    <cellStyle name="Normal 3 4 2 2 2 2" xfId="3154" xr:uid="{00000000-0005-0000-0000-000030080000}"/>
    <cellStyle name="Normal 3 4 2 2 3" xfId="2365" xr:uid="{00000000-0005-0000-0000-000031080000}"/>
    <cellStyle name="Normal 3 4 2 3" xfId="1575" xr:uid="{00000000-0005-0000-0000-000032080000}"/>
    <cellStyle name="Normal 3 4 2 3 2" xfId="3153" xr:uid="{00000000-0005-0000-0000-000033080000}"/>
    <cellStyle name="Normal 3 4 2 4" xfId="2364" xr:uid="{00000000-0005-0000-0000-000034080000}"/>
    <cellStyle name="Normal 3 5" xfId="120" xr:uid="{00000000-0005-0000-0000-000035080000}"/>
    <cellStyle name="Normal 3 5 2" xfId="463" xr:uid="{00000000-0005-0000-0000-000036080000}"/>
    <cellStyle name="Normal 3 5 2 2" xfId="1577" xr:uid="{00000000-0005-0000-0000-000037080000}"/>
    <cellStyle name="Normal 3 5 2 2 2" xfId="3155" xr:uid="{00000000-0005-0000-0000-000038080000}"/>
    <cellStyle name="Normal 3 5 2 3" xfId="2366" xr:uid="{00000000-0005-0000-0000-000039080000}"/>
    <cellStyle name="Normal 3 6" xfId="121" xr:uid="{00000000-0005-0000-0000-00003A080000}"/>
    <cellStyle name="Normal 3 7" xfId="122" xr:uid="{00000000-0005-0000-0000-00003B080000}"/>
    <cellStyle name="Normal 3 8" xfId="123" xr:uid="{00000000-0005-0000-0000-00003C080000}"/>
    <cellStyle name="Normal 3 9" xfId="124" xr:uid="{00000000-0005-0000-0000-00003D080000}"/>
    <cellStyle name="Normal 3 9 2" xfId="125" xr:uid="{00000000-0005-0000-0000-00003E080000}"/>
    <cellStyle name="Normal 3 9 2 2" xfId="1287" xr:uid="{00000000-0005-0000-0000-00003F080000}"/>
    <cellStyle name="Normal 3 9 2 2 2" xfId="2865" xr:uid="{00000000-0005-0000-0000-000040080000}"/>
    <cellStyle name="Normal 3 9 2 3" xfId="2076" xr:uid="{00000000-0005-0000-0000-000041080000}"/>
    <cellStyle name="Normal 3 9 3" xfId="981" xr:uid="{00000000-0005-0000-0000-000042080000}"/>
    <cellStyle name="Normal 3 9 3 2" xfId="1798" xr:uid="{00000000-0005-0000-0000-000043080000}"/>
    <cellStyle name="Normal 3 9 3 2 2" xfId="3376" xr:uid="{00000000-0005-0000-0000-000044080000}"/>
    <cellStyle name="Normal 3 9 3 3" xfId="2587" xr:uid="{00000000-0005-0000-0000-000045080000}"/>
    <cellStyle name="Normal 3 9 4" xfId="1127" xr:uid="{00000000-0005-0000-0000-000046080000}"/>
    <cellStyle name="Normal 3 9 4 2" xfId="1919" xr:uid="{00000000-0005-0000-0000-000047080000}"/>
    <cellStyle name="Normal 3 9 4 2 2" xfId="3497" xr:uid="{00000000-0005-0000-0000-000048080000}"/>
    <cellStyle name="Normal 3 9 4 3" xfId="2708" xr:uid="{00000000-0005-0000-0000-000049080000}"/>
    <cellStyle name="Normal 3 9 5" xfId="1286" xr:uid="{00000000-0005-0000-0000-00004A080000}"/>
    <cellStyle name="Normal 3 9 5 2" xfId="2864" xr:uid="{00000000-0005-0000-0000-00004B080000}"/>
    <cellStyle name="Normal 3 9 6" xfId="2075" xr:uid="{00000000-0005-0000-0000-00004C080000}"/>
    <cellStyle name="Normal 3_EFE" xfId="126" xr:uid="{00000000-0005-0000-0000-00004D080000}"/>
    <cellStyle name="Normal 30" xfId="1185" xr:uid="{00000000-0005-0000-0000-00004E080000}"/>
    <cellStyle name="Normal 30 2" xfId="1977" xr:uid="{00000000-0005-0000-0000-00004F080000}"/>
    <cellStyle name="Normal 30 3" xfId="2766" xr:uid="{00000000-0005-0000-0000-000050080000}"/>
    <cellStyle name="Normal 31" xfId="1186" xr:uid="{00000000-0005-0000-0000-000051080000}"/>
    <cellStyle name="Normal 31 2" xfId="1978" xr:uid="{00000000-0005-0000-0000-000052080000}"/>
    <cellStyle name="Normal 31 3" xfId="2767" xr:uid="{00000000-0005-0000-0000-000053080000}"/>
    <cellStyle name="Normal 32" xfId="1187" xr:uid="{00000000-0005-0000-0000-000054080000}"/>
    <cellStyle name="Normal 32 2" xfId="1979" xr:uid="{00000000-0005-0000-0000-000055080000}"/>
    <cellStyle name="Normal 32 3" xfId="2768" xr:uid="{00000000-0005-0000-0000-000056080000}"/>
    <cellStyle name="Normal 33" xfId="1188" xr:uid="{00000000-0005-0000-0000-000057080000}"/>
    <cellStyle name="Normal 33 2" xfId="1980" xr:uid="{00000000-0005-0000-0000-000058080000}"/>
    <cellStyle name="Normal 33 3" xfId="2769" xr:uid="{00000000-0005-0000-0000-000059080000}"/>
    <cellStyle name="Normal 34" xfId="1189" xr:uid="{00000000-0005-0000-0000-00005A080000}"/>
    <cellStyle name="Normal 34 2" xfId="1981" xr:uid="{00000000-0005-0000-0000-00005B080000}"/>
    <cellStyle name="Normal 34 3" xfId="2770" xr:uid="{00000000-0005-0000-0000-00005C080000}"/>
    <cellStyle name="Normal 35" xfId="1190" xr:uid="{00000000-0005-0000-0000-00005D080000}"/>
    <cellStyle name="Normal 35 2" xfId="1982" xr:uid="{00000000-0005-0000-0000-00005E080000}"/>
    <cellStyle name="Normal 35 3" xfId="2771" xr:uid="{00000000-0005-0000-0000-00005F080000}"/>
    <cellStyle name="Normal 36" xfId="1191" xr:uid="{00000000-0005-0000-0000-000060080000}"/>
    <cellStyle name="Normal 36 2" xfId="1983" xr:uid="{00000000-0005-0000-0000-000061080000}"/>
    <cellStyle name="Normal 36 3" xfId="2772" xr:uid="{00000000-0005-0000-0000-000062080000}"/>
    <cellStyle name="Normal 37" xfId="1192" xr:uid="{00000000-0005-0000-0000-000063080000}"/>
    <cellStyle name="Normal 37 2" xfId="1984" xr:uid="{00000000-0005-0000-0000-000064080000}"/>
    <cellStyle name="Normal 37 3" xfId="2773" xr:uid="{00000000-0005-0000-0000-000065080000}"/>
    <cellStyle name="Normal 38" xfId="1193" xr:uid="{00000000-0005-0000-0000-000066080000}"/>
    <cellStyle name="Normal 38 2" xfId="1985" xr:uid="{00000000-0005-0000-0000-000067080000}"/>
    <cellStyle name="Normal 38 3" xfId="2774" xr:uid="{00000000-0005-0000-0000-000068080000}"/>
    <cellStyle name="Normal 39" xfId="1194" xr:uid="{00000000-0005-0000-0000-000069080000}"/>
    <cellStyle name="Normal 39 2" xfId="1986" xr:uid="{00000000-0005-0000-0000-00006A080000}"/>
    <cellStyle name="Normal 39 3" xfId="2775" xr:uid="{00000000-0005-0000-0000-00006B080000}"/>
    <cellStyle name="Normal 4" xfId="14" xr:uid="{00000000-0005-0000-0000-00006C080000}"/>
    <cellStyle name="Normal 4 2" xfId="15" xr:uid="{00000000-0005-0000-0000-00006D080000}"/>
    <cellStyle name="Normal 4 2 2" xfId="464" xr:uid="{00000000-0005-0000-0000-00006E080000}"/>
    <cellStyle name="Normal 4 2 2 2" xfId="982" xr:uid="{00000000-0005-0000-0000-00006F080000}"/>
    <cellStyle name="Normal 4 2 2 3" xfId="1578" xr:uid="{00000000-0005-0000-0000-000070080000}"/>
    <cellStyle name="Normal 4 2 2 3 2" xfId="3156" xr:uid="{00000000-0005-0000-0000-000071080000}"/>
    <cellStyle name="Normal 4 2 2 4" xfId="2367" xr:uid="{00000000-0005-0000-0000-000072080000}"/>
    <cellStyle name="Normal 4 3" xfId="127" xr:uid="{00000000-0005-0000-0000-000073080000}"/>
    <cellStyle name="Normal 4 3 2" xfId="465" xr:uid="{00000000-0005-0000-0000-000074080000}"/>
    <cellStyle name="Normal 4 3 2 2" xfId="1579" xr:uid="{00000000-0005-0000-0000-000075080000}"/>
    <cellStyle name="Normal 4 3 2 2 2" xfId="3157" xr:uid="{00000000-0005-0000-0000-000076080000}"/>
    <cellStyle name="Normal 4 3 2 3" xfId="2368" xr:uid="{00000000-0005-0000-0000-000077080000}"/>
    <cellStyle name="Normal 4 3 3" xfId="983" xr:uid="{00000000-0005-0000-0000-000078080000}"/>
    <cellStyle name="Normal 4 3 3 2" xfId="1799" xr:uid="{00000000-0005-0000-0000-000079080000}"/>
    <cellStyle name="Normal 4 3 3 2 2" xfId="3377" xr:uid="{00000000-0005-0000-0000-00007A080000}"/>
    <cellStyle name="Normal 4 3 3 3" xfId="2588" xr:uid="{00000000-0005-0000-0000-00007B080000}"/>
    <cellStyle name="Normal 4 3 4" xfId="1128" xr:uid="{00000000-0005-0000-0000-00007C080000}"/>
    <cellStyle name="Normal 4 3 4 2" xfId="1920" xr:uid="{00000000-0005-0000-0000-00007D080000}"/>
    <cellStyle name="Normal 4 3 4 2 2" xfId="3498" xr:uid="{00000000-0005-0000-0000-00007E080000}"/>
    <cellStyle name="Normal 4 3 4 3" xfId="2709" xr:uid="{00000000-0005-0000-0000-00007F080000}"/>
    <cellStyle name="Normal 4 4" xfId="128" xr:uid="{00000000-0005-0000-0000-000080080000}"/>
    <cellStyle name="Normal 4 4 2" xfId="129" xr:uid="{00000000-0005-0000-0000-000081080000}"/>
    <cellStyle name="Normal 4 4 2 2" xfId="1289" xr:uid="{00000000-0005-0000-0000-000082080000}"/>
    <cellStyle name="Normal 4 4 2 2 2" xfId="2867" xr:uid="{00000000-0005-0000-0000-000083080000}"/>
    <cellStyle name="Normal 4 4 2 3" xfId="2078" xr:uid="{00000000-0005-0000-0000-000084080000}"/>
    <cellStyle name="Normal 4 4 3" xfId="984" xr:uid="{00000000-0005-0000-0000-000085080000}"/>
    <cellStyle name="Normal 4 4 4" xfId="1288" xr:uid="{00000000-0005-0000-0000-000086080000}"/>
    <cellStyle name="Normal 4 4 4 2" xfId="2866" xr:uid="{00000000-0005-0000-0000-000087080000}"/>
    <cellStyle name="Normal 4 4 5" xfId="2077" xr:uid="{00000000-0005-0000-0000-000088080000}"/>
    <cellStyle name="Normal 4 5" xfId="985" xr:uid="{00000000-0005-0000-0000-000089080000}"/>
    <cellStyle name="Normal 4 5 2" xfId="1129" xr:uid="{00000000-0005-0000-0000-00008A080000}"/>
    <cellStyle name="Normal 4 5 2 2" xfId="1921" xr:uid="{00000000-0005-0000-0000-00008B080000}"/>
    <cellStyle name="Normal 4 5 2 2 2" xfId="3499" xr:uid="{00000000-0005-0000-0000-00008C080000}"/>
    <cellStyle name="Normal 4 5 2 3" xfId="2710" xr:uid="{00000000-0005-0000-0000-00008D080000}"/>
    <cellStyle name="Normal 4 5 3" xfId="1800" xr:uid="{00000000-0005-0000-0000-00008E080000}"/>
    <cellStyle name="Normal 4 5 3 2" xfId="3378" xr:uid="{00000000-0005-0000-0000-00008F080000}"/>
    <cellStyle name="Normal 4 5 4" xfId="2589" xr:uid="{00000000-0005-0000-0000-000090080000}"/>
    <cellStyle name="Normal 40" xfId="1195" xr:uid="{00000000-0005-0000-0000-000091080000}"/>
    <cellStyle name="Normal 40 2" xfId="1987" xr:uid="{00000000-0005-0000-0000-000092080000}"/>
    <cellStyle name="Normal 40 3" xfId="2776" xr:uid="{00000000-0005-0000-0000-000093080000}"/>
    <cellStyle name="Normal 41" xfId="1196" xr:uid="{00000000-0005-0000-0000-000094080000}"/>
    <cellStyle name="Normal 41 2" xfId="1988" xr:uid="{00000000-0005-0000-0000-000095080000}"/>
    <cellStyle name="Normal 41 3" xfId="2777" xr:uid="{00000000-0005-0000-0000-000096080000}"/>
    <cellStyle name="Normal 42" xfId="1197" xr:uid="{00000000-0005-0000-0000-000097080000}"/>
    <cellStyle name="Normal 42 2" xfId="1989" xr:uid="{00000000-0005-0000-0000-000098080000}"/>
    <cellStyle name="Normal 42 3" xfId="2778" xr:uid="{00000000-0005-0000-0000-000099080000}"/>
    <cellStyle name="Normal 43" xfId="1198" xr:uid="{00000000-0005-0000-0000-00009A080000}"/>
    <cellStyle name="Normal 43 2" xfId="1990" xr:uid="{00000000-0005-0000-0000-00009B080000}"/>
    <cellStyle name="Normal 43 3" xfId="2779" xr:uid="{00000000-0005-0000-0000-00009C080000}"/>
    <cellStyle name="Normal 44" xfId="1199" xr:uid="{00000000-0005-0000-0000-00009D080000}"/>
    <cellStyle name="Normal 44 2" xfId="1991" xr:uid="{00000000-0005-0000-0000-00009E080000}"/>
    <cellStyle name="Normal 44 3" xfId="2780" xr:uid="{00000000-0005-0000-0000-00009F080000}"/>
    <cellStyle name="Normal 45" xfId="1200" xr:uid="{00000000-0005-0000-0000-0000A0080000}"/>
    <cellStyle name="Normal 45 2" xfId="1992" xr:uid="{00000000-0005-0000-0000-0000A1080000}"/>
    <cellStyle name="Normal 45 3" xfId="2781" xr:uid="{00000000-0005-0000-0000-0000A2080000}"/>
    <cellStyle name="Normal 46" xfId="1201" xr:uid="{00000000-0005-0000-0000-0000A3080000}"/>
    <cellStyle name="Normal 46 2" xfId="1993" xr:uid="{00000000-0005-0000-0000-0000A4080000}"/>
    <cellStyle name="Normal 46 3" xfId="2782" xr:uid="{00000000-0005-0000-0000-0000A5080000}"/>
    <cellStyle name="Normal 47" xfId="1202" xr:uid="{00000000-0005-0000-0000-0000A6080000}"/>
    <cellStyle name="Normal 47 2" xfId="1994" xr:uid="{00000000-0005-0000-0000-0000A7080000}"/>
    <cellStyle name="Normal 47 3" xfId="2783" xr:uid="{00000000-0005-0000-0000-0000A8080000}"/>
    <cellStyle name="Normal 48" xfId="1203" xr:uid="{00000000-0005-0000-0000-0000A9080000}"/>
    <cellStyle name="Normal 48 2" xfId="1995" xr:uid="{00000000-0005-0000-0000-0000AA080000}"/>
    <cellStyle name="Normal 48 3" xfId="2784" xr:uid="{00000000-0005-0000-0000-0000AB080000}"/>
    <cellStyle name="Normal 49" xfId="1204" xr:uid="{00000000-0005-0000-0000-0000AC080000}"/>
    <cellStyle name="Normal 49 2" xfId="1996" xr:uid="{00000000-0005-0000-0000-0000AD080000}"/>
    <cellStyle name="Normal 49 3" xfId="2785" xr:uid="{00000000-0005-0000-0000-0000AE080000}"/>
    <cellStyle name="Normal 5" xfId="16" xr:uid="{00000000-0005-0000-0000-0000AF080000}"/>
    <cellStyle name="Normal 5 10" xfId="986" xr:uid="{00000000-0005-0000-0000-0000B0080000}"/>
    <cellStyle name="Normal 5 10 2" xfId="1130" xr:uid="{00000000-0005-0000-0000-0000B1080000}"/>
    <cellStyle name="Normal 5 10 2 2" xfId="1922" xr:uid="{00000000-0005-0000-0000-0000B2080000}"/>
    <cellStyle name="Normal 5 10 2 2 2" xfId="3500" xr:uid="{00000000-0005-0000-0000-0000B3080000}"/>
    <cellStyle name="Normal 5 10 2 3" xfId="2711" xr:uid="{00000000-0005-0000-0000-0000B4080000}"/>
    <cellStyle name="Normal 5 10 3" xfId="1801" xr:uid="{00000000-0005-0000-0000-0000B5080000}"/>
    <cellStyle name="Normal 5 10 3 2" xfId="3379" xr:uid="{00000000-0005-0000-0000-0000B6080000}"/>
    <cellStyle name="Normal 5 10 4" xfId="2590" xr:uid="{00000000-0005-0000-0000-0000B7080000}"/>
    <cellStyle name="Normal 5 11" xfId="987" xr:uid="{00000000-0005-0000-0000-0000B8080000}"/>
    <cellStyle name="Normal 5 11 2" xfId="1131" xr:uid="{00000000-0005-0000-0000-0000B9080000}"/>
    <cellStyle name="Normal 5 11 2 2" xfId="1923" xr:uid="{00000000-0005-0000-0000-0000BA080000}"/>
    <cellStyle name="Normal 5 11 2 2 2" xfId="3501" xr:uid="{00000000-0005-0000-0000-0000BB080000}"/>
    <cellStyle name="Normal 5 11 2 3" xfId="2712" xr:uid="{00000000-0005-0000-0000-0000BC080000}"/>
    <cellStyle name="Normal 5 11 3" xfId="1802" xr:uid="{00000000-0005-0000-0000-0000BD080000}"/>
    <cellStyle name="Normal 5 11 3 2" xfId="3380" xr:uid="{00000000-0005-0000-0000-0000BE080000}"/>
    <cellStyle name="Normal 5 11 4" xfId="2591" xr:uid="{00000000-0005-0000-0000-0000BF080000}"/>
    <cellStyle name="Normal 5 12" xfId="988" xr:uid="{00000000-0005-0000-0000-0000C0080000}"/>
    <cellStyle name="Normal 5 12 2" xfId="1132" xr:uid="{00000000-0005-0000-0000-0000C1080000}"/>
    <cellStyle name="Normal 5 12 2 2" xfId="1924" xr:uid="{00000000-0005-0000-0000-0000C2080000}"/>
    <cellStyle name="Normal 5 12 2 2 2" xfId="3502" xr:uid="{00000000-0005-0000-0000-0000C3080000}"/>
    <cellStyle name="Normal 5 12 2 3" xfId="2713" xr:uid="{00000000-0005-0000-0000-0000C4080000}"/>
    <cellStyle name="Normal 5 12 3" xfId="1803" xr:uid="{00000000-0005-0000-0000-0000C5080000}"/>
    <cellStyle name="Normal 5 12 3 2" xfId="3381" xr:uid="{00000000-0005-0000-0000-0000C6080000}"/>
    <cellStyle name="Normal 5 12 4" xfId="2592" xr:uid="{00000000-0005-0000-0000-0000C7080000}"/>
    <cellStyle name="Normal 5 13" xfId="989" xr:uid="{00000000-0005-0000-0000-0000C8080000}"/>
    <cellStyle name="Normal 5 13 2" xfId="1133" xr:uid="{00000000-0005-0000-0000-0000C9080000}"/>
    <cellStyle name="Normal 5 13 2 2" xfId="1925" xr:uid="{00000000-0005-0000-0000-0000CA080000}"/>
    <cellStyle name="Normal 5 13 2 2 2" xfId="3503" xr:uid="{00000000-0005-0000-0000-0000CB080000}"/>
    <cellStyle name="Normal 5 13 2 3" xfId="2714" xr:uid="{00000000-0005-0000-0000-0000CC080000}"/>
    <cellStyle name="Normal 5 13 3" xfId="1804" xr:uid="{00000000-0005-0000-0000-0000CD080000}"/>
    <cellStyle name="Normal 5 13 3 2" xfId="3382" xr:uid="{00000000-0005-0000-0000-0000CE080000}"/>
    <cellStyle name="Normal 5 13 4" xfId="2593" xr:uid="{00000000-0005-0000-0000-0000CF080000}"/>
    <cellStyle name="Normal 5 14" xfId="990" xr:uid="{00000000-0005-0000-0000-0000D0080000}"/>
    <cellStyle name="Normal 5 14 2" xfId="1134" xr:uid="{00000000-0005-0000-0000-0000D1080000}"/>
    <cellStyle name="Normal 5 14 2 2" xfId="1926" xr:uid="{00000000-0005-0000-0000-0000D2080000}"/>
    <cellStyle name="Normal 5 14 2 2 2" xfId="3504" xr:uid="{00000000-0005-0000-0000-0000D3080000}"/>
    <cellStyle name="Normal 5 14 2 3" xfId="2715" xr:uid="{00000000-0005-0000-0000-0000D4080000}"/>
    <cellStyle name="Normal 5 14 3" xfId="1805" xr:uid="{00000000-0005-0000-0000-0000D5080000}"/>
    <cellStyle name="Normal 5 14 3 2" xfId="3383" xr:uid="{00000000-0005-0000-0000-0000D6080000}"/>
    <cellStyle name="Normal 5 14 4" xfId="2594" xr:uid="{00000000-0005-0000-0000-0000D7080000}"/>
    <cellStyle name="Normal 5 15" xfId="991" xr:uid="{00000000-0005-0000-0000-0000D8080000}"/>
    <cellStyle name="Normal 5 15 2" xfId="1135" xr:uid="{00000000-0005-0000-0000-0000D9080000}"/>
    <cellStyle name="Normal 5 15 2 2" xfId="1927" xr:uid="{00000000-0005-0000-0000-0000DA080000}"/>
    <cellStyle name="Normal 5 15 2 2 2" xfId="3505" xr:uid="{00000000-0005-0000-0000-0000DB080000}"/>
    <cellStyle name="Normal 5 15 2 3" xfId="2716" xr:uid="{00000000-0005-0000-0000-0000DC080000}"/>
    <cellStyle name="Normal 5 15 3" xfId="1806" xr:uid="{00000000-0005-0000-0000-0000DD080000}"/>
    <cellStyle name="Normal 5 15 3 2" xfId="3384" xr:uid="{00000000-0005-0000-0000-0000DE080000}"/>
    <cellStyle name="Normal 5 15 4" xfId="2595" xr:uid="{00000000-0005-0000-0000-0000DF080000}"/>
    <cellStyle name="Normal 5 16" xfId="992" xr:uid="{00000000-0005-0000-0000-0000E0080000}"/>
    <cellStyle name="Normal 5 16 2" xfId="1136" xr:uid="{00000000-0005-0000-0000-0000E1080000}"/>
    <cellStyle name="Normal 5 16 2 2" xfId="1928" xr:uid="{00000000-0005-0000-0000-0000E2080000}"/>
    <cellStyle name="Normal 5 16 2 2 2" xfId="3506" xr:uid="{00000000-0005-0000-0000-0000E3080000}"/>
    <cellStyle name="Normal 5 16 2 3" xfId="2717" xr:uid="{00000000-0005-0000-0000-0000E4080000}"/>
    <cellStyle name="Normal 5 16 3" xfId="1807" xr:uid="{00000000-0005-0000-0000-0000E5080000}"/>
    <cellStyle name="Normal 5 16 3 2" xfId="3385" xr:uid="{00000000-0005-0000-0000-0000E6080000}"/>
    <cellStyle name="Normal 5 16 4" xfId="2596" xr:uid="{00000000-0005-0000-0000-0000E7080000}"/>
    <cellStyle name="Normal 5 17" xfId="993" xr:uid="{00000000-0005-0000-0000-0000E8080000}"/>
    <cellStyle name="Normal 5 17 2" xfId="1137" xr:uid="{00000000-0005-0000-0000-0000E9080000}"/>
    <cellStyle name="Normal 5 17 2 2" xfId="1929" xr:uid="{00000000-0005-0000-0000-0000EA080000}"/>
    <cellStyle name="Normal 5 17 2 2 2" xfId="3507" xr:uid="{00000000-0005-0000-0000-0000EB080000}"/>
    <cellStyle name="Normal 5 17 2 3" xfId="2718" xr:uid="{00000000-0005-0000-0000-0000EC080000}"/>
    <cellStyle name="Normal 5 17 3" xfId="1808" xr:uid="{00000000-0005-0000-0000-0000ED080000}"/>
    <cellStyle name="Normal 5 17 3 2" xfId="3386" xr:uid="{00000000-0005-0000-0000-0000EE080000}"/>
    <cellStyle name="Normal 5 17 4" xfId="2597" xr:uid="{00000000-0005-0000-0000-0000EF080000}"/>
    <cellStyle name="Normal 5 18" xfId="1228" xr:uid="{00000000-0005-0000-0000-0000F0080000}"/>
    <cellStyle name="Normal 5 18 2" xfId="2020" xr:uid="{00000000-0005-0000-0000-0000F1080000}"/>
    <cellStyle name="Normal 5 18 2 2" xfId="3552" xr:uid="{00000000-0005-0000-0000-0000F2080000}"/>
    <cellStyle name="Normal 5 18 3" xfId="2809" xr:uid="{00000000-0005-0000-0000-0000F3080000}"/>
    <cellStyle name="Normal 5 2" xfId="17" xr:uid="{00000000-0005-0000-0000-0000F4080000}"/>
    <cellStyle name="Normal 5 2 2" xfId="466" xr:uid="{00000000-0005-0000-0000-0000F5080000}"/>
    <cellStyle name="Normal 5 2 2 2" xfId="467" xr:uid="{00000000-0005-0000-0000-0000F6080000}"/>
    <cellStyle name="Normal 5 2 2 2 2" xfId="1581" xr:uid="{00000000-0005-0000-0000-0000F7080000}"/>
    <cellStyle name="Normal 5 2 2 2 2 2" xfId="3159" xr:uid="{00000000-0005-0000-0000-0000F8080000}"/>
    <cellStyle name="Normal 5 2 2 2 3" xfId="2370" xr:uid="{00000000-0005-0000-0000-0000F9080000}"/>
    <cellStyle name="Normal 5 2 2 3" xfId="994" xr:uid="{00000000-0005-0000-0000-0000FA080000}"/>
    <cellStyle name="Normal 5 2 2 3 2" xfId="1809" xr:uid="{00000000-0005-0000-0000-0000FB080000}"/>
    <cellStyle name="Normal 5 2 2 3 2 2" xfId="3387" xr:uid="{00000000-0005-0000-0000-0000FC080000}"/>
    <cellStyle name="Normal 5 2 2 3 3" xfId="2598" xr:uid="{00000000-0005-0000-0000-0000FD080000}"/>
    <cellStyle name="Normal 5 2 2 4" xfId="1138" xr:uid="{00000000-0005-0000-0000-0000FE080000}"/>
    <cellStyle name="Normal 5 2 2 4 2" xfId="1930" xr:uid="{00000000-0005-0000-0000-0000FF080000}"/>
    <cellStyle name="Normal 5 2 2 4 2 2" xfId="3508" xr:uid="{00000000-0005-0000-0000-000000090000}"/>
    <cellStyle name="Normal 5 2 2 4 3" xfId="2719" xr:uid="{00000000-0005-0000-0000-000001090000}"/>
    <cellStyle name="Normal 5 2 2 5" xfId="1580" xr:uid="{00000000-0005-0000-0000-000002090000}"/>
    <cellStyle name="Normal 5 2 2 5 2" xfId="3158" xr:uid="{00000000-0005-0000-0000-000003090000}"/>
    <cellStyle name="Normal 5 2 2 6" xfId="2369" xr:uid="{00000000-0005-0000-0000-000004090000}"/>
    <cellStyle name="Normal 5 2 3" xfId="468" xr:uid="{00000000-0005-0000-0000-000005090000}"/>
    <cellStyle name="Normal 5 2 3 2" xfId="1582" xr:uid="{00000000-0005-0000-0000-000006090000}"/>
    <cellStyle name="Normal 5 2 3 2 2" xfId="3160" xr:uid="{00000000-0005-0000-0000-000007090000}"/>
    <cellStyle name="Normal 5 2 3 3" xfId="2371" xr:uid="{00000000-0005-0000-0000-000008090000}"/>
    <cellStyle name="Normal 5 3" xfId="130" xr:uid="{00000000-0005-0000-0000-000009090000}"/>
    <cellStyle name="Normal 5 3 2" xfId="469" xr:uid="{00000000-0005-0000-0000-00000A090000}"/>
    <cellStyle name="Normal 5 3 2 2" xfId="470" xr:uid="{00000000-0005-0000-0000-00000B090000}"/>
    <cellStyle name="Normal 5 3 2 2 2" xfId="1584" xr:uid="{00000000-0005-0000-0000-00000C090000}"/>
    <cellStyle name="Normal 5 3 2 2 2 2" xfId="3162" xr:uid="{00000000-0005-0000-0000-00000D090000}"/>
    <cellStyle name="Normal 5 3 2 2 3" xfId="2373" xr:uid="{00000000-0005-0000-0000-00000E090000}"/>
    <cellStyle name="Normal 5 3 2 3" xfId="995" xr:uid="{00000000-0005-0000-0000-00000F090000}"/>
    <cellStyle name="Normal 5 3 2 3 2" xfId="1810" xr:uid="{00000000-0005-0000-0000-000010090000}"/>
    <cellStyle name="Normal 5 3 2 3 2 2" xfId="3388" xr:uid="{00000000-0005-0000-0000-000011090000}"/>
    <cellStyle name="Normal 5 3 2 3 3" xfId="2599" xr:uid="{00000000-0005-0000-0000-000012090000}"/>
    <cellStyle name="Normal 5 3 2 4" xfId="1139" xr:uid="{00000000-0005-0000-0000-000013090000}"/>
    <cellStyle name="Normal 5 3 2 4 2" xfId="1931" xr:uid="{00000000-0005-0000-0000-000014090000}"/>
    <cellStyle name="Normal 5 3 2 4 2 2" xfId="3509" xr:uid="{00000000-0005-0000-0000-000015090000}"/>
    <cellStyle name="Normal 5 3 2 4 3" xfId="2720" xr:uid="{00000000-0005-0000-0000-000016090000}"/>
    <cellStyle name="Normal 5 3 2 5" xfId="1583" xr:uid="{00000000-0005-0000-0000-000017090000}"/>
    <cellStyle name="Normal 5 3 2 5 2" xfId="3161" xr:uid="{00000000-0005-0000-0000-000018090000}"/>
    <cellStyle name="Normal 5 3 2 6" xfId="2372" xr:uid="{00000000-0005-0000-0000-000019090000}"/>
    <cellStyle name="Normal 5 3 3" xfId="471" xr:uid="{00000000-0005-0000-0000-00001A090000}"/>
    <cellStyle name="Normal 5 3 3 2" xfId="1046" xr:uid="{00000000-0005-0000-0000-00001B090000}"/>
    <cellStyle name="Normal 5 3 3 2 2" xfId="1841" xr:uid="{00000000-0005-0000-0000-00001C090000}"/>
    <cellStyle name="Normal 5 3 3 2 2 2" xfId="3419" xr:uid="{00000000-0005-0000-0000-00001D090000}"/>
    <cellStyle name="Normal 5 3 3 2 3" xfId="2630" xr:uid="{00000000-0005-0000-0000-00001E090000}"/>
    <cellStyle name="Normal 5 3 3 3" xfId="1170" xr:uid="{00000000-0005-0000-0000-00001F090000}"/>
    <cellStyle name="Normal 5 3 3 3 2" xfId="1962" xr:uid="{00000000-0005-0000-0000-000020090000}"/>
    <cellStyle name="Normal 5 3 3 3 2 2" xfId="3540" xr:uid="{00000000-0005-0000-0000-000021090000}"/>
    <cellStyle name="Normal 5 3 3 3 3" xfId="2751" xr:uid="{00000000-0005-0000-0000-000022090000}"/>
    <cellStyle name="Normal 5 3 3 4" xfId="1585" xr:uid="{00000000-0005-0000-0000-000023090000}"/>
    <cellStyle name="Normal 5 3 3 4 2" xfId="3163" xr:uid="{00000000-0005-0000-0000-000024090000}"/>
    <cellStyle name="Normal 5 3 3 5" xfId="2374" xr:uid="{00000000-0005-0000-0000-000025090000}"/>
    <cellStyle name="Normal 5 3 4" xfId="849" xr:uid="{00000000-0005-0000-0000-000026090000}"/>
    <cellStyle name="Normal 5 3 4 2" xfId="1742" xr:uid="{00000000-0005-0000-0000-000027090000}"/>
    <cellStyle name="Normal 5 3 4 2 2" xfId="3320" xr:uid="{00000000-0005-0000-0000-000028090000}"/>
    <cellStyle name="Normal 5 3 4 3" xfId="2531" xr:uid="{00000000-0005-0000-0000-000029090000}"/>
    <cellStyle name="Normal 5 3 5" xfId="1071" xr:uid="{00000000-0005-0000-0000-00002A090000}"/>
    <cellStyle name="Normal 5 3 5 2" xfId="1863" xr:uid="{00000000-0005-0000-0000-00002B090000}"/>
    <cellStyle name="Normal 5 3 5 2 2" xfId="3441" xr:uid="{00000000-0005-0000-0000-00002C090000}"/>
    <cellStyle name="Normal 5 3 5 3" xfId="2652" xr:uid="{00000000-0005-0000-0000-00002D090000}"/>
    <cellStyle name="Normal 5 4" xfId="131" xr:uid="{00000000-0005-0000-0000-00002E090000}"/>
    <cellStyle name="Normal 5 4 2" xfId="472" xr:uid="{00000000-0005-0000-0000-00002F090000}"/>
    <cellStyle name="Normal 5 4 2 2" xfId="473" xr:uid="{00000000-0005-0000-0000-000030090000}"/>
    <cellStyle name="Normal 5 4 2 2 2" xfId="1587" xr:uid="{00000000-0005-0000-0000-000031090000}"/>
    <cellStyle name="Normal 5 4 2 2 2 2" xfId="3165" xr:uid="{00000000-0005-0000-0000-000032090000}"/>
    <cellStyle name="Normal 5 4 2 2 3" xfId="2376" xr:uid="{00000000-0005-0000-0000-000033090000}"/>
    <cellStyle name="Normal 5 4 2 3" xfId="996" xr:uid="{00000000-0005-0000-0000-000034090000}"/>
    <cellStyle name="Normal 5 4 2 3 2" xfId="1811" xr:uid="{00000000-0005-0000-0000-000035090000}"/>
    <cellStyle name="Normal 5 4 2 3 2 2" xfId="3389" xr:uid="{00000000-0005-0000-0000-000036090000}"/>
    <cellStyle name="Normal 5 4 2 3 3" xfId="2600" xr:uid="{00000000-0005-0000-0000-000037090000}"/>
    <cellStyle name="Normal 5 4 2 4" xfId="1140" xr:uid="{00000000-0005-0000-0000-000038090000}"/>
    <cellStyle name="Normal 5 4 2 4 2" xfId="1932" xr:uid="{00000000-0005-0000-0000-000039090000}"/>
    <cellStyle name="Normal 5 4 2 4 2 2" xfId="3510" xr:uid="{00000000-0005-0000-0000-00003A090000}"/>
    <cellStyle name="Normal 5 4 2 4 3" xfId="2721" xr:uid="{00000000-0005-0000-0000-00003B090000}"/>
    <cellStyle name="Normal 5 4 2 5" xfId="1586" xr:uid="{00000000-0005-0000-0000-00003C090000}"/>
    <cellStyle name="Normal 5 4 2 5 2" xfId="3164" xr:uid="{00000000-0005-0000-0000-00003D090000}"/>
    <cellStyle name="Normal 5 4 2 6" xfId="2375" xr:uid="{00000000-0005-0000-0000-00003E090000}"/>
    <cellStyle name="Normal 5 4 3" xfId="474" xr:uid="{00000000-0005-0000-0000-00003F090000}"/>
    <cellStyle name="Normal 5 4 3 2" xfId="1588" xr:uid="{00000000-0005-0000-0000-000040090000}"/>
    <cellStyle name="Normal 5 4 3 2 2" xfId="3166" xr:uid="{00000000-0005-0000-0000-000041090000}"/>
    <cellStyle name="Normal 5 4 3 3" xfId="2377" xr:uid="{00000000-0005-0000-0000-000042090000}"/>
    <cellStyle name="Normal 5 5" xfId="132" xr:uid="{00000000-0005-0000-0000-000043090000}"/>
    <cellStyle name="Normal 5 5 2" xfId="475" xr:uid="{00000000-0005-0000-0000-000044090000}"/>
    <cellStyle name="Normal 5 5 2 2" xfId="997" xr:uid="{00000000-0005-0000-0000-000045090000}"/>
    <cellStyle name="Normal 5 5 2 2 2" xfId="1812" xr:uid="{00000000-0005-0000-0000-000046090000}"/>
    <cellStyle name="Normal 5 5 2 2 2 2" xfId="3390" xr:uid="{00000000-0005-0000-0000-000047090000}"/>
    <cellStyle name="Normal 5 5 2 2 3" xfId="2601" xr:uid="{00000000-0005-0000-0000-000048090000}"/>
    <cellStyle name="Normal 5 5 2 3" xfId="1141" xr:uid="{00000000-0005-0000-0000-000049090000}"/>
    <cellStyle name="Normal 5 5 2 3 2" xfId="1933" xr:uid="{00000000-0005-0000-0000-00004A090000}"/>
    <cellStyle name="Normal 5 5 2 3 2 2" xfId="3511" xr:uid="{00000000-0005-0000-0000-00004B090000}"/>
    <cellStyle name="Normal 5 5 2 3 3" xfId="2722" xr:uid="{00000000-0005-0000-0000-00004C090000}"/>
    <cellStyle name="Normal 5 5 2 4" xfId="1589" xr:uid="{00000000-0005-0000-0000-00004D090000}"/>
    <cellStyle name="Normal 5 5 2 4 2" xfId="3167" xr:uid="{00000000-0005-0000-0000-00004E090000}"/>
    <cellStyle name="Normal 5 5 2 5" xfId="2378" xr:uid="{00000000-0005-0000-0000-00004F090000}"/>
    <cellStyle name="Normal 5 6" xfId="178" xr:uid="{00000000-0005-0000-0000-000050090000}"/>
    <cellStyle name="Normal 5 6 2" xfId="998" xr:uid="{00000000-0005-0000-0000-000051090000}"/>
    <cellStyle name="Normal 5 6 2 2" xfId="1813" xr:uid="{00000000-0005-0000-0000-000052090000}"/>
    <cellStyle name="Normal 5 6 2 2 2" xfId="3391" xr:uid="{00000000-0005-0000-0000-000053090000}"/>
    <cellStyle name="Normal 5 6 2 3" xfId="2602" xr:uid="{00000000-0005-0000-0000-000054090000}"/>
    <cellStyle name="Normal 5 6 3" xfId="1142" xr:uid="{00000000-0005-0000-0000-000055090000}"/>
    <cellStyle name="Normal 5 6 3 2" xfId="1934" xr:uid="{00000000-0005-0000-0000-000056090000}"/>
    <cellStyle name="Normal 5 6 3 2 2" xfId="3512" xr:uid="{00000000-0005-0000-0000-000057090000}"/>
    <cellStyle name="Normal 5 6 3 3" xfId="2723" xr:uid="{00000000-0005-0000-0000-000058090000}"/>
    <cellStyle name="Normal 5 6 4" xfId="1311" xr:uid="{00000000-0005-0000-0000-000059090000}"/>
    <cellStyle name="Normal 5 6 4 2" xfId="2889" xr:uid="{00000000-0005-0000-0000-00005A090000}"/>
    <cellStyle name="Normal 5 6 5" xfId="2100" xr:uid="{00000000-0005-0000-0000-00005B090000}"/>
    <cellStyle name="Normal 5 7" xfId="999" xr:uid="{00000000-0005-0000-0000-00005C090000}"/>
    <cellStyle name="Normal 5 7 2" xfId="1000" xr:uid="{00000000-0005-0000-0000-00005D090000}"/>
    <cellStyle name="Normal 5 7 2 2" xfId="1143" xr:uid="{00000000-0005-0000-0000-00005E090000}"/>
    <cellStyle name="Normal 5 7 2 2 2" xfId="1935" xr:uid="{00000000-0005-0000-0000-00005F090000}"/>
    <cellStyle name="Normal 5 7 2 2 2 2" xfId="3513" xr:uid="{00000000-0005-0000-0000-000060090000}"/>
    <cellStyle name="Normal 5 7 2 2 3" xfId="2724" xr:uid="{00000000-0005-0000-0000-000061090000}"/>
    <cellStyle name="Normal 5 7 2 3" xfId="1814" xr:uid="{00000000-0005-0000-0000-000062090000}"/>
    <cellStyle name="Normal 5 7 2 3 2" xfId="3392" xr:uid="{00000000-0005-0000-0000-000063090000}"/>
    <cellStyle name="Normal 5 7 2 4" xfId="2603" xr:uid="{00000000-0005-0000-0000-000064090000}"/>
    <cellStyle name="Normal 5 8" xfId="1001" xr:uid="{00000000-0005-0000-0000-000065090000}"/>
    <cellStyle name="Normal 5 8 2" xfId="1144" xr:uid="{00000000-0005-0000-0000-000066090000}"/>
    <cellStyle name="Normal 5 8 2 2" xfId="1936" xr:uid="{00000000-0005-0000-0000-000067090000}"/>
    <cellStyle name="Normal 5 8 2 2 2" xfId="3514" xr:uid="{00000000-0005-0000-0000-000068090000}"/>
    <cellStyle name="Normal 5 8 2 3" xfId="2725" xr:uid="{00000000-0005-0000-0000-000069090000}"/>
    <cellStyle name="Normal 5 8 3" xfId="1815" xr:uid="{00000000-0005-0000-0000-00006A090000}"/>
    <cellStyle name="Normal 5 8 3 2" xfId="3393" xr:uid="{00000000-0005-0000-0000-00006B090000}"/>
    <cellStyle name="Normal 5 8 4" xfId="2604" xr:uid="{00000000-0005-0000-0000-00006C090000}"/>
    <cellStyle name="Normal 5 9" xfId="1002" xr:uid="{00000000-0005-0000-0000-00006D090000}"/>
    <cellStyle name="Normal 5 9 2" xfId="1145" xr:uid="{00000000-0005-0000-0000-00006E090000}"/>
    <cellStyle name="Normal 5 9 2 2" xfId="1937" xr:uid="{00000000-0005-0000-0000-00006F090000}"/>
    <cellStyle name="Normal 5 9 2 2 2" xfId="3515" xr:uid="{00000000-0005-0000-0000-000070090000}"/>
    <cellStyle name="Normal 5 9 2 3" xfId="2726" xr:uid="{00000000-0005-0000-0000-000071090000}"/>
    <cellStyle name="Normal 5 9 3" xfId="1816" xr:uid="{00000000-0005-0000-0000-000072090000}"/>
    <cellStyle name="Normal 5 9 3 2" xfId="3394" xr:uid="{00000000-0005-0000-0000-000073090000}"/>
    <cellStyle name="Normal 5 9 4" xfId="2605" xr:uid="{00000000-0005-0000-0000-000074090000}"/>
    <cellStyle name="Normal 50" xfId="1205" xr:uid="{00000000-0005-0000-0000-000075090000}"/>
    <cellStyle name="Normal 50 2" xfId="1997" xr:uid="{00000000-0005-0000-0000-000076090000}"/>
    <cellStyle name="Normal 50 3" xfId="2786" xr:uid="{00000000-0005-0000-0000-000077090000}"/>
    <cellStyle name="Normal 51" xfId="1206" xr:uid="{00000000-0005-0000-0000-000078090000}"/>
    <cellStyle name="Normal 51 2" xfId="1998" xr:uid="{00000000-0005-0000-0000-000079090000}"/>
    <cellStyle name="Normal 51 3" xfId="2787" xr:uid="{00000000-0005-0000-0000-00007A090000}"/>
    <cellStyle name="Normal 52" xfId="1207" xr:uid="{00000000-0005-0000-0000-00007B090000}"/>
    <cellStyle name="Normal 52 2" xfId="1999" xr:uid="{00000000-0005-0000-0000-00007C090000}"/>
    <cellStyle name="Normal 52 3" xfId="2788" xr:uid="{00000000-0005-0000-0000-00007D090000}"/>
    <cellStyle name="Normal 53" xfId="1208" xr:uid="{00000000-0005-0000-0000-00007E090000}"/>
    <cellStyle name="Normal 53 2" xfId="2000" xr:uid="{00000000-0005-0000-0000-00007F090000}"/>
    <cellStyle name="Normal 53 3" xfId="2789" xr:uid="{00000000-0005-0000-0000-000080090000}"/>
    <cellStyle name="Normal 54" xfId="1209" xr:uid="{00000000-0005-0000-0000-000081090000}"/>
    <cellStyle name="Normal 54 2" xfId="2001" xr:uid="{00000000-0005-0000-0000-000082090000}"/>
    <cellStyle name="Normal 54 3" xfId="2790" xr:uid="{00000000-0005-0000-0000-000083090000}"/>
    <cellStyle name="Normal 55" xfId="1210" xr:uid="{00000000-0005-0000-0000-000084090000}"/>
    <cellStyle name="Normal 55 2" xfId="2002" xr:uid="{00000000-0005-0000-0000-000085090000}"/>
    <cellStyle name="Normal 55 3" xfId="2791" xr:uid="{00000000-0005-0000-0000-000086090000}"/>
    <cellStyle name="Normal 56" xfId="1003" xr:uid="{00000000-0005-0000-0000-000087090000}"/>
    <cellStyle name="Normal 56 2" xfId="1146" xr:uid="{00000000-0005-0000-0000-000088090000}"/>
    <cellStyle name="Normal 56 2 2" xfId="1938" xr:uid="{00000000-0005-0000-0000-000089090000}"/>
    <cellStyle name="Normal 56 2 2 2" xfId="3516" xr:uid="{00000000-0005-0000-0000-00008A090000}"/>
    <cellStyle name="Normal 56 2 3" xfId="2727" xr:uid="{00000000-0005-0000-0000-00008B090000}"/>
    <cellStyle name="Normal 56 3" xfId="1229" xr:uid="{00000000-0005-0000-0000-00008C090000}"/>
    <cellStyle name="Normal 56 3 2" xfId="2021" xr:uid="{00000000-0005-0000-0000-00008D090000}"/>
    <cellStyle name="Normal 56 3 2 2" xfId="3553" xr:uid="{00000000-0005-0000-0000-00008E090000}"/>
    <cellStyle name="Normal 56 3 3" xfId="2810" xr:uid="{00000000-0005-0000-0000-00008F090000}"/>
    <cellStyle name="Normal 56 4" xfId="1817" xr:uid="{00000000-0005-0000-0000-000090090000}"/>
    <cellStyle name="Normal 56 4 2" xfId="3395" xr:uid="{00000000-0005-0000-0000-000091090000}"/>
    <cellStyle name="Normal 56 5" xfId="2606" xr:uid="{00000000-0005-0000-0000-000092090000}"/>
    <cellStyle name="Normal 57" xfId="1211" xr:uid="{00000000-0005-0000-0000-000093090000}"/>
    <cellStyle name="Normal 57 2" xfId="2003" xr:uid="{00000000-0005-0000-0000-000094090000}"/>
    <cellStyle name="Normal 57 3" xfId="2792" xr:uid="{00000000-0005-0000-0000-000095090000}"/>
    <cellStyle name="Normal 58" xfId="1212" xr:uid="{00000000-0005-0000-0000-000096090000}"/>
    <cellStyle name="Normal 58 2" xfId="2004" xr:uid="{00000000-0005-0000-0000-000097090000}"/>
    <cellStyle name="Normal 58 3" xfId="2793" xr:uid="{00000000-0005-0000-0000-000098090000}"/>
    <cellStyle name="Normal 59" xfId="1213" xr:uid="{00000000-0005-0000-0000-000099090000}"/>
    <cellStyle name="Normal 59 2" xfId="2005" xr:uid="{00000000-0005-0000-0000-00009A090000}"/>
    <cellStyle name="Normal 59 3" xfId="2794" xr:uid="{00000000-0005-0000-0000-00009B090000}"/>
    <cellStyle name="Normal 6" xfId="18" xr:uid="{00000000-0005-0000-0000-00009C090000}"/>
    <cellStyle name="Normal 6 10" xfId="834" xr:uid="{00000000-0005-0000-0000-00009D090000}"/>
    <cellStyle name="Normal 6 10 2" xfId="1727" xr:uid="{00000000-0005-0000-0000-00009E090000}"/>
    <cellStyle name="Normal 6 10 2 2" xfId="3305" xr:uid="{00000000-0005-0000-0000-00009F090000}"/>
    <cellStyle name="Normal 6 10 3" xfId="2516" xr:uid="{00000000-0005-0000-0000-0000A0090000}"/>
    <cellStyle name="Normal 6 11" xfId="843" xr:uid="{00000000-0005-0000-0000-0000A1090000}"/>
    <cellStyle name="Normal 6 11 2" xfId="1736" xr:uid="{00000000-0005-0000-0000-0000A2090000}"/>
    <cellStyle name="Normal 6 11 2 2" xfId="3314" xr:uid="{00000000-0005-0000-0000-0000A3090000}"/>
    <cellStyle name="Normal 6 11 3" xfId="2525" xr:uid="{00000000-0005-0000-0000-0000A4090000}"/>
    <cellStyle name="Normal 6 12" xfId="1065" xr:uid="{00000000-0005-0000-0000-0000A5090000}"/>
    <cellStyle name="Normal 6 12 2" xfId="1857" xr:uid="{00000000-0005-0000-0000-0000A6090000}"/>
    <cellStyle name="Normal 6 12 2 2" xfId="3435" xr:uid="{00000000-0005-0000-0000-0000A7090000}"/>
    <cellStyle name="Normal 6 12 3" xfId="2646" xr:uid="{00000000-0005-0000-0000-0000A8090000}"/>
    <cellStyle name="Normal 6 13" xfId="1246" xr:uid="{00000000-0005-0000-0000-0000A9090000}"/>
    <cellStyle name="Normal 6 13 2" xfId="2824" xr:uid="{00000000-0005-0000-0000-0000AA090000}"/>
    <cellStyle name="Normal 6 14" xfId="2035" xr:uid="{00000000-0005-0000-0000-0000AB090000}"/>
    <cellStyle name="Normal 6 2" xfId="19" xr:uid="{00000000-0005-0000-0000-0000AC090000}"/>
    <cellStyle name="Normal 6 2 10" xfId="1066" xr:uid="{00000000-0005-0000-0000-0000AD090000}"/>
    <cellStyle name="Normal 6 2 10 2" xfId="1858" xr:uid="{00000000-0005-0000-0000-0000AE090000}"/>
    <cellStyle name="Normal 6 2 10 2 2" xfId="3436" xr:uid="{00000000-0005-0000-0000-0000AF090000}"/>
    <cellStyle name="Normal 6 2 10 3" xfId="2647" xr:uid="{00000000-0005-0000-0000-0000B0090000}"/>
    <cellStyle name="Normal 6 2 11" xfId="1247" xr:uid="{00000000-0005-0000-0000-0000B1090000}"/>
    <cellStyle name="Normal 6 2 11 2" xfId="2825" xr:uid="{00000000-0005-0000-0000-0000B2090000}"/>
    <cellStyle name="Normal 6 2 12" xfId="2036" xr:uid="{00000000-0005-0000-0000-0000B3090000}"/>
    <cellStyle name="Normal 6 2 2" xfId="20" xr:uid="{00000000-0005-0000-0000-0000B4090000}"/>
    <cellStyle name="Normal 6 2 2 2" xfId="133" xr:uid="{00000000-0005-0000-0000-0000B5090000}"/>
    <cellStyle name="Normal 6 2 2 2 2" xfId="1290" xr:uid="{00000000-0005-0000-0000-0000B6090000}"/>
    <cellStyle name="Normal 6 2 2 2 2 2" xfId="2868" xr:uid="{00000000-0005-0000-0000-0000B7090000}"/>
    <cellStyle name="Normal 6 2 2 2 3" xfId="2079" xr:uid="{00000000-0005-0000-0000-0000B8090000}"/>
    <cellStyle name="Normal 6 2 2 3" xfId="1248" xr:uid="{00000000-0005-0000-0000-0000B9090000}"/>
    <cellStyle name="Normal 6 2 2 3 2" xfId="2826" xr:uid="{00000000-0005-0000-0000-0000BA090000}"/>
    <cellStyle name="Normal 6 2 2 4" xfId="2037" xr:uid="{00000000-0005-0000-0000-0000BB090000}"/>
    <cellStyle name="Normal 6 2 3" xfId="134" xr:uid="{00000000-0005-0000-0000-0000BC090000}"/>
    <cellStyle name="Normal 6 2 3 2" xfId="135" xr:uid="{00000000-0005-0000-0000-0000BD090000}"/>
    <cellStyle name="Normal 6 2 3 2 2" xfId="1292" xr:uid="{00000000-0005-0000-0000-0000BE090000}"/>
    <cellStyle name="Normal 6 2 3 2 2 2" xfId="2870" xr:uid="{00000000-0005-0000-0000-0000BF090000}"/>
    <cellStyle name="Normal 6 2 3 2 3" xfId="2081" xr:uid="{00000000-0005-0000-0000-0000C0090000}"/>
    <cellStyle name="Normal 6 2 3 3" xfId="1291" xr:uid="{00000000-0005-0000-0000-0000C1090000}"/>
    <cellStyle name="Normal 6 2 3 3 2" xfId="2869" xr:uid="{00000000-0005-0000-0000-0000C2090000}"/>
    <cellStyle name="Normal 6 2 3 4" xfId="2080" xr:uid="{00000000-0005-0000-0000-0000C3090000}"/>
    <cellStyle name="Normal 6 2 4" xfId="136" xr:uid="{00000000-0005-0000-0000-0000C4090000}"/>
    <cellStyle name="Normal 6 2 4 2" xfId="1293" xr:uid="{00000000-0005-0000-0000-0000C5090000}"/>
    <cellStyle name="Normal 6 2 4 2 2" xfId="2871" xr:uid="{00000000-0005-0000-0000-0000C6090000}"/>
    <cellStyle name="Normal 6 2 4 3" xfId="2082" xr:uid="{00000000-0005-0000-0000-0000C7090000}"/>
    <cellStyle name="Normal 6 2 5" xfId="137" xr:uid="{00000000-0005-0000-0000-0000C8090000}"/>
    <cellStyle name="Normal 6 2 5 2" xfId="1294" xr:uid="{00000000-0005-0000-0000-0000C9090000}"/>
    <cellStyle name="Normal 6 2 5 2 2" xfId="2872" xr:uid="{00000000-0005-0000-0000-0000CA090000}"/>
    <cellStyle name="Normal 6 2 5 3" xfId="2083" xr:uid="{00000000-0005-0000-0000-0000CB090000}"/>
    <cellStyle name="Normal 6 2 6" xfId="138" xr:uid="{00000000-0005-0000-0000-0000CC090000}"/>
    <cellStyle name="Normal 6 2 6 2" xfId="1295" xr:uid="{00000000-0005-0000-0000-0000CD090000}"/>
    <cellStyle name="Normal 6 2 6 2 2" xfId="2873" xr:uid="{00000000-0005-0000-0000-0000CE090000}"/>
    <cellStyle name="Normal 6 2 6 3" xfId="2084" xr:uid="{00000000-0005-0000-0000-0000CF090000}"/>
    <cellStyle name="Normal 6 2 7" xfId="829" xr:uid="{00000000-0005-0000-0000-0000D0090000}"/>
    <cellStyle name="Normal 6 2 7 2" xfId="1722" xr:uid="{00000000-0005-0000-0000-0000D1090000}"/>
    <cellStyle name="Normal 6 2 7 2 2" xfId="3300" xr:uid="{00000000-0005-0000-0000-0000D2090000}"/>
    <cellStyle name="Normal 6 2 7 3" xfId="2511" xr:uid="{00000000-0005-0000-0000-0000D3090000}"/>
    <cellStyle name="Normal 6 2 8" xfId="835" xr:uid="{00000000-0005-0000-0000-0000D4090000}"/>
    <cellStyle name="Normal 6 2 8 2" xfId="1728" xr:uid="{00000000-0005-0000-0000-0000D5090000}"/>
    <cellStyle name="Normal 6 2 8 2 2" xfId="3306" xr:uid="{00000000-0005-0000-0000-0000D6090000}"/>
    <cellStyle name="Normal 6 2 8 3" xfId="2517" xr:uid="{00000000-0005-0000-0000-0000D7090000}"/>
    <cellStyle name="Normal 6 2 9" xfId="844" xr:uid="{00000000-0005-0000-0000-0000D8090000}"/>
    <cellStyle name="Normal 6 2 9 2" xfId="1737" xr:uid="{00000000-0005-0000-0000-0000D9090000}"/>
    <cellStyle name="Normal 6 2 9 2 2" xfId="3315" xr:uid="{00000000-0005-0000-0000-0000DA090000}"/>
    <cellStyle name="Normal 6 2 9 3" xfId="2526" xr:uid="{00000000-0005-0000-0000-0000DB090000}"/>
    <cellStyle name="Normal 6 2_EFE" xfId="139" xr:uid="{00000000-0005-0000-0000-0000DC090000}"/>
    <cellStyle name="Normal 6 3" xfId="21" xr:uid="{00000000-0005-0000-0000-0000DD090000}"/>
    <cellStyle name="Normal 6 3 2" xfId="140" xr:uid="{00000000-0005-0000-0000-0000DE090000}"/>
    <cellStyle name="Normal 6 3 2 2" xfId="476" xr:uid="{00000000-0005-0000-0000-0000DF090000}"/>
    <cellStyle name="Normal 6 3 2 2 2" xfId="1590" xr:uid="{00000000-0005-0000-0000-0000E0090000}"/>
    <cellStyle name="Normal 6 3 2 2 2 2" xfId="3168" xr:uid="{00000000-0005-0000-0000-0000E1090000}"/>
    <cellStyle name="Normal 6 3 2 2 3" xfId="2379" xr:uid="{00000000-0005-0000-0000-0000E2090000}"/>
    <cellStyle name="Normal 6 3 2 3" xfId="1296" xr:uid="{00000000-0005-0000-0000-0000E3090000}"/>
    <cellStyle name="Normal 6 3 2 3 2" xfId="2874" xr:uid="{00000000-0005-0000-0000-0000E4090000}"/>
    <cellStyle name="Normal 6 3 2 4" xfId="2085" xr:uid="{00000000-0005-0000-0000-0000E5090000}"/>
    <cellStyle name="Normal 6 3 3" xfId="477" xr:uid="{00000000-0005-0000-0000-0000E6090000}"/>
    <cellStyle name="Normal 6 3 3 2" xfId="1591" xr:uid="{00000000-0005-0000-0000-0000E7090000}"/>
    <cellStyle name="Normal 6 3 3 2 2" xfId="3169" xr:uid="{00000000-0005-0000-0000-0000E8090000}"/>
    <cellStyle name="Normal 6 3 3 3" xfId="2380" xr:uid="{00000000-0005-0000-0000-0000E9090000}"/>
    <cellStyle name="Normal 6 3 4" xfId="1004" xr:uid="{00000000-0005-0000-0000-0000EA090000}"/>
    <cellStyle name="Normal 6 3 5" xfId="1249" xr:uid="{00000000-0005-0000-0000-0000EB090000}"/>
    <cellStyle name="Normal 6 3 5 2" xfId="2827" xr:uid="{00000000-0005-0000-0000-0000EC090000}"/>
    <cellStyle name="Normal 6 3 6" xfId="2038" xr:uid="{00000000-0005-0000-0000-0000ED090000}"/>
    <cellStyle name="Normal 6 4" xfId="141" xr:uid="{00000000-0005-0000-0000-0000EE090000}"/>
    <cellStyle name="Normal 6 4 2" xfId="478" xr:uid="{00000000-0005-0000-0000-0000EF090000}"/>
    <cellStyle name="Normal 6 4 2 2" xfId="479" xr:uid="{00000000-0005-0000-0000-0000F0090000}"/>
    <cellStyle name="Normal 6 4 2 2 2" xfId="1593" xr:uid="{00000000-0005-0000-0000-0000F1090000}"/>
    <cellStyle name="Normal 6 4 2 2 2 2" xfId="3171" xr:uid="{00000000-0005-0000-0000-0000F2090000}"/>
    <cellStyle name="Normal 6 4 2 2 3" xfId="2382" xr:uid="{00000000-0005-0000-0000-0000F3090000}"/>
    <cellStyle name="Normal 6 4 2 3" xfId="1592" xr:uid="{00000000-0005-0000-0000-0000F4090000}"/>
    <cellStyle name="Normal 6 4 2 3 2" xfId="3170" xr:uid="{00000000-0005-0000-0000-0000F5090000}"/>
    <cellStyle name="Normal 6 4 2 4" xfId="2381" xr:uid="{00000000-0005-0000-0000-0000F6090000}"/>
    <cellStyle name="Normal 6 4 3" xfId="480" xr:uid="{00000000-0005-0000-0000-0000F7090000}"/>
    <cellStyle name="Normal 6 4 3 2" xfId="1594" xr:uid="{00000000-0005-0000-0000-0000F8090000}"/>
    <cellStyle name="Normal 6 4 3 2 2" xfId="3172" xr:uid="{00000000-0005-0000-0000-0000F9090000}"/>
    <cellStyle name="Normal 6 4 3 3" xfId="2383" xr:uid="{00000000-0005-0000-0000-0000FA090000}"/>
    <cellStyle name="Normal 6 5" xfId="142" xr:uid="{00000000-0005-0000-0000-0000FB090000}"/>
    <cellStyle name="Normal 6 5 2" xfId="143" xr:uid="{00000000-0005-0000-0000-0000FC090000}"/>
    <cellStyle name="Normal 6 5 2 2" xfId="481" xr:uid="{00000000-0005-0000-0000-0000FD090000}"/>
    <cellStyle name="Normal 6 5 2 2 2" xfId="1595" xr:uid="{00000000-0005-0000-0000-0000FE090000}"/>
    <cellStyle name="Normal 6 5 2 2 2 2" xfId="3173" xr:uid="{00000000-0005-0000-0000-0000FF090000}"/>
    <cellStyle name="Normal 6 5 2 2 3" xfId="2384" xr:uid="{00000000-0005-0000-0000-0000000A0000}"/>
    <cellStyle name="Normal 6 5 2 3" xfId="1298" xr:uid="{00000000-0005-0000-0000-0000010A0000}"/>
    <cellStyle name="Normal 6 5 2 3 2" xfId="2876" xr:uid="{00000000-0005-0000-0000-0000020A0000}"/>
    <cellStyle name="Normal 6 5 2 4" xfId="2087" xr:uid="{00000000-0005-0000-0000-0000030A0000}"/>
    <cellStyle name="Normal 6 5 3" xfId="482" xr:uid="{00000000-0005-0000-0000-0000040A0000}"/>
    <cellStyle name="Normal 6 5 3 2" xfId="1596" xr:uid="{00000000-0005-0000-0000-0000050A0000}"/>
    <cellStyle name="Normal 6 5 3 2 2" xfId="3174" xr:uid="{00000000-0005-0000-0000-0000060A0000}"/>
    <cellStyle name="Normal 6 5 3 3" xfId="2385" xr:uid="{00000000-0005-0000-0000-0000070A0000}"/>
    <cellStyle name="Normal 6 5 4" xfId="1297" xr:uid="{00000000-0005-0000-0000-0000080A0000}"/>
    <cellStyle name="Normal 6 5 4 2" xfId="2875" xr:uid="{00000000-0005-0000-0000-0000090A0000}"/>
    <cellStyle name="Normal 6 5 5" xfId="2086" xr:uid="{00000000-0005-0000-0000-00000A0A0000}"/>
    <cellStyle name="Normal 6 6" xfId="144" xr:uid="{00000000-0005-0000-0000-00000B0A0000}"/>
    <cellStyle name="Normal 6 6 2" xfId="483" xr:uid="{00000000-0005-0000-0000-00000C0A0000}"/>
    <cellStyle name="Normal 6 6 2 2" xfId="1597" xr:uid="{00000000-0005-0000-0000-00000D0A0000}"/>
    <cellStyle name="Normal 6 6 2 2 2" xfId="3175" xr:uid="{00000000-0005-0000-0000-00000E0A0000}"/>
    <cellStyle name="Normal 6 6 2 3" xfId="2386" xr:uid="{00000000-0005-0000-0000-00000F0A0000}"/>
    <cellStyle name="Normal 6 6 3" xfId="1299" xr:uid="{00000000-0005-0000-0000-0000100A0000}"/>
    <cellStyle name="Normal 6 6 3 2" xfId="2877" xr:uid="{00000000-0005-0000-0000-0000110A0000}"/>
    <cellStyle name="Normal 6 6 4" xfId="2088" xr:uid="{00000000-0005-0000-0000-0000120A0000}"/>
    <cellStyle name="Normal 6 7" xfId="145" xr:uid="{00000000-0005-0000-0000-0000130A0000}"/>
    <cellStyle name="Normal 6 7 2" xfId="1300" xr:uid="{00000000-0005-0000-0000-0000140A0000}"/>
    <cellStyle name="Normal 6 7 2 2" xfId="2878" xr:uid="{00000000-0005-0000-0000-0000150A0000}"/>
    <cellStyle name="Normal 6 7 3" xfId="2089" xr:uid="{00000000-0005-0000-0000-0000160A0000}"/>
    <cellStyle name="Normal 6 8" xfId="146" xr:uid="{00000000-0005-0000-0000-0000170A0000}"/>
    <cellStyle name="Normal 6 8 2" xfId="1301" xr:uid="{00000000-0005-0000-0000-0000180A0000}"/>
    <cellStyle name="Normal 6 8 2 2" xfId="2879" xr:uid="{00000000-0005-0000-0000-0000190A0000}"/>
    <cellStyle name="Normal 6 8 3" xfId="2090" xr:uid="{00000000-0005-0000-0000-00001A0A0000}"/>
    <cellStyle name="Normal 6 9" xfId="828" xr:uid="{00000000-0005-0000-0000-00001B0A0000}"/>
    <cellStyle name="Normal 6 9 2" xfId="1721" xr:uid="{00000000-0005-0000-0000-00001C0A0000}"/>
    <cellStyle name="Normal 6 9 2 2" xfId="3299" xr:uid="{00000000-0005-0000-0000-00001D0A0000}"/>
    <cellStyle name="Normal 6 9 3" xfId="2510" xr:uid="{00000000-0005-0000-0000-00001E0A0000}"/>
    <cellStyle name="Normal 6_EFE" xfId="147" xr:uid="{00000000-0005-0000-0000-00001F0A0000}"/>
    <cellStyle name="Normal 60" xfId="1214" xr:uid="{00000000-0005-0000-0000-0000200A0000}"/>
    <cellStyle name="Normal 60 2" xfId="2006" xr:uid="{00000000-0005-0000-0000-0000210A0000}"/>
    <cellStyle name="Normal 60 3" xfId="2795" xr:uid="{00000000-0005-0000-0000-0000220A0000}"/>
    <cellStyle name="Normal 61" xfId="1215" xr:uid="{00000000-0005-0000-0000-0000230A0000}"/>
    <cellStyle name="Normal 61 2" xfId="2007" xr:uid="{00000000-0005-0000-0000-0000240A0000}"/>
    <cellStyle name="Normal 61 3" xfId="2796" xr:uid="{00000000-0005-0000-0000-0000250A0000}"/>
    <cellStyle name="Normal 62" xfId="1216" xr:uid="{00000000-0005-0000-0000-0000260A0000}"/>
    <cellStyle name="Normal 62 2" xfId="2008" xr:uid="{00000000-0005-0000-0000-0000270A0000}"/>
    <cellStyle name="Normal 62 3" xfId="2797" xr:uid="{00000000-0005-0000-0000-0000280A0000}"/>
    <cellStyle name="Normal 63" xfId="1217" xr:uid="{00000000-0005-0000-0000-0000290A0000}"/>
    <cellStyle name="Normal 63 2" xfId="2009" xr:uid="{00000000-0005-0000-0000-00002A0A0000}"/>
    <cellStyle name="Normal 63 3" xfId="2798" xr:uid="{00000000-0005-0000-0000-00002B0A0000}"/>
    <cellStyle name="Normal 64" xfId="1218" xr:uid="{00000000-0005-0000-0000-00002C0A0000}"/>
    <cellStyle name="Normal 64 2" xfId="2010" xr:uid="{00000000-0005-0000-0000-00002D0A0000}"/>
    <cellStyle name="Normal 64 3" xfId="2799" xr:uid="{00000000-0005-0000-0000-00002E0A0000}"/>
    <cellStyle name="Normal 65" xfId="1219" xr:uid="{00000000-0005-0000-0000-00002F0A0000}"/>
    <cellStyle name="Normal 65 2" xfId="2011" xr:uid="{00000000-0005-0000-0000-0000300A0000}"/>
    <cellStyle name="Normal 65 3" xfId="2800" xr:uid="{00000000-0005-0000-0000-0000310A0000}"/>
    <cellStyle name="Normal 66" xfId="1220" xr:uid="{00000000-0005-0000-0000-0000320A0000}"/>
    <cellStyle name="Normal 66 2" xfId="2012" xr:uid="{00000000-0005-0000-0000-0000330A0000}"/>
    <cellStyle name="Normal 66 3" xfId="2801" xr:uid="{00000000-0005-0000-0000-0000340A0000}"/>
    <cellStyle name="Normal 67" xfId="1221" xr:uid="{00000000-0005-0000-0000-0000350A0000}"/>
    <cellStyle name="Normal 67 2" xfId="2013" xr:uid="{00000000-0005-0000-0000-0000360A0000}"/>
    <cellStyle name="Normal 67 3" xfId="2802" xr:uid="{00000000-0005-0000-0000-0000370A0000}"/>
    <cellStyle name="Normal 68" xfId="1222" xr:uid="{00000000-0005-0000-0000-0000380A0000}"/>
    <cellStyle name="Normal 68 2" xfId="2014" xr:uid="{00000000-0005-0000-0000-0000390A0000}"/>
    <cellStyle name="Normal 68 3" xfId="2803" xr:uid="{00000000-0005-0000-0000-00003A0A0000}"/>
    <cellStyle name="Normal 69" xfId="1223" xr:uid="{00000000-0005-0000-0000-00003B0A0000}"/>
    <cellStyle name="Normal 69 2" xfId="2015" xr:uid="{00000000-0005-0000-0000-00003C0A0000}"/>
    <cellStyle name="Normal 69 3" xfId="2804" xr:uid="{00000000-0005-0000-0000-00003D0A0000}"/>
    <cellStyle name="Normal 7" xfId="148" xr:uid="{00000000-0005-0000-0000-00003E0A0000}"/>
    <cellStyle name="Normal 7 10" xfId="1005" xr:uid="{00000000-0005-0000-0000-00003F0A0000}"/>
    <cellStyle name="Normal 7 10 2" xfId="1147" xr:uid="{00000000-0005-0000-0000-0000400A0000}"/>
    <cellStyle name="Normal 7 10 2 2" xfId="1939" xr:uid="{00000000-0005-0000-0000-0000410A0000}"/>
    <cellStyle name="Normal 7 10 2 2 2" xfId="3517" xr:uid="{00000000-0005-0000-0000-0000420A0000}"/>
    <cellStyle name="Normal 7 10 2 3" xfId="2728" xr:uid="{00000000-0005-0000-0000-0000430A0000}"/>
    <cellStyle name="Normal 7 10 3" xfId="1818" xr:uid="{00000000-0005-0000-0000-0000440A0000}"/>
    <cellStyle name="Normal 7 10 3 2" xfId="3396" xr:uid="{00000000-0005-0000-0000-0000450A0000}"/>
    <cellStyle name="Normal 7 10 4" xfId="2607" xr:uid="{00000000-0005-0000-0000-0000460A0000}"/>
    <cellStyle name="Normal 7 11" xfId="1006" xr:uid="{00000000-0005-0000-0000-0000470A0000}"/>
    <cellStyle name="Normal 7 11 2" xfId="1148" xr:uid="{00000000-0005-0000-0000-0000480A0000}"/>
    <cellStyle name="Normal 7 11 2 2" xfId="1940" xr:uid="{00000000-0005-0000-0000-0000490A0000}"/>
    <cellStyle name="Normal 7 11 2 2 2" xfId="3518" xr:uid="{00000000-0005-0000-0000-00004A0A0000}"/>
    <cellStyle name="Normal 7 11 2 3" xfId="2729" xr:uid="{00000000-0005-0000-0000-00004B0A0000}"/>
    <cellStyle name="Normal 7 11 3" xfId="1819" xr:uid="{00000000-0005-0000-0000-00004C0A0000}"/>
    <cellStyle name="Normal 7 11 3 2" xfId="3397" xr:uid="{00000000-0005-0000-0000-00004D0A0000}"/>
    <cellStyle name="Normal 7 11 4" xfId="2608" xr:uid="{00000000-0005-0000-0000-00004E0A0000}"/>
    <cellStyle name="Normal 7 12" xfId="1007" xr:uid="{00000000-0005-0000-0000-00004F0A0000}"/>
    <cellStyle name="Normal 7 12 2" xfId="1149" xr:uid="{00000000-0005-0000-0000-0000500A0000}"/>
    <cellStyle name="Normal 7 12 2 2" xfId="1941" xr:uid="{00000000-0005-0000-0000-0000510A0000}"/>
    <cellStyle name="Normal 7 12 2 2 2" xfId="3519" xr:uid="{00000000-0005-0000-0000-0000520A0000}"/>
    <cellStyle name="Normal 7 12 2 3" xfId="2730" xr:uid="{00000000-0005-0000-0000-0000530A0000}"/>
    <cellStyle name="Normal 7 12 3" xfId="1820" xr:uid="{00000000-0005-0000-0000-0000540A0000}"/>
    <cellStyle name="Normal 7 12 3 2" xfId="3398" xr:uid="{00000000-0005-0000-0000-0000550A0000}"/>
    <cellStyle name="Normal 7 12 4" xfId="2609" xr:uid="{00000000-0005-0000-0000-0000560A0000}"/>
    <cellStyle name="Normal 7 13" xfId="1008" xr:uid="{00000000-0005-0000-0000-0000570A0000}"/>
    <cellStyle name="Normal 7 13 2" xfId="1150" xr:uid="{00000000-0005-0000-0000-0000580A0000}"/>
    <cellStyle name="Normal 7 13 2 2" xfId="1942" xr:uid="{00000000-0005-0000-0000-0000590A0000}"/>
    <cellStyle name="Normal 7 13 2 2 2" xfId="3520" xr:uid="{00000000-0005-0000-0000-00005A0A0000}"/>
    <cellStyle name="Normal 7 13 2 3" xfId="2731" xr:uid="{00000000-0005-0000-0000-00005B0A0000}"/>
    <cellStyle name="Normal 7 13 3" xfId="1821" xr:uid="{00000000-0005-0000-0000-00005C0A0000}"/>
    <cellStyle name="Normal 7 13 3 2" xfId="3399" xr:uid="{00000000-0005-0000-0000-00005D0A0000}"/>
    <cellStyle name="Normal 7 13 4" xfId="2610" xr:uid="{00000000-0005-0000-0000-00005E0A0000}"/>
    <cellStyle name="Normal 7 14" xfId="1009" xr:uid="{00000000-0005-0000-0000-00005F0A0000}"/>
    <cellStyle name="Normal 7 14 2" xfId="1151" xr:uid="{00000000-0005-0000-0000-0000600A0000}"/>
    <cellStyle name="Normal 7 14 2 2" xfId="1943" xr:uid="{00000000-0005-0000-0000-0000610A0000}"/>
    <cellStyle name="Normal 7 14 2 2 2" xfId="3521" xr:uid="{00000000-0005-0000-0000-0000620A0000}"/>
    <cellStyle name="Normal 7 14 2 3" xfId="2732" xr:uid="{00000000-0005-0000-0000-0000630A0000}"/>
    <cellStyle name="Normal 7 14 3" xfId="1822" xr:uid="{00000000-0005-0000-0000-0000640A0000}"/>
    <cellStyle name="Normal 7 14 3 2" xfId="3400" xr:uid="{00000000-0005-0000-0000-0000650A0000}"/>
    <cellStyle name="Normal 7 14 4" xfId="2611" xr:uid="{00000000-0005-0000-0000-0000660A0000}"/>
    <cellStyle name="Normal 7 15" xfId="1010" xr:uid="{00000000-0005-0000-0000-0000670A0000}"/>
    <cellStyle name="Normal 7 15 2" xfId="1152" xr:uid="{00000000-0005-0000-0000-0000680A0000}"/>
    <cellStyle name="Normal 7 15 2 2" xfId="1944" xr:uid="{00000000-0005-0000-0000-0000690A0000}"/>
    <cellStyle name="Normal 7 15 2 2 2" xfId="3522" xr:uid="{00000000-0005-0000-0000-00006A0A0000}"/>
    <cellStyle name="Normal 7 15 2 3" xfId="2733" xr:uid="{00000000-0005-0000-0000-00006B0A0000}"/>
    <cellStyle name="Normal 7 15 3" xfId="1823" xr:uid="{00000000-0005-0000-0000-00006C0A0000}"/>
    <cellStyle name="Normal 7 15 3 2" xfId="3401" xr:uid="{00000000-0005-0000-0000-00006D0A0000}"/>
    <cellStyle name="Normal 7 15 4" xfId="2612" xr:uid="{00000000-0005-0000-0000-00006E0A0000}"/>
    <cellStyle name="Normal 7 16" xfId="1011" xr:uid="{00000000-0005-0000-0000-00006F0A0000}"/>
    <cellStyle name="Normal 7 16 2" xfId="1153" xr:uid="{00000000-0005-0000-0000-0000700A0000}"/>
    <cellStyle name="Normal 7 16 2 2" xfId="1945" xr:uid="{00000000-0005-0000-0000-0000710A0000}"/>
    <cellStyle name="Normal 7 16 2 2 2" xfId="3523" xr:uid="{00000000-0005-0000-0000-0000720A0000}"/>
    <cellStyle name="Normal 7 16 2 3" xfId="2734" xr:uid="{00000000-0005-0000-0000-0000730A0000}"/>
    <cellStyle name="Normal 7 16 3" xfId="1824" xr:uid="{00000000-0005-0000-0000-0000740A0000}"/>
    <cellStyle name="Normal 7 16 3 2" xfId="3402" xr:uid="{00000000-0005-0000-0000-0000750A0000}"/>
    <cellStyle name="Normal 7 16 4" xfId="2613" xr:uid="{00000000-0005-0000-0000-0000760A0000}"/>
    <cellStyle name="Normal 7 17" xfId="1012" xr:uid="{00000000-0005-0000-0000-0000770A0000}"/>
    <cellStyle name="Normal 7 17 2" xfId="1154" xr:uid="{00000000-0005-0000-0000-0000780A0000}"/>
    <cellStyle name="Normal 7 17 2 2" xfId="1946" xr:uid="{00000000-0005-0000-0000-0000790A0000}"/>
    <cellStyle name="Normal 7 17 2 2 2" xfId="3524" xr:uid="{00000000-0005-0000-0000-00007A0A0000}"/>
    <cellStyle name="Normal 7 17 2 3" xfId="2735" xr:uid="{00000000-0005-0000-0000-00007B0A0000}"/>
    <cellStyle name="Normal 7 17 3" xfId="1825" xr:uid="{00000000-0005-0000-0000-00007C0A0000}"/>
    <cellStyle name="Normal 7 17 3 2" xfId="3403" xr:uid="{00000000-0005-0000-0000-00007D0A0000}"/>
    <cellStyle name="Normal 7 17 4" xfId="2614" xr:uid="{00000000-0005-0000-0000-00007E0A0000}"/>
    <cellStyle name="Normal 7 18" xfId="1013" xr:uid="{00000000-0005-0000-0000-00007F0A0000}"/>
    <cellStyle name="Normal 7 18 2" xfId="1155" xr:uid="{00000000-0005-0000-0000-0000800A0000}"/>
    <cellStyle name="Normal 7 18 2 2" xfId="1947" xr:uid="{00000000-0005-0000-0000-0000810A0000}"/>
    <cellStyle name="Normal 7 18 2 2 2" xfId="3525" xr:uid="{00000000-0005-0000-0000-0000820A0000}"/>
    <cellStyle name="Normal 7 18 2 3" xfId="2736" xr:uid="{00000000-0005-0000-0000-0000830A0000}"/>
    <cellStyle name="Normal 7 18 3" xfId="1826" xr:uid="{00000000-0005-0000-0000-0000840A0000}"/>
    <cellStyle name="Normal 7 18 3 2" xfId="3404" xr:uid="{00000000-0005-0000-0000-0000850A0000}"/>
    <cellStyle name="Normal 7 18 4" xfId="2615" xr:uid="{00000000-0005-0000-0000-0000860A0000}"/>
    <cellStyle name="Normal 7 19" xfId="846" xr:uid="{00000000-0005-0000-0000-0000870A0000}"/>
    <cellStyle name="Normal 7 19 2" xfId="1739" xr:uid="{00000000-0005-0000-0000-0000880A0000}"/>
    <cellStyle name="Normal 7 19 2 2" xfId="3317" xr:uid="{00000000-0005-0000-0000-0000890A0000}"/>
    <cellStyle name="Normal 7 19 3" xfId="2528" xr:uid="{00000000-0005-0000-0000-00008A0A0000}"/>
    <cellStyle name="Normal 7 2" xfId="149" xr:uid="{00000000-0005-0000-0000-00008B0A0000}"/>
    <cellStyle name="Normal 7 2 2" xfId="484" xr:uid="{00000000-0005-0000-0000-00008C0A0000}"/>
    <cellStyle name="Normal 7 2 2 2" xfId="485" xr:uid="{00000000-0005-0000-0000-00008D0A0000}"/>
    <cellStyle name="Normal 7 2 2 2 2" xfId="1599" xr:uid="{00000000-0005-0000-0000-00008E0A0000}"/>
    <cellStyle name="Normal 7 2 2 2 2 2" xfId="3177" xr:uid="{00000000-0005-0000-0000-00008F0A0000}"/>
    <cellStyle name="Normal 7 2 2 2 3" xfId="2388" xr:uid="{00000000-0005-0000-0000-0000900A0000}"/>
    <cellStyle name="Normal 7 2 2 3" xfId="1598" xr:uid="{00000000-0005-0000-0000-0000910A0000}"/>
    <cellStyle name="Normal 7 2 2 3 2" xfId="3176" xr:uid="{00000000-0005-0000-0000-0000920A0000}"/>
    <cellStyle name="Normal 7 2 2 4" xfId="2387" xr:uid="{00000000-0005-0000-0000-0000930A0000}"/>
    <cellStyle name="Normal 7 2 3" xfId="486" xr:uid="{00000000-0005-0000-0000-0000940A0000}"/>
    <cellStyle name="Normal 7 2 3 2" xfId="1600" xr:uid="{00000000-0005-0000-0000-0000950A0000}"/>
    <cellStyle name="Normal 7 2 3 2 2" xfId="3178" xr:uid="{00000000-0005-0000-0000-0000960A0000}"/>
    <cellStyle name="Normal 7 2 3 3" xfId="2389" xr:uid="{00000000-0005-0000-0000-0000970A0000}"/>
    <cellStyle name="Normal 7 2 4" xfId="1014" xr:uid="{00000000-0005-0000-0000-0000980A0000}"/>
    <cellStyle name="Normal 7 2 4 2" xfId="1827" xr:uid="{00000000-0005-0000-0000-0000990A0000}"/>
    <cellStyle name="Normal 7 2 4 2 2" xfId="3405" xr:uid="{00000000-0005-0000-0000-00009A0A0000}"/>
    <cellStyle name="Normal 7 2 4 3" xfId="2616" xr:uid="{00000000-0005-0000-0000-00009B0A0000}"/>
    <cellStyle name="Normal 7 2 5" xfId="1156" xr:uid="{00000000-0005-0000-0000-00009C0A0000}"/>
    <cellStyle name="Normal 7 2 5 2" xfId="1948" xr:uid="{00000000-0005-0000-0000-00009D0A0000}"/>
    <cellStyle name="Normal 7 2 5 2 2" xfId="3526" xr:uid="{00000000-0005-0000-0000-00009E0A0000}"/>
    <cellStyle name="Normal 7 2 5 3" xfId="2737" xr:uid="{00000000-0005-0000-0000-00009F0A0000}"/>
    <cellStyle name="Normal 7 20" xfId="1068" xr:uid="{00000000-0005-0000-0000-0000A00A0000}"/>
    <cellStyle name="Normal 7 20 2" xfId="1860" xr:uid="{00000000-0005-0000-0000-0000A10A0000}"/>
    <cellStyle name="Normal 7 20 2 2" xfId="3438" xr:uid="{00000000-0005-0000-0000-0000A20A0000}"/>
    <cellStyle name="Normal 7 20 3" xfId="2649" xr:uid="{00000000-0005-0000-0000-0000A30A0000}"/>
    <cellStyle name="Normal 7 21" xfId="1302" xr:uid="{00000000-0005-0000-0000-0000A40A0000}"/>
    <cellStyle name="Normal 7 21 2" xfId="2880" xr:uid="{00000000-0005-0000-0000-0000A50A0000}"/>
    <cellStyle name="Normal 7 22" xfId="2091" xr:uid="{00000000-0005-0000-0000-0000A60A0000}"/>
    <cellStyle name="Normal 7 3" xfId="150" xr:uid="{00000000-0005-0000-0000-0000A70A0000}"/>
    <cellStyle name="Normal 7 3 2" xfId="487" xr:uid="{00000000-0005-0000-0000-0000A80A0000}"/>
    <cellStyle name="Normal 7 3 2 2" xfId="488" xr:uid="{00000000-0005-0000-0000-0000A90A0000}"/>
    <cellStyle name="Normal 7 3 2 2 2" xfId="1602" xr:uid="{00000000-0005-0000-0000-0000AA0A0000}"/>
    <cellStyle name="Normal 7 3 2 2 2 2" xfId="3180" xr:uid="{00000000-0005-0000-0000-0000AB0A0000}"/>
    <cellStyle name="Normal 7 3 2 2 3" xfId="2391" xr:uid="{00000000-0005-0000-0000-0000AC0A0000}"/>
    <cellStyle name="Normal 7 3 2 3" xfId="1601" xr:uid="{00000000-0005-0000-0000-0000AD0A0000}"/>
    <cellStyle name="Normal 7 3 2 3 2" xfId="3179" xr:uid="{00000000-0005-0000-0000-0000AE0A0000}"/>
    <cellStyle name="Normal 7 3 2 4" xfId="2390" xr:uid="{00000000-0005-0000-0000-0000AF0A0000}"/>
    <cellStyle name="Normal 7 3 3" xfId="489" xr:uid="{00000000-0005-0000-0000-0000B00A0000}"/>
    <cellStyle name="Normal 7 3 3 2" xfId="1603" xr:uid="{00000000-0005-0000-0000-0000B10A0000}"/>
    <cellStyle name="Normal 7 3 3 2 2" xfId="3181" xr:uid="{00000000-0005-0000-0000-0000B20A0000}"/>
    <cellStyle name="Normal 7 3 3 3" xfId="2392" xr:uid="{00000000-0005-0000-0000-0000B30A0000}"/>
    <cellStyle name="Normal 7 3 4" xfId="1015" xr:uid="{00000000-0005-0000-0000-0000B40A0000}"/>
    <cellStyle name="Normal 7 3 4 2" xfId="1828" xr:uid="{00000000-0005-0000-0000-0000B50A0000}"/>
    <cellStyle name="Normal 7 3 4 2 2" xfId="3406" xr:uid="{00000000-0005-0000-0000-0000B60A0000}"/>
    <cellStyle name="Normal 7 3 4 3" xfId="2617" xr:uid="{00000000-0005-0000-0000-0000B70A0000}"/>
    <cellStyle name="Normal 7 3 5" xfId="1157" xr:uid="{00000000-0005-0000-0000-0000B80A0000}"/>
    <cellStyle name="Normal 7 3 5 2" xfId="1949" xr:uid="{00000000-0005-0000-0000-0000B90A0000}"/>
    <cellStyle name="Normal 7 3 5 2 2" xfId="3527" xr:uid="{00000000-0005-0000-0000-0000BA0A0000}"/>
    <cellStyle name="Normal 7 3 5 3" xfId="2738" xr:uid="{00000000-0005-0000-0000-0000BB0A0000}"/>
    <cellStyle name="Normal 7 4" xfId="490" xr:uid="{00000000-0005-0000-0000-0000BC0A0000}"/>
    <cellStyle name="Normal 7 4 2" xfId="491" xr:uid="{00000000-0005-0000-0000-0000BD0A0000}"/>
    <cellStyle name="Normal 7 4 2 2" xfId="492" xr:uid="{00000000-0005-0000-0000-0000BE0A0000}"/>
    <cellStyle name="Normal 7 4 2 2 2" xfId="1606" xr:uid="{00000000-0005-0000-0000-0000BF0A0000}"/>
    <cellStyle name="Normal 7 4 2 2 2 2" xfId="3184" xr:uid="{00000000-0005-0000-0000-0000C00A0000}"/>
    <cellStyle name="Normal 7 4 2 2 3" xfId="2395" xr:uid="{00000000-0005-0000-0000-0000C10A0000}"/>
    <cellStyle name="Normal 7 4 2 3" xfId="1605" xr:uid="{00000000-0005-0000-0000-0000C20A0000}"/>
    <cellStyle name="Normal 7 4 2 3 2" xfId="3183" xr:uid="{00000000-0005-0000-0000-0000C30A0000}"/>
    <cellStyle name="Normal 7 4 2 4" xfId="2394" xr:uid="{00000000-0005-0000-0000-0000C40A0000}"/>
    <cellStyle name="Normal 7 4 3" xfId="493" xr:uid="{00000000-0005-0000-0000-0000C50A0000}"/>
    <cellStyle name="Normal 7 4 3 2" xfId="1607" xr:uid="{00000000-0005-0000-0000-0000C60A0000}"/>
    <cellStyle name="Normal 7 4 3 2 2" xfId="3185" xr:uid="{00000000-0005-0000-0000-0000C70A0000}"/>
    <cellStyle name="Normal 7 4 3 3" xfId="2396" xr:uid="{00000000-0005-0000-0000-0000C80A0000}"/>
    <cellStyle name="Normal 7 4 4" xfId="1016" xr:uid="{00000000-0005-0000-0000-0000C90A0000}"/>
    <cellStyle name="Normal 7 4 4 2" xfId="1829" xr:uid="{00000000-0005-0000-0000-0000CA0A0000}"/>
    <cellStyle name="Normal 7 4 4 2 2" xfId="3407" xr:uid="{00000000-0005-0000-0000-0000CB0A0000}"/>
    <cellStyle name="Normal 7 4 4 3" xfId="2618" xr:uid="{00000000-0005-0000-0000-0000CC0A0000}"/>
    <cellStyle name="Normal 7 4 5" xfId="1158" xr:uid="{00000000-0005-0000-0000-0000CD0A0000}"/>
    <cellStyle name="Normal 7 4 5 2" xfId="1950" xr:uid="{00000000-0005-0000-0000-0000CE0A0000}"/>
    <cellStyle name="Normal 7 4 5 2 2" xfId="3528" xr:uid="{00000000-0005-0000-0000-0000CF0A0000}"/>
    <cellStyle name="Normal 7 4 5 3" xfId="2739" xr:uid="{00000000-0005-0000-0000-0000D00A0000}"/>
    <cellStyle name="Normal 7 4 6" xfId="1604" xr:uid="{00000000-0005-0000-0000-0000D10A0000}"/>
    <cellStyle name="Normal 7 4 6 2" xfId="3182" xr:uid="{00000000-0005-0000-0000-0000D20A0000}"/>
    <cellStyle name="Normal 7 4 7" xfId="2393" xr:uid="{00000000-0005-0000-0000-0000D30A0000}"/>
    <cellStyle name="Normal 7 5" xfId="494" xr:uid="{00000000-0005-0000-0000-0000D40A0000}"/>
    <cellStyle name="Normal 7 5 2" xfId="495" xr:uid="{00000000-0005-0000-0000-0000D50A0000}"/>
    <cellStyle name="Normal 7 5 2 2" xfId="1609" xr:uid="{00000000-0005-0000-0000-0000D60A0000}"/>
    <cellStyle name="Normal 7 5 2 2 2" xfId="3187" xr:uid="{00000000-0005-0000-0000-0000D70A0000}"/>
    <cellStyle name="Normal 7 5 2 3" xfId="2398" xr:uid="{00000000-0005-0000-0000-0000D80A0000}"/>
    <cellStyle name="Normal 7 5 3" xfId="1017" xr:uid="{00000000-0005-0000-0000-0000D90A0000}"/>
    <cellStyle name="Normal 7 5 3 2" xfId="1830" xr:uid="{00000000-0005-0000-0000-0000DA0A0000}"/>
    <cellStyle name="Normal 7 5 3 2 2" xfId="3408" xr:uid="{00000000-0005-0000-0000-0000DB0A0000}"/>
    <cellStyle name="Normal 7 5 3 3" xfId="2619" xr:uid="{00000000-0005-0000-0000-0000DC0A0000}"/>
    <cellStyle name="Normal 7 5 4" xfId="1159" xr:uid="{00000000-0005-0000-0000-0000DD0A0000}"/>
    <cellStyle name="Normal 7 5 4 2" xfId="1951" xr:uid="{00000000-0005-0000-0000-0000DE0A0000}"/>
    <cellStyle name="Normal 7 5 4 2 2" xfId="3529" xr:uid="{00000000-0005-0000-0000-0000DF0A0000}"/>
    <cellStyle name="Normal 7 5 4 3" xfId="2740" xr:uid="{00000000-0005-0000-0000-0000E00A0000}"/>
    <cellStyle name="Normal 7 5 5" xfId="1608" xr:uid="{00000000-0005-0000-0000-0000E10A0000}"/>
    <cellStyle name="Normal 7 5 5 2" xfId="3186" xr:uid="{00000000-0005-0000-0000-0000E20A0000}"/>
    <cellStyle name="Normal 7 5 6" xfId="2397" xr:uid="{00000000-0005-0000-0000-0000E30A0000}"/>
    <cellStyle name="Normal 7 6" xfId="496" xr:uid="{00000000-0005-0000-0000-0000E40A0000}"/>
    <cellStyle name="Normal 7 6 2" xfId="1018" xr:uid="{00000000-0005-0000-0000-0000E50A0000}"/>
    <cellStyle name="Normal 7 6 2 2" xfId="1831" xr:uid="{00000000-0005-0000-0000-0000E60A0000}"/>
    <cellStyle name="Normal 7 6 2 2 2" xfId="3409" xr:uid="{00000000-0005-0000-0000-0000E70A0000}"/>
    <cellStyle name="Normal 7 6 2 3" xfId="2620" xr:uid="{00000000-0005-0000-0000-0000E80A0000}"/>
    <cellStyle name="Normal 7 6 3" xfId="1160" xr:uid="{00000000-0005-0000-0000-0000E90A0000}"/>
    <cellStyle name="Normal 7 6 3 2" xfId="1952" xr:uid="{00000000-0005-0000-0000-0000EA0A0000}"/>
    <cellStyle name="Normal 7 6 3 2 2" xfId="3530" xr:uid="{00000000-0005-0000-0000-0000EB0A0000}"/>
    <cellStyle name="Normal 7 6 3 3" xfId="2741" xr:uid="{00000000-0005-0000-0000-0000EC0A0000}"/>
    <cellStyle name="Normal 7 6 4" xfId="1610" xr:uid="{00000000-0005-0000-0000-0000ED0A0000}"/>
    <cellStyle name="Normal 7 6 4 2" xfId="3188" xr:uid="{00000000-0005-0000-0000-0000EE0A0000}"/>
    <cellStyle name="Normal 7 6 5" xfId="2399" xr:uid="{00000000-0005-0000-0000-0000EF0A0000}"/>
    <cellStyle name="Normal 7 7" xfId="836" xr:uid="{00000000-0005-0000-0000-0000F00A0000}"/>
    <cellStyle name="Normal 7 7 2" xfId="1019" xr:uid="{00000000-0005-0000-0000-0000F10A0000}"/>
    <cellStyle name="Normal 7 7 2 2" xfId="1832" xr:uid="{00000000-0005-0000-0000-0000F20A0000}"/>
    <cellStyle name="Normal 7 7 2 2 2" xfId="3410" xr:uid="{00000000-0005-0000-0000-0000F30A0000}"/>
    <cellStyle name="Normal 7 7 2 3" xfId="2621" xr:uid="{00000000-0005-0000-0000-0000F40A0000}"/>
    <cellStyle name="Normal 7 7 3" xfId="1161" xr:uid="{00000000-0005-0000-0000-0000F50A0000}"/>
    <cellStyle name="Normal 7 7 3 2" xfId="1953" xr:uid="{00000000-0005-0000-0000-0000F60A0000}"/>
    <cellStyle name="Normal 7 7 3 2 2" xfId="3531" xr:uid="{00000000-0005-0000-0000-0000F70A0000}"/>
    <cellStyle name="Normal 7 7 3 3" xfId="2742" xr:uid="{00000000-0005-0000-0000-0000F80A0000}"/>
    <cellStyle name="Normal 7 7 4" xfId="1729" xr:uid="{00000000-0005-0000-0000-0000F90A0000}"/>
    <cellStyle name="Normal 7 7 4 2" xfId="3307" xr:uid="{00000000-0005-0000-0000-0000FA0A0000}"/>
    <cellStyle name="Normal 7 7 5" xfId="2518" xr:uid="{00000000-0005-0000-0000-0000FB0A0000}"/>
    <cellStyle name="Normal 7 8" xfId="1020" xr:uid="{00000000-0005-0000-0000-0000FC0A0000}"/>
    <cellStyle name="Normal 7 8 2" xfId="1162" xr:uid="{00000000-0005-0000-0000-0000FD0A0000}"/>
    <cellStyle name="Normal 7 8 2 2" xfId="1954" xr:uid="{00000000-0005-0000-0000-0000FE0A0000}"/>
    <cellStyle name="Normal 7 8 2 2 2" xfId="3532" xr:uid="{00000000-0005-0000-0000-0000FF0A0000}"/>
    <cellStyle name="Normal 7 8 2 3" xfId="2743" xr:uid="{00000000-0005-0000-0000-0000000B0000}"/>
    <cellStyle name="Normal 7 8 3" xfId="1833" xr:uid="{00000000-0005-0000-0000-0000010B0000}"/>
    <cellStyle name="Normal 7 8 3 2" xfId="3411" xr:uid="{00000000-0005-0000-0000-0000020B0000}"/>
    <cellStyle name="Normal 7 8 4" xfId="2622" xr:uid="{00000000-0005-0000-0000-0000030B0000}"/>
    <cellStyle name="Normal 7 9" xfId="1021" xr:uid="{00000000-0005-0000-0000-0000040B0000}"/>
    <cellStyle name="Normal 7 9 2" xfId="1163" xr:uid="{00000000-0005-0000-0000-0000050B0000}"/>
    <cellStyle name="Normal 7 9 2 2" xfId="1955" xr:uid="{00000000-0005-0000-0000-0000060B0000}"/>
    <cellStyle name="Normal 7 9 2 2 2" xfId="3533" xr:uid="{00000000-0005-0000-0000-0000070B0000}"/>
    <cellStyle name="Normal 7 9 2 3" xfId="2744" xr:uid="{00000000-0005-0000-0000-0000080B0000}"/>
    <cellStyle name="Normal 7 9 3" xfId="1834" xr:uid="{00000000-0005-0000-0000-0000090B0000}"/>
    <cellStyle name="Normal 7 9 3 2" xfId="3412" xr:uid="{00000000-0005-0000-0000-00000A0B0000}"/>
    <cellStyle name="Normal 7 9 4" xfId="2623" xr:uid="{00000000-0005-0000-0000-00000B0B0000}"/>
    <cellStyle name="Normal 7_EFE" xfId="151" xr:uid="{00000000-0005-0000-0000-00000C0B0000}"/>
    <cellStyle name="Normal 70" xfId="1224" xr:uid="{00000000-0005-0000-0000-00000D0B0000}"/>
    <cellStyle name="Normal 70 2" xfId="2016" xr:uid="{00000000-0005-0000-0000-00000E0B0000}"/>
    <cellStyle name="Normal 70 3" xfId="2805" xr:uid="{00000000-0005-0000-0000-00000F0B0000}"/>
    <cellStyle name="Normal 71" xfId="1225" xr:uid="{00000000-0005-0000-0000-0000100B0000}"/>
    <cellStyle name="Normal 71 2" xfId="2017" xr:uid="{00000000-0005-0000-0000-0000110B0000}"/>
    <cellStyle name="Normal 71 2 2" xfId="3549" xr:uid="{00000000-0005-0000-0000-0000120B0000}"/>
    <cellStyle name="Normal 71 3" xfId="2806" xr:uid="{00000000-0005-0000-0000-0000130B0000}"/>
    <cellStyle name="Normal 8" xfId="152" xr:uid="{00000000-0005-0000-0000-0000140B0000}"/>
    <cellStyle name="Normal 8 10" xfId="1076" xr:uid="{00000000-0005-0000-0000-0000150B0000}"/>
    <cellStyle name="Normal 8 10 2" xfId="1868" xr:uid="{00000000-0005-0000-0000-0000160B0000}"/>
    <cellStyle name="Normal 8 10 2 2" xfId="3446" xr:uid="{00000000-0005-0000-0000-0000170B0000}"/>
    <cellStyle name="Normal 8 10 3" xfId="2657" xr:uid="{00000000-0005-0000-0000-0000180B0000}"/>
    <cellStyle name="Normal 8 2" xfId="497" xr:uid="{00000000-0005-0000-0000-0000190B0000}"/>
    <cellStyle name="Normal 8 2 2" xfId="498" xr:uid="{00000000-0005-0000-0000-00001A0B0000}"/>
    <cellStyle name="Normal 8 2 2 2" xfId="499" xr:uid="{00000000-0005-0000-0000-00001B0B0000}"/>
    <cellStyle name="Normal 8 2 2 2 2" xfId="1613" xr:uid="{00000000-0005-0000-0000-00001C0B0000}"/>
    <cellStyle name="Normal 8 2 2 2 2 2" xfId="3191" xr:uid="{00000000-0005-0000-0000-00001D0B0000}"/>
    <cellStyle name="Normal 8 2 2 2 3" xfId="2402" xr:uid="{00000000-0005-0000-0000-00001E0B0000}"/>
    <cellStyle name="Normal 8 2 2 3" xfId="1612" xr:uid="{00000000-0005-0000-0000-00001F0B0000}"/>
    <cellStyle name="Normal 8 2 2 3 2" xfId="3190" xr:uid="{00000000-0005-0000-0000-0000200B0000}"/>
    <cellStyle name="Normal 8 2 2 4" xfId="2401" xr:uid="{00000000-0005-0000-0000-0000210B0000}"/>
    <cellStyle name="Normal 8 2 3" xfId="500" xr:uid="{00000000-0005-0000-0000-0000220B0000}"/>
    <cellStyle name="Normal 8 2 3 2" xfId="1614" xr:uid="{00000000-0005-0000-0000-0000230B0000}"/>
    <cellStyle name="Normal 8 2 3 2 2" xfId="3192" xr:uid="{00000000-0005-0000-0000-0000240B0000}"/>
    <cellStyle name="Normal 8 2 3 3" xfId="2403" xr:uid="{00000000-0005-0000-0000-0000250B0000}"/>
    <cellStyle name="Normal 8 2 4" xfId="1611" xr:uid="{00000000-0005-0000-0000-0000260B0000}"/>
    <cellStyle name="Normal 8 2 4 2" xfId="3189" xr:uid="{00000000-0005-0000-0000-0000270B0000}"/>
    <cellStyle name="Normal 8 2 5" xfId="2400" xr:uid="{00000000-0005-0000-0000-0000280B0000}"/>
    <cellStyle name="Normal 8 3" xfId="501" xr:uid="{00000000-0005-0000-0000-0000290B0000}"/>
    <cellStyle name="Normal 8 3 2" xfId="502" xr:uid="{00000000-0005-0000-0000-00002A0B0000}"/>
    <cellStyle name="Normal 8 3 2 2" xfId="503" xr:uid="{00000000-0005-0000-0000-00002B0B0000}"/>
    <cellStyle name="Normal 8 3 2 2 2" xfId="1617" xr:uid="{00000000-0005-0000-0000-00002C0B0000}"/>
    <cellStyle name="Normal 8 3 2 2 2 2" xfId="3195" xr:uid="{00000000-0005-0000-0000-00002D0B0000}"/>
    <cellStyle name="Normal 8 3 2 2 3" xfId="2406" xr:uid="{00000000-0005-0000-0000-00002E0B0000}"/>
    <cellStyle name="Normal 8 3 2 3" xfId="1616" xr:uid="{00000000-0005-0000-0000-00002F0B0000}"/>
    <cellStyle name="Normal 8 3 2 3 2" xfId="3194" xr:uid="{00000000-0005-0000-0000-0000300B0000}"/>
    <cellStyle name="Normal 8 3 2 4" xfId="2405" xr:uid="{00000000-0005-0000-0000-0000310B0000}"/>
    <cellStyle name="Normal 8 3 3" xfId="504" xr:uid="{00000000-0005-0000-0000-0000320B0000}"/>
    <cellStyle name="Normal 8 3 3 2" xfId="1618" xr:uid="{00000000-0005-0000-0000-0000330B0000}"/>
    <cellStyle name="Normal 8 3 3 2 2" xfId="3196" xr:uid="{00000000-0005-0000-0000-0000340B0000}"/>
    <cellStyle name="Normal 8 3 3 3" xfId="2407" xr:uid="{00000000-0005-0000-0000-0000350B0000}"/>
    <cellStyle name="Normal 8 3 4" xfId="1615" xr:uid="{00000000-0005-0000-0000-0000360B0000}"/>
    <cellStyle name="Normal 8 3 4 2" xfId="3193" xr:uid="{00000000-0005-0000-0000-0000370B0000}"/>
    <cellStyle name="Normal 8 3 5" xfId="2404" xr:uid="{00000000-0005-0000-0000-0000380B0000}"/>
    <cellStyle name="Normal 8 4" xfId="505" xr:uid="{00000000-0005-0000-0000-0000390B0000}"/>
    <cellStyle name="Normal 8 4 2" xfId="506" xr:uid="{00000000-0005-0000-0000-00003A0B0000}"/>
    <cellStyle name="Normal 8 4 2 2" xfId="507" xr:uid="{00000000-0005-0000-0000-00003B0B0000}"/>
    <cellStyle name="Normal 8 4 2 2 2" xfId="1621" xr:uid="{00000000-0005-0000-0000-00003C0B0000}"/>
    <cellStyle name="Normal 8 4 2 2 2 2" xfId="3199" xr:uid="{00000000-0005-0000-0000-00003D0B0000}"/>
    <cellStyle name="Normal 8 4 2 2 3" xfId="2410" xr:uid="{00000000-0005-0000-0000-00003E0B0000}"/>
    <cellStyle name="Normal 8 4 2 3" xfId="1620" xr:uid="{00000000-0005-0000-0000-00003F0B0000}"/>
    <cellStyle name="Normal 8 4 2 3 2" xfId="3198" xr:uid="{00000000-0005-0000-0000-0000400B0000}"/>
    <cellStyle name="Normal 8 4 2 4" xfId="2409" xr:uid="{00000000-0005-0000-0000-0000410B0000}"/>
    <cellStyle name="Normal 8 4 3" xfId="508" xr:uid="{00000000-0005-0000-0000-0000420B0000}"/>
    <cellStyle name="Normal 8 4 3 2" xfId="1622" xr:uid="{00000000-0005-0000-0000-0000430B0000}"/>
    <cellStyle name="Normal 8 4 3 2 2" xfId="3200" xr:uid="{00000000-0005-0000-0000-0000440B0000}"/>
    <cellStyle name="Normal 8 4 3 3" xfId="2411" xr:uid="{00000000-0005-0000-0000-0000450B0000}"/>
    <cellStyle name="Normal 8 4 4" xfId="1619" xr:uid="{00000000-0005-0000-0000-0000460B0000}"/>
    <cellStyle name="Normal 8 4 4 2" xfId="3197" xr:uid="{00000000-0005-0000-0000-0000470B0000}"/>
    <cellStyle name="Normal 8 4 5" xfId="2408" xr:uid="{00000000-0005-0000-0000-0000480B0000}"/>
    <cellStyle name="Normal 8 5" xfId="509" xr:uid="{00000000-0005-0000-0000-0000490B0000}"/>
    <cellStyle name="Normal 8 5 2" xfId="510" xr:uid="{00000000-0005-0000-0000-00004A0B0000}"/>
    <cellStyle name="Normal 8 5 2 2" xfId="511" xr:uid="{00000000-0005-0000-0000-00004B0B0000}"/>
    <cellStyle name="Normal 8 5 2 2 2" xfId="1625" xr:uid="{00000000-0005-0000-0000-00004C0B0000}"/>
    <cellStyle name="Normal 8 5 2 2 2 2" xfId="3203" xr:uid="{00000000-0005-0000-0000-00004D0B0000}"/>
    <cellStyle name="Normal 8 5 2 2 3" xfId="2414" xr:uid="{00000000-0005-0000-0000-00004E0B0000}"/>
    <cellStyle name="Normal 8 5 2 3" xfId="1624" xr:uid="{00000000-0005-0000-0000-00004F0B0000}"/>
    <cellStyle name="Normal 8 5 2 3 2" xfId="3202" xr:uid="{00000000-0005-0000-0000-0000500B0000}"/>
    <cellStyle name="Normal 8 5 2 4" xfId="2413" xr:uid="{00000000-0005-0000-0000-0000510B0000}"/>
    <cellStyle name="Normal 8 5 3" xfId="512" xr:uid="{00000000-0005-0000-0000-0000520B0000}"/>
    <cellStyle name="Normal 8 5 3 2" xfId="1626" xr:uid="{00000000-0005-0000-0000-0000530B0000}"/>
    <cellStyle name="Normal 8 5 3 2 2" xfId="3204" xr:uid="{00000000-0005-0000-0000-0000540B0000}"/>
    <cellStyle name="Normal 8 5 3 3" xfId="2415" xr:uid="{00000000-0005-0000-0000-0000550B0000}"/>
    <cellStyle name="Normal 8 5 4" xfId="1623" xr:uid="{00000000-0005-0000-0000-0000560B0000}"/>
    <cellStyle name="Normal 8 5 4 2" xfId="3201" xr:uid="{00000000-0005-0000-0000-0000570B0000}"/>
    <cellStyle name="Normal 8 5 5" xfId="2412" xr:uid="{00000000-0005-0000-0000-0000580B0000}"/>
    <cellStyle name="Normal 8 6" xfId="513" xr:uid="{00000000-0005-0000-0000-0000590B0000}"/>
    <cellStyle name="Normal 8 6 2" xfId="514" xr:uid="{00000000-0005-0000-0000-00005A0B0000}"/>
    <cellStyle name="Normal 8 6 2 2" xfId="1628" xr:uid="{00000000-0005-0000-0000-00005B0B0000}"/>
    <cellStyle name="Normal 8 6 2 2 2" xfId="3206" xr:uid="{00000000-0005-0000-0000-00005C0B0000}"/>
    <cellStyle name="Normal 8 6 2 3" xfId="2417" xr:uid="{00000000-0005-0000-0000-00005D0B0000}"/>
    <cellStyle name="Normal 8 6 3" xfId="1627" xr:uid="{00000000-0005-0000-0000-00005E0B0000}"/>
    <cellStyle name="Normal 8 6 3 2" xfId="3205" xr:uid="{00000000-0005-0000-0000-00005F0B0000}"/>
    <cellStyle name="Normal 8 6 4" xfId="2416" xr:uid="{00000000-0005-0000-0000-0000600B0000}"/>
    <cellStyle name="Normal 8 7" xfId="515" xr:uid="{00000000-0005-0000-0000-0000610B0000}"/>
    <cellStyle name="Normal 8 7 2" xfId="1629" xr:uid="{00000000-0005-0000-0000-0000620B0000}"/>
    <cellStyle name="Normal 8 7 2 2" xfId="3207" xr:uid="{00000000-0005-0000-0000-0000630B0000}"/>
    <cellStyle name="Normal 8 7 3" xfId="2418" xr:uid="{00000000-0005-0000-0000-0000640B0000}"/>
    <cellStyle name="Normal 8 8" xfId="822" xr:uid="{00000000-0005-0000-0000-0000650B0000}"/>
    <cellStyle name="Normal 8 8 2" xfId="1715" xr:uid="{00000000-0005-0000-0000-0000660B0000}"/>
    <cellStyle name="Normal 8 8 2 2" xfId="3293" xr:uid="{00000000-0005-0000-0000-0000670B0000}"/>
    <cellStyle name="Normal 8 8 3" xfId="2504" xr:uid="{00000000-0005-0000-0000-0000680B0000}"/>
    <cellStyle name="Normal 8 9" xfId="854" xr:uid="{00000000-0005-0000-0000-0000690B0000}"/>
    <cellStyle name="Normal 8 9 2" xfId="1747" xr:uid="{00000000-0005-0000-0000-00006A0B0000}"/>
    <cellStyle name="Normal 8 9 2 2" xfId="3325" xr:uid="{00000000-0005-0000-0000-00006B0B0000}"/>
    <cellStyle name="Normal 8 9 3" xfId="2536" xr:uid="{00000000-0005-0000-0000-00006C0B0000}"/>
    <cellStyle name="Normal 9" xfId="153" xr:uid="{00000000-0005-0000-0000-00006D0B0000}"/>
    <cellStyle name="Normal 9 10" xfId="1303" xr:uid="{00000000-0005-0000-0000-00006E0B0000}"/>
    <cellStyle name="Normal 9 10 2" xfId="2881" xr:uid="{00000000-0005-0000-0000-00006F0B0000}"/>
    <cellStyle name="Normal 9 11" xfId="2092" xr:uid="{00000000-0005-0000-0000-0000700B0000}"/>
    <cellStyle name="Normal 9 2" xfId="154" xr:uid="{00000000-0005-0000-0000-0000710B0000}"/>
    <cellStyle name="Normal 9 2 2" xfId="516" xr:uid="{00000000-0005-0000-0000-0000720B0000}"/>
    <cellStyle name="Normal 9 2 2 2" xfId="517" xr:uid="{00000000-0005-0000-0000-0000730B0000}"/>
    <cellStyle name="Normal 9 2 2 2 2" xfId="1631" xr:uid="{00000000-0005-0000-0000-0000740B0000}"/>
    <cellStyle name="Normal 9 2 2 2 2 2" xfId="3209" xr:uid="{00000000-0005-0000-0000-0000750B0000}"/>
    <cellStyle name="Normal 9 2 2 2 3" xfId="2420" xr:uid="{00000000-0005-0000-0000-0000760B0000}"/>
    <cellStyle name="Normal 9 2 2 3" xfId="1630" xr:uid="{00000000-0005-0000-0000-0000770B0000}"/>
    <cellStyle name="Normal 9 2 2 3 2" xfId="3208" xr:uid="{00000000-0005-0000-0000-0000780B0000}"/>
    <cellStyle name="Normal 9 2 2 4" xfId="2419" xr:uid="{00000000-0005-0000-0000-0000790B0000}"/>
    <cellStyle name="Normal 9 2 3" xfId="518" xr:uid="{00000000-0005-0000-0000-00007A0B0000}"/>
    <cellStyle name="Normal 9 2 3 2" xfId="1632" xr:uid="{00000000-0005-0000-0000-00007B0B0000}"/>
    <cellStyle name="Normal 9 2 3 2 2" xfId="3210" xr:uid="{00000000-0005-0000-0000-00007C0B0000}"/>
    <cellStyle name="Normal 9 2 3 3" xfId="2421" xr:uid="{00000000-0005-0000-0000-00007D0B0000}"/>
    <cellStyle name="Normal 9 2 4" xfId="1023" xr:uid="{00000000-0005-0000-0000-00007E0B0000}"/>
    <cellStyle name="Normal 9 3" xfId="519" xr:uid="{00000000-0005-0000-0000-00007F0B0000}"/>
    <cellStyle name="Normal 9 3 2" xfId="520" xr:uid="{00000000-0005-0000-0000-0000800B0000}"/>
    <cellStyle name="Normal 9 3 2 2" xfId="521" xr:uid="{00000000-0005-0000-0000-0000810B0000}"/>
    <cellStyle name="Normal 9 3 2 2 2" xfId="1635" xr:uid="{00000000-0005-0000-0000-0000820B0000}"/>
    <cellStyle name="Normal 9 3 2 2 2 2" xfId="3213" xr:uid="{00000000-0005-0000-0000-0000830B0000}"/>
    <cellStyle name="Normal 9 3 2 2 3" xfId="2424" xr:uid="{00000000-0005-0000-0000-0000840B0000}"/>
    <cellStyle name="Normal 9 3 2 3" xfId="1634" xr:uid="{00000000-0005-0000-0000-0000850B0000}"/>
    <cellStyle name="Normal 9 3 2 3 2" xfId="3212" xr:uid="{00000000-0005-0000-0000-0000860B0000}"/>
    <cellStyle name="Normal 9 3 2 4" xfId="2423" xr:uid="{00000000-0005-0000-0000-0000870B0000}"/>
    <cellStyle name="Normal 9 3 3" xfId="522" xr:uid="{00000000-0005-0000-0000-0000880B0000}"/>
    <cellStyle name="Normal 9 3 3 2" xfId="1636" xr:uid="{00000000-0005-0000-0000-0000890B0000}"/>
    <cellStyle name="Normal 9 3 3 2 2" xfId="3214" xr:uid="{00000000-0005-0000-0000-00008A0B0000}"/>
    <cellStyle name="Normal 9 3 3 3" xfId="2425" xr:uid="{00000000-0005-0000-0000-00008B0B0000}"/>
    <cellStyle name="Normal 9 3 4" xfId="1024" xr:uid="{00000000-0005-0000-0000-00008C0B0000}"/>
    <cellStyle name="Normal 9 3 5" xfId="1633" xr:uid="{00000000-0005-0000-0000-00008D0B0000}"/>
    <cellStyle name="Normal 9 3 5 2" xfId="3211" xr:uid="{00000000-0005-0000-0000-00008E0B0000}"/>
    <cellStyle name="Normal 9 3 6" xfId="2422" xr:uid="{00000000-0005-0000-0000-00008F0B0000}"/>
    <cellStyle name="Normal 9 4" xfId="523" xr:uid="{00000000-0005-0000-0000-0000900B0000}"/>
    <cellStyle name="Normal 9 4 2" xfId="524" xr:uid="{00000000-0005-0000-0000-0000910B0000}"/>
    <cellStyle name="Normal 9 4 2 2" xfId="525" xr:uid="{00000000-0005-0000-0000-0000920B0000}"/>
    <cellStyle name="Normal 9 4 2 2 2" xfId="1639" xr:uid="{00000000-0005-0000-0000-0000930B0000}"/>
    <cellStyle name="Normal 9 4 2 2 2 2" xfId="3217" xr:uid="{00000000-0005-0000-0000-0000940B0000}"/>
    <cellStyle name="Normal 9 4 2 2 3" xfId="2428" xr:uid="{00000000-0005-0000-0000-0000950B0000}"/>
    <cellStyle name="Normal 9 4 2 3" xfId="1638" xr:uid="{00000000-0005-0000-0000-0000960B0000}"/>
    <cellStyle name="Normal 9 4 2 3 2" xfId="3216" xr:uid="{00000000-0005-0000-0000-0000970B0000}"/>
    <cellStyle name="Normal 9 4 2 4" xfId="2427" xr:uid="{00000000-0005-0000-0000-0000980B0000}"/>
    <cellStyle name="Normal 9 4 3" xfId="526" xr:uid="{00000000-0005-0000-0000-0000990B0000}"/>
    <cellStyle name="Normal 9 4 3 2" xfId="1640" xr:uid="{00000000-0005-0000-0000-00009A0B0000}"/>
    <cellStyle name="Normal 9 4 3 2 2" xfId="3218" xr:uid="{00000000-0005-0000-0000-00009B0B0000}"/>
    <cellStyle name="Normal 9 4 3 3" xfId="2429" xr:uid="{00000000-0005-0000-0000-00009C0B0000}"/>
    <cellStyle name="Normal 9 4 4" xfId="1637" xr:uid="{00000000-0005-0000-0000-00009D0B0000}"/>
    <cellStyle name="Normal 9 4 4 2" xfId="3215" xr:uid="{00000000-0005-0000-0000-00009E0B0000}"/>
    <cellStyle name="Normal 9 4 5" xfId="2426" xr:uid="{00000000-0005-0000-0000-00009F0B0000}"/>
    <cellStyle name="Normal 9 5" xfId="527" xr:uid="{00000000-0005-0000-0000-0000A00B0000}"/>
    <cellStyle name="Normal 9 5 2" xfId="528" xr:uid="{00000000-0005-0000-0000-0000A10B0000}"/>
    <cellStyle name="Normal 9 5 2 2" xfId="1642" xr:uid="{00000000-0005-0000-0000-0000A20B0000}"/>
    <cellStyle name="Normal 9 5 2 2 2" xfId="3220" xr:uid="{00000000-0005-0000-0000-0000A30B0000}"/>
    <cellStyle name="Normal 9 5 2 3" xfId="2431" xr:uid="{00000000-0005-0000-0000-0000A40B0000}"/>
    <cellStyle name="Normal 9 5 3" xfId="1641" xr:uid="{00000000-0005-0000-0000-0000A50B0000}"/>
    <cellStyle name="Normal 9 5 3 2" xfId="3219" xr:uid="{00000000-0005-0000-0000-0000A60B0000}"/>
    <cellStyle name="Normal 9 5 4" xfId="2430" xr:uid="{00000000-0005-0000-0000-0000A70B0000}"/>
    <cellStyle name="Normal 9 6" xfId="529" xr:uid="{00000000-0005-0000-0000-0000A80B0000}"/>
    <cellStyle name="Normal 9 6 2" xfId="1643" xr:uid="{00000000-0005-0000-0000-0000A90B0000}"/>
    <cellStyle name="Normal 9 6 2 2" xfId="3221" xr:uid="{00000000-0005-0000-0000-0000AA0B0000}"/>
    <cellStyle name="Normal 9 6 3" xfId="2432" xr:uid="{00000000-0005-0000-0000-0000AB0B0000}"/>
    <cellStyle name="Normal 9 7" xfId="530" xr:uid="{00000000-0005-0000-0000-0000AC0B0000}"/>
    <cellStyle name="Normal 9 7 2" xfId="1644" xr:uid="{00000000-0005-0000-0000-0000AD0B0000}"/>
    <cellStyle name="Normal 9 7 2 2" xfId="3222" xr:uid="{00000000-0005-0000-0000-0000AE0B0000}"/>
    <cellStyle name="Normal 9 7 3" xfId="2433" xr:uid="{00000000-0005-0000-0000-0000AF0B0000}"/>
    <cellStyle name="Normal 9 8" xfId="1022" xr:uid="{00000000-0005-0000-0000-0000B00B0000}"/>
    <cellStyle name="Normal 9 8 2" xfId="1835" xr:uid="{00000000-0005-0000-0000-0000B10B0000}"/>
    <cellStyle name="Normal 9 8 2 2" xfId="3413" xr:uid="{00000000-0005-0000-0000-0000B20B0000}"/>
    <cellStyle name="Normal 9 8 3" xfId="2624" xr:uid="{00000000-0005-0000-0000-0000B30B0000}"/>
    <cellStyle name="Normal 9 9" xfId="1164" xr:uid="{00000000-0005-0000-0000-0000B40B0000}"/>
    <cellStyle name="Normal 9 9 2" xfId="1956" xr:uid="{00000000-0005-0000-0000-0000B50B0000}"/>
    <cellStyle name="Normal 9 9 2 2" xfId="3534" xr:uid="{00000000-0005-0000-0000-0000B60B0000}"/>
    <cellStyle name="Normal 9 9 3" xfId="2745" xr:uid="{00000000-0005-0000-0000-0000B70B0000}"/>
    <cellStyle name="Notas 10" xfId="531" xr:uid="{00000000-0005-0000-0000-0000B90B0000}"/>
    <cellStyle name="Notas 10 2" xfId="532" xr:uid="{00000000-0005-0000-0000-0000BA0B0000}"/>
    <cellStyle name="Notas 10 2 2" xfId="533" xr:uid="{00000000-0005-0000-0000-0000BB0B0000}"/>
    <cellStyle name="Notas 10 2 2 2" xfId="1647" xr:uid="{00000000-0005-0000-0000-0000BC0B0000}"/>
    <cellStyle name="Notas 10 2 2 2 2" xfId="3225" xr:uid="{00000000-0005-0000-0000-0000BD0B0000}"/>
    <cellStyle name="Notas 10 2 2 3" xfId="2436" xr:uid="{00000000-0005-0000-0000-0000BE0B0000}"/>
    <cellStyle name="Notas 10 2 3" xfId="1646" xr:uid="{00000000-0005-0000-0000-0000BF0B0000}"/>
    <cellStyle name="Notas 10 2 3 2" xfId="3224" xr:uid="{00000000-0005-0000-0000-0000C00B0000}"/>
    <cellStyle name="Notas 10 2 4" xfId="2435" xr:uid="{00000000-0005-0000-0000-0000C10B0000}"/>
    <cellStyle name="Notas 10 3" xfId="534" xr:uid="{00000000-0005-0000-0000-0000C20B0000}"/>
    <cellStyle name="Notas 10 3 2" xfId="535" xr:uid="{00000000-0005-0000-0000-0000C30B0000}"/>
    <cellStyle name="Notas 10 3 2 2" xfId="1649" xr:uid="{00000000-0005-0000-0000-0000C40B0000}"/>
    <cellStyle name="Notas 10 3 2 2 2" xfId="3227" xr:uid="{00000000-0005-0000-0000-0000C50B0000}"/>
    <cellStyle name="Notas 10 3 2 3" xfId="2438" xr:uid="{00000000-0005-0000-0000-0000C60B0000}"/>
    <cellStyle name="Notas 10 3 3" xfId="1648" xr:uid="{00000000-0005-0000-0000-0000C70B0000}"/>
    <cellStyle name="Notas 10 3 3 2" xfId="3226" xr:uid="{00000000-0005-0000-0000-0000C80B0000}"/>
    <cellStyle name="Notas 10 3 4" xfId="2437" xr:uid="{00000000-0005-0000-0000-0000C90B0000}"/>
    <cellStyle name="Notas 10 4" xfId="536" xr:uid="{00000000-0005-0000-0000-0000CA0B0000}"/>
    <cellStyle name="Notas 10 4 2" xfId="1650" xr:uid="{00000000-0005-0000-0000-0000CB0B0000}"/>
    <cellStyle name="Notas 10 4 2 2" xfId="3228" xr:uid="{00000000-0005-0000-0000-0000CC0B0000}"/>
    <cellStyle name="Notas 10 4 3" xfId="2439" xr:uid="{00000000-0005-0000-0000-0000CD0B0000}"/>
    <cellStyle name="Notas 10 5" xfId="1645" xr:uid="{00000000-0005-0000-0000-0000CE0B0000}"/>
    <cellStyle name="Notas 10 5 2" xfId="3223" xr:uid="{00000000-0005-0000-0000-0000CF0B0000}"/>
    <cellStyle name="Notas 10 6" xfId="2434" xr:uid="{00000000-0005-0000-0000-0000D00B0000}"/>
    <cellStyle name="Notas 11" xfId="537" xr:uid="{00000000-0005-0000-0000-0000D10B0000}"/>
    <cellStyle name="Notas 11 2" xfId="538" xr:uid="{00000000-0005-0000-0000-0000D20B0000}"/>
    <cellStyle name="Notas 11 2 2" xfId="539" xr:uid="{00000000-0005-0000-0000-0000D30B0000}"/>
    <cellStyle name="Notas 11 2 2 2" xfId="1653" xr:uid="{00000000-0005-0000-0000-0000D40B0000}"/>
    <cellStyle name="Notas 11 2 2 2 2" xfId="3231" xr:uid="{00000000-0005-0000-0000-0000D50B0000}"/>
    <cellStyle name="Notas 11 2 2 3" xfId="2442" xr:uid="{00000000-0005-0000-0000-0000D60B0000}"/>
    <cellStyle name="Notas 11 2 3" xfId="1652" xr:uid="{00000000-0005-0000-0000-0000D70B0000}"/>
    <cellStyle name="Notas 11 2 3 2" xfId="3230" xr:uid="{00000000-0005-0000-0000-0000D80B0000}"/>
    <cellStyle name="Notas 11 2 4" xfId="2441" xr:uid="{00000000-0005-0000-0000-0000D90B0000}"/>
    <cellStyle name="Notas 11 3" xfId="540" xr:uid="{00000000-0005-0000-0000-0000DA0B0000}"/>
    <cellStyle name="Notas 11 3 2" xfId="541" xr:uid="{00000000-0005-0000-0000-0000DB0B0000}"/>
    <cellStyle name="Notas 11 3 2 2" xfId="1655" xr:uid="{00000000-0005-0000-0000-0000DC0B0000}"/>
    <cellStyle name="Notas 11 3 2 2 2" xfId="3233" xr:uid="{00000000-0005-0000-0000-0000DD0B0000}"/>
    <cellStyle name="Notas 11 3 2 3" xfId="2444" xr:uid="{00000000-0005-0000-0000-0000DE0B0000}"/>
    <cellStyle name="Notas 11 3 3" xfId="1654" xr:uid="{00000000-0005-0000-0000-0000DF0B0000}"/>
    <cellStyle name="Notas 11 3 3 2" xfId="3232" xr:uid="{00000000-0005-0000-0000-0000E00B0000}"/>
    <cellStyle name="Notas 11 3 4" xfId="2443" xr:uid="{00000000-0005-0000-0000-0000E10B0000}"/>
    <cellStyle name="Notas 11 4" xfId="542" xr:uid="{00000000-0005-0000-0000-0000E20B0000}"/>
    <cellStyle name="Notas 11 4 2" xfId="1656" xr:uid="{00000000-0005-0000-0000-0000E30B0000}"/>
    <cellStyle name="Notas 11 4 2 2" xfId="3234" xr:uid="{00000000-0005-0000-0000-0000E40B0000}"/>
    <cellStyle name="Notas 11 4 3" xfId="2445" xr:uid="{00000000-0005-0000-0000-0000E50B0000}"/>
    <cellStyle name="Notas 11 5" xfId="1651" xr:uid="{00000000-0005-0000-0000-0000E60B0000}"/>
    <cellStyle name="Notas 11 5 2" xfId="3229" xr:uid="{00000000-0005-0000-0000-0000E70B0000}"/>
    <cellStyle name="Notas 11 6" xfId="2440" xr:uid="{00000000-0005-0000-0000-0000E80B0000}"/>
    <cellStyle name="Notas 12" xfId="543" xr:uid="{00000000-0005-0000-0000-0000E90B0000}"/>
    <cellStyle name="Notas 12 2" xfId="544" xr:uid="{00000000-0005-0000-0000-0000EA0B0000}"/>
    <cellStyle name="Notas 12 2 2" xfId="545" xr:uid="{00000000-0005-0000-0000-0000EB0B0000}"/>
    <cellStyle name="Notas 12 2 2 2" xfId="1659" xr:uid="{00000000-0005-0000-0000-0000EC0B0000}"/>
    <cellStyle name="Notas 12 2 2 2 2" xfId="3237" xr:uid="{00000000-0005-0000-0000-0000ED0B0000}"/>
    <cellStyle name="Notas 12 2 2 3" xfId="2448" xr:uid="{00000000-0005-0000-0000-0000EE0B0000}"/>
    <cellStyle name="Notas 12 2 3" xfId="1658" xr:uid="{00000000-0005-0000-0000-0000EF0B0000}"/>
    <cellStyle name="Notas 12 2 3 2" xfId="3236" xr:uid="{00000000-0005-0000-0000-0000F00B0000}"/>
    <cellStyle name="Notas 12 2 4" xfId="2447" xr:uid="{00000000-0005-0000-0000-0000F10B0000}"/>
    <cellStyle name="Notas 12 3" xfId="546" xr:uid="{00000000-0005-0000-0000-0000F20B0000}"/>
    <cellStyle name="Notas 12 3 2" xfId="547" xr:uid="{00000000-0005-0000-0000-0000F30B0000}"/>
    <cellStyle name="Notas 12 3 2 2" xfId="1661" xr:uid="{00000000-0005-0000-0000-0000F40B0000}"/>
    <cellStyle name="Notas 12 3 2 2 2" xfId="3239" xr:uid="{00000000-0005-0000-0000-0000F50B0000}"/>
    <cellStyle name="Notas 12 3 2 3" xfId="2450" xr:uid="{00000000-0005-0000-0000-0000F60B0000}"/>
    <cellStyle name="Notas 12 3 3" xfId="1660" xr:uid="{00000000-0005-0000-0000-0000F70B0000}"/>
    <cellStyle name="Notas 12 3 3 2" xfId="3238" xr:uid="{00000000-0005-0000-0000-0000F80B0000}"/>
    <cellStyle name="Notas 12 3 4" xfId="2449" xr:uid="{00000000-0005-0000-0000-0000F90B0000}"/>
    <cellStyle name="Notas 12 4" xfId="548" xr:uid="{00000000-0005-0000-0000-0000FA0B0000}"/>
    <cellStyle name="Notas 12 4 2" xfId="1662" xr:uid="{00000000-0005-0000-0000-0000FB0B0000}"/>
    <cellStyle name="Notas 12 4 2 2" xfId="3240" xr:uid="{00000000-0005-0000-0000-0000FC0B0000}"/>
    <cellStyle name="Notas 12 4 3" xfId="2451" xr:uid="{00000000-0005-0000-0000-0000FD0B0000}"/>
    <cellStyle name="Notas 12 5" xfId="1657" xr:uid="{00000000-0005-0000-0000-0000FE0B0000}"/>
    <cellStyle name="Notas 12 5 2" xfId="3235" xr:uid="{00000000-0005-0000-0000-0000FF0B0000}"/>
    <cellStyle name="Notas 12 6" xfId="2446" xr:uid="{00000000-0005-0000-0000-0000000C0000}"/>
    <cellStyle name="Notas 13" xfId="549" xr:uid="{00000000-0005-0000-0000-0000010C0000}"/>
    <cellStyle name="Notas 14" xfId="550" xr:uid="{00000000-0005-0000-0000-0000020C0000}"/>
    <cellStyle name="Notas 2" xfId="155" xr:uid="{00000000-0005-0000-0000-0000030C0000}"/>
    <cellStyle name="Notas 2 2" xfId="156" xr:uid="{00000000-0005-0000-0000-0000040C0000}"/>
    <cellStyle name="Notas 2 2 2" xfId="551" xr:uid="{00000000-0005-0000-0000-0000050C0000}"/>
    <cellStyle name="Notas 2 2 2 2" xfId="552" xr:uid="{00000000-0005-0000-0000-0000060C0000}"/>
    <cellStyle name="Notas 2 2 2 2 2" xfId="1664" xr:uid="{00000000-0005-0000-0000-0000070C0000}"/>
    <cellStyle name="Notas 2 2 2 2 2 2" xfId="3242" xr:uid="{00000000-0005-0000-0000-0000080C0000}"/>
    <cellStyle name="Notas 2 2 2 2 3" xfId="2453" xr:uid="{00000000-0005-0000-0000-0000090C0000}"/>
    <cellStyle name="Notas 2 2 2 3" xfId="1663" xr:uid="{00000000-0005-0000-0000-00000A0C0000}"/>
    <cellStyle name="Notas 2 2 2 3 2" xfId="3241" xr:uid="{00000000-0005-0000-0000-00000B0C0000}"/>
    <cellStyle name="Notas 2 2 2 4" xfId="2452" xr:uid="{00000000-0005-0000-0000-00000C0C0000}"/>
    <cellStyle name="Notas 2 2 3" xfId="553" xr:uid="{00000000-0005-0000-0000-00000D0C0000}"/>
    <cellStyle name="Notas 2 2 3 2" xfId="1665" xr:uid="{00000000-0005-0000-0000-00000E0C0000}"/>
    <cellStyle name="Notas 2 2 3 2 2" xfId="3243" xr:uid="{00000000-0005-0000-0000-00000F0C0000}"/>
    <cellStyle name="Notas 2 2 3 3" xfId="2454" xr:uid="{00000000-0005-0000-0000-0000100C0000}"/>
    <cellStyle name="Notas 2 2 4" xfId="1305" xr:uid="{00000000-0005-0000-0000-0000110C0000}"/>
    <cellStyle name="Notas 2 2 4 2" xfId="2883" xr:uid="{00000000-0005-0000-0000-0000120C0000}"/>
    <cellStyle name="Notas 2 2 5" xfId="2094" xr:uid="{00000000-0005-0000-0000-0000130C0000}"/>
    <cellStyle name="Notas 2 3" xfId="554" xr:uid="{00000000-0005-0000-0000-0000140C0000}"/>
    <cellStyle name="Notas 2 3 2" xfId="555" xr:uid="{00000000-0005-0000-0000-0000150C0000}"/>
    <cellStyle name="Notas 2 3 2 2" xfId="1667" xr:uid="{00000000-0005-0000-0000-0000160C0000}"/>
    <cellStyle name="Notas 2 3 2 2 2" xfId="3245" xr:uid="{00000000-0005-0000-0000-0000170C0000}"/>
    <cellStyle name="Notas 2 3 2 3" xfId="2456" xr:uid="{00000000-0005-0000-0000-0000180C0000}"/>
    <cellStyle name="Notas 2 3 3" xfId="1666" xr:uid="{00000000-0005-0000-0000-0000190C0000}"/>
    <cellStyle name="Notas 2 3 3 2" xfId="3244" xr:uid="{00000000-0005-0000-0000-00001A0C0000}"/>
    <cellStyle name="Notas 2 3 4" xfId="2455" xr:uid="{00000000-0005-0000-0000-00001B0C0000}"/>
    <cellStyle name="Notas 2 4" xfId="556" xr:uid="{00000000-0005-0000-0000-00001C0C0000}"/>
    <cellStyle name="Notas 2 4 2" xfId="557" xr:uid="{00000000-0005-0000-0000-00001D0C0000}"/>
    <cellStyle name="Notas 2 4 2 2" xfId="1669" xr:uid="{00000000-0005-0000-0000-00001E0C0000}"/>
    <cellStyle name="Notas 2 4 2 2 2" xfId="3247" xr:uid="{00000000-0005-0000-0000-00001F0C0000}"/>
    <cellStyle name="Notas 2 4 2 3" xfId="2458" xr:uid="{00000000-0005-0000-0000-0000200C0000}"/>
    <cellStyle name="Notas 2 4 3" xfId="1668" xr:uid="{00000000-0005-0000-0000-0000210C0000}"/>
    <cellStyle name="Notas 2 4 3 2" xfId="3246" xr:uid="{00000000-0005-0000-0000-0000220C0000}"/>
    <cellStyle name="Notas 2 4 4" xfId="2457" xr:uid="{00000000-0005-0000-0000-0000230C0000}"/>
    <cellStyle name="Notas 2 5" xfId="558" xr:uid="{00000000-0005-0000-0000-0000240C0000}"/>
    <cellStyle name="Notas 2 5 2" xfId="1670" xr:uid="{00000000-0005-0000-0000-0000250C0000}"/>
    <cellStyle name="Notas 2 5 2 2" xfId="3248" xr:uid="{00000000-0005-0000-0000-0000260C0000}"/>
    <cellStyle name="Notas 2 5 3" xfId="2459" xr:uid="{00000000-0005-0000-0000-0000270C0000}"/>
    <cellStyle name="Notas 2 6" xfId="1025" xr:uid="{00000000-0005-0000-0000-0000280C0000}"/>
    <cellStyle name="Notas 2 6 2" xfId="1836" xr:uid="{00000000-0005-0000-0000-0000290C0000}"/>
    <cellStyle name="Notas 2 6 2 2" xfId="3414" xr:uid="{00000000-0005-0000-0000-00002A0C0000}"/>
    <cellStyle name="Notas 2 6 3" xfId="2625" xr:uid="{00000000-0005-0000-0000-00002B0C0000}"/>
    <cellStyle name="Notas 2 7" xfId="1165" xr:uid="{00000000-0005-0000-0000-00002C0C0000}"/>
    <cellStyle name="Notas 2 7 2" xfId="1957" xr:uid="{00000000-0005-0000-0000-00002D0C0000}"/>
    <cellStyle name="Notas 2 7 2 2" xfId="3535" xr:uid="{00000000-0005-0000-0000-00002E0C0000}"/>
    <cellStyle name="Notas 2 7 3" xfId="2746" xr:uid="{00000000-0005-0000-0000-00002F0C0000}"/>
    <cellStyle name="Notas 2 8" xfId="1304" xr:uid="{00000000-0005-0000-0000-0000300C0000}"/>
    <cellStyle name="Notas 2 8 2" xfId="2882" xr:uid="{00000000-0005-0000-0000-0000310C0000}"/>
    <cellStyle name="Notas 2 9" xfId="2093" xr:uid="{00000000-0005-0000-0000-0000320C0000}"/>
    <cellStyle name="Notas 3" xfId="157" xr:uid="{00000000-0005-0000-0000-0000330C0000}"/>
    <cellStyle name="Notas 3 2" xfId="158" xr:uid="{00000000-0005-0000-0000-0000340C0000}"/>
    <cellStyle name="Notas 3 2 2" xfId="559" xr:uid="{00000000-0005-0000-0000-0000350C0000}"/>
    <cellStyle name="Notas 3 2 2 2" xfId="1671" xr:uid="{00000000-0005-0000-0000-0000360C0000}"/>
    <cellStyle name="Notas 3 2 2 2 2" xfId="3249" xr:uid="{00000000-0005-0000-0000-0000370C0000}"/>
    <cellStyle name="Notas 3 2 2 3" xfId="2460" xr:uid="{00000000-0005-0000-0000-0000380C0000}"/>
    <cellStyle name="Notas 3 2 3" xfId="1307" xr:uid="{00000000-0005-0000-0000-0000390C0000}"/>
    <cellStyle name="Notas 3 2 3 2" xfId="2885" xr:uid="{00000000-0005-0000-0000-00003A0C0000}"/>
    <cellStyle name="Notas 3 2 4" xfId="2096" xr:uid="{00000000-0005-0000-0000-00003B0C0000}"/>
    <cellStyle name="Notas 3 3" xfId="560" xr:uid="{00000000-0005-0000-0000-00003C0C0000}"/>
    <cellStyle name="Notas 3 3 2" xfId="561" xr:uid="{00000000-0005-0000-0000-00003D0C0000}"/>
    <cellStyle name="Notas 3 3 2 2" xfId="1673" xr:uid="{00000000-0005-0000-0000-00003E0C0000}"/>
    <cellStyle name="Notas 3 3 2 2 2" xfId="3251" xr:uid="{00000000-0005-0000-0000-00003F0C0000}"/>
    <cellStyle name="Notas 3 3 2 3" xfId="2462" xr:uid="{00000000-0005-0000-0000-0000400C0000}"/>
    <cellStyle name="Notas 3 3 3" xfId="1672" xr:uid="{00000000-0005-0000-0000-0000410C0000}"/>
    <cellStyle name="Notas 3 3 3 2" xfId="3250" xr:uid="{00000000-0005-0000-0000-0000420C0000}"/>
    <cellStyle name="Notas 3 3 4" xfId="2461" xr:uid="{00000000-0005-0000-0000-0000430C0000}"/>
    <cellStyle name="Notas 3 4" xfId="562" xr:uid="{00000000-0005-0000-0000-0000440C0000}"/>
    <cellStyle name="Notas 3 4 2" xfId="1674" xr:uid="{00000000-0005-0000-0000-0000450C0000}"/>
    <cellStyle name="Notas 3 4 2 2" xfId="3252" xr:uid="{00000000-0005-0000-0000-0000460C0000}"/>
    <cellStyle name="Notas 3 4 3" xfId="2463" xr:uid="{00000000-0005-0000-0000-0000470C0000}"/>
    <cellStyle name="Notas 3 5" xfId="1306" xr:uid="{00000000-0005-0000-0000-0000480C0000}"/>
    <cellStyle name="Notas 3 5 2" xfId="2884" xr:uid="{00000000-0005-0000-0000-0000490C0000}"/>
    <cellStyle name="Notas 3 6" xfId="2095" xr:uid="{00000000-0005-0000-0000-00004A0C0000}"/>
    <cellStyle name="Notas 4" xfId="563" xr:uid="{00000000-0005-0000-0000-00004B0C0000}"/>
    <cellStyle name="Notas 4 2" xfId="564" xr:uid="{00000000-0005-0000-0000-00004C0C0000}"/>
    <cellStyle name="Notas 4 2 2" xfId="565" xr:uid="{00000000-0005-0000-0000-00004D0C0000}"/>
    <cellStyle name="Notas 4 2 2 2" xfId="1677" xr:uid="{00000000-0005-0000-0000-00004E0C0000}"/>
    <cellStyle name="Notas 4 2 2 2 2" xfId="3255" xr:uid="{00000000-0005-0000-0000-00004F0C0000}"/>
    <cellStyle name="Notas 4 2 2 3" xfId="2466" xr:uid="{00000000-0005-0000-0000-0000500C0000}"/>
    <cellStyle name="Notas 4 2 3" xfId="1676" xr:uid="{00000000-0005-0000-0000-0000510C0000}"/>
    <cellStyle name="Notas 4 2 3 2" xfId="3254" xr:uid="{00000000-0005-0000-0000-0000520C0000}"/>
    <cellStyle name="Notas 4 2 4" xfId="2465" xr:uid="{00000000-0005-0000-0000-0000530C0000}"/>
    <cellStyle name="Notas 4 3" xfId="566" xr:uid="{00000000-0005-0000-0000-0000540C0000}"/>
    <cellStyle name="Notas 4 3 2" xfId="567" xr:uid="{00000000-0005-0000-0000-0000550C0000}"/>
    <cellStyle name="Notas 4 3 2 2" xfId="1679" xr:uid="{00000000-0005-0000-0000-0000560C0000}"/>
    <cellStyle name="Notas 4 3 2 2 2" xfId="3257" xr:uid="{00000000-0005-0000-0000-0000570C0000}"/>
    <cellStyle name="Notas 4 3 2 3" xfId="2468" xr:uid="{00000000-0005-0000-0000-0000580C0000}"/>
    <cellStyle name="Notas 4 3 3" xfId="1678" xr:uid="{00000000-0005-0000-0000-0000590C0000}"/>
    <cellStyle name="Notas 4 3 3 2" xfId="3256" xr:uid="{00000000-0005-0000-0000-00005A0C0000}"/>
    <cellStyle name="Notas 4 3 4" xfId="2467" xr:uid="{00000000-0005-0000-0000-00005B0C0000}"/>
    <cellStyle name="Notas 4 4" xfId="568" xr:uid="{00000000-0005-0000-0000-00005C0C0000}"/>
    <cellStyle name="Notas 4 4 2" xfId="1680" xr:uid="{00000000-0005-0000-0000-00005D0C0000}"/>
    <cellStyle name="Notas 4 4 2 2" xfId="3258" xr:uid="{00000000-0005-0000-0000-00005E0C0000}"/>
    <cellStyle name="Notas 4 4 3" xfId="2469" xr:uid="{00000000-0005-0000-0000-00005F0C0000}"/>
    <cellStyle name="Notas 4 5" xfId="1675" xr:uid="{00000000-0005-0000-0000-0000600C0000}"/>
    <cellStyle name="Notas 4 5 2" xfId="3253" xr:uid="{00000000-0005-0000-0000-0000610C0000}"/>
    <cellStyle name="Notas 4 6" xfId="2464" xr:uid="{00000000-0005-0000-0000-0000620C0000}"/>
    <cellStyle name="Notas 5" xfId="569" xr:uid="{00000000-0005-0000-0000-0000630C0000}"/>
    <cellStyle name="Notas 5 2" xfId="570" xr:uid="{00000000-0005-0000-0000-0000640C0000}"/>
    <cellStyle name="Notas 5 2 2" xfId="571" xr:uid="{00000000-0005-0000-0000-0000650C0000}"/>
    <cellStyle name="Notas 5 2 2 2" xfId="1683" xr:uid="{00000000-0005-0000-0000-0000660C0000}"/>
    <cellStyle name="Notas 5 2 2 2 2" xfId="3261" xr:uid="{00000000-0005-0000-0000-0000670C0000}"/>
    <cellStyle name="Notas 5 2 2 3" xfId="2472" xr:uid="{00000000-0005-0000-0000-0000680C0000}"/>
    <cellStyle name="Notas 5 2 3" xfId="1682" xr:uid="{00000000-0005-0000-0000-0000690C0000}"/>
    <cellStyle name="Notas 5 2 3 2" xfId="3260" xr:uid="{00000000-0005-0000-0000-00006A0C0000}"/>
    <cellStyle name="Notas 5 2 4" xfId="2471" xr:uid="{00000000-0005-0000-0000-00006B0C0000}"/>
    <cellStyle name="Notas 5 3" xfId="572" xr:uid="{00000000-0005-0000-0000-00006C0C0000}"/>
    <cellStyle name="Notas 5 3 2" xfId="573" xr:uid="{00000000-0005-0000-0000-00006D0C0000}"/>
    <cellStyle name="Notas 5 3 2 2" xfId="1685" xr:uid="{00000000-0005-0000-0000-00006E0C0000}"/>
    <cellStyle name="Notas 5 3 2 2 2" xfId="3263" xr:uid="{00000000-0005-0000-0000-00006F0C0000}"/>
    <cellStyle name="Notas 5 3 2 3" xfId="2474" xr:uid="{00000000-0005-0000-0000-0000700C0000}"/>
    <cellStyle name="Notas 5 3 3" xfId="1684" xr:uid="{00000000-0005-0000-0000-0000710C0000}"/>
    <cellStyle name="Notas 5 3 3 2" xfId="3262" xr:uid="{00000000-0005-0000-0000-0000720C0000}"/>
    <cellStyle name="Notas 5 3 4" xfId="2473" xr:uid="{00000000-0005-0000-0000-0000730C0000}"/>
    <cellStyle name="Notas 5 4" xfId="574" xr:uid="{00000000-0005-0000-0000-0000740C0000}"/>
    <cellStyle name="Notas 5 4 2" xfId="1686" xr:uid="{00000000-0005-0000-0000-0000750C0000}"/>
    <cellStyle name="Notas 5 4 2 2" xfId="3264" xr:uid="{00000000-0005-0000-0000-0000760C0000}"/>
    <cellStyle name="Notas 5 4 3" xfId="2475" xr:uid="{00000000-0005-0000-0000-0000770C0000}"/>
    <cellStyle name="Notas 5 5" xfId="1681" xr:uid="{00000000-0005-0000-0000-0000780C0000}"/>
    <cellStyle name="Notas 5 5 2" xfId="3259" xr:uid="{00000000-0005-0000-0000-0000790C0000}"/>
    <cellStyle name="Notas 5 6" xfId="2470" xr:uid="{00000000-0005-0000-0000-00007A0C0000}"/>
    <cellStyle name="Notas 6" xfId="575" xr:uid="{00000000-0005-0000-0000-00007B0C0000}"/>
    <cellStyle name="Notas 6 2" xfId="576" xr:uid="{00000000-0005-0000-0000-00007C0C0000}"/>
    <cellStyle name="Notas 6 2 2" xfId="577" xr:uid="{00000000-0005-0000-0000-00007D0C0000}"/>
    <cellStyle name="Notas 6 2 2 2" xfId="1689" xr:uid="{00000000-0005-0000-0000-00007E0C0000}"/>
    <cellStyle name="Notas 6 2 2 2 2" xfId="3267" xr:uid="{00000000-0005-0000-0000-00007F0C0000}"/>
    <cellStyle name="Notas 6 2 2 3" xfId="2478" xr:uid="{00000000-0005-0000-0000-0000800C0000}"/>
    <cellStyle name="Notas 6 2 3" xfId="1688" xr:uid="{00000000-0005-0000-0000-0000810C0000}"/>
    <cellStyle name="Notas 6 2 3 2" xfId="3266" xr:uid="{00000000-0005-0000-0000-0000820C0000}"/>
    <cellStyle name="Notas 6 2 4" xfId="2477" xr:uid="{00000000-0005-0000-0000-0000830C0000}"/>
    <cellStyle name="Notas 6 3" xfId="578" xr:uid="{00000000-0005-0000-0000-0000840C0000}"/>
    <cellStyle name="Notas 6 3 2" xfId="579" xr:uid="{00000000-0005-0000-0000-0000850C0000}"/>
    <cellStyle name="Notas 6 3 2 2" xfId="1691" xr:uid="{00000000-0005-0000-0000-0000860C0000}"/>
    <cellStyle name="Notas 6 3 2 2 2" xfId="3269" xr:uid="{00000000-0005-0000-0000-0000870C0000}"/>
    <cellStyle name="Notas 6 3 2 3" xfId="2480" xr:uid="{00000000-0005-0000-0000-0000880C0000}"/>
    <cellStyle name="Notas 6 3 3" xfId="1690" xr:uid="{00000000-0005-0000-0000-0000890C0000}"/>
    <cellStyle name="Notas 6 3 3 2" xfId="3268" xr:uid="{00000000-0005-0000-0000-00008A0C0000}"/>
    <cellStyle name="Notas 6 3 4" xfId="2479" xr:uid="{00000000-0005-0000-0000-00008B0C0000}"/>
    <cellStyle name="Notas 6 4" xfId="580" xr:uid="{00000000-0005-0000-0000-00008C0C0000}"/>
    <cellStyle name="Notas 6 4 2" xfId="1692" xr:uid="{00000000-0005-0000-0000-00008D0C0000}"/>
    <cellStyle name="Notas 6 4 2 2" xfId="3270" xr:uid="{00000000-0005-0000-0000-00008E0C0000}"/>
    <cellStyle name="Notas 6 4 3" xfId="2481" xr:uid="{00000000-0005-0000-0000-00008F0C0000}"/>
    <cellStyle name="Notas 6 5" xfId="1687" xr:uid="{00000000-0005-0000-0000-0000900C0000}"/>
    <cellStyle name="Notas 6 5 2" xfId="3265" xr:uid="{00000000-0005-0000-0000-0000910C0000}"/>
    <cellStyle name="Notas 6 6" xfId="2476" xr:uid="{00000000-0005-0000-0000-0000920C0000}"/>
    <cellStyle name="Notas 7" xfId="581" xr:uid="{00000000-0005-0000-0000-0000930C0000}"/>
    <cellStyle name="Notas 7 2" xfId="582" xr:uid="{00000000-0005-0000-0000-0000940C0000}"/>
    <cellStyle name="Notas 7 2 2" xfId="583" xr:uid="{00000000-0005-0000-0000-0000950C0000}"/>
    <cellStyle name="Notas 7 2 2 2" xfId="1695" xr:uid="{00000000-0005-0000-0000-0000960C0000}"/>
    <cellStyle name="Notas 7 2 2 2 2" xfId="3273" xr:uid="{00000000-0005-0000-0000-0000970C0000}"/>
    <cellStyle name="Notas 7 2 2 3" xfId="2484" xr:uid="{00000000-0005-0000-0000-0000980C0000}"/>
    <cellStyle name="Notas 7 2 3" xfId="1694" xr:uid="{00000000-0005-0000-0000-0000990C0000}"/>
    <cellStyle name="Notas 7 2 3 2" xfId="3272" xr:uid="{00000000-0005-0000-0000-00009A0C0000}"/>
    <cellStyle name="Notas 7 2 4" xfId="2483" xr:uid="{00000000-0005-0000-0000-00009B0C0000}"/>
    <cellStyle name="Notas 7 3" xfId="584" xr:uid="{00000000-0005-0000-0000-00009C0C0000}"/>
    <cellStyle name="Notas 7 3 2" xfId="585" xr:uid="{00000000-0005-0000-0000-00009D0C0000}"/>
    <cellStyle name="Notas 7 3 2 2" xfId="1697" xr:uid="{00000000-0005-0000-0000-00009E0C0000}"/>
    <cellStyle name="Notas 7 3 2 2 2" xfId="3275" xr:uid="{00000000-0005-0000-0000-00009F0C0000}"/>
    <cellStyle name="Notas 7 3 2 3" xfId="2486" xr:uid="{00000000-0005-0000-0000-0000A00C0000}"/>
    <cellStyle name="Notas 7 3 3" xfId="1696" xr:uid="{00000000-0005-0000-0000-0000A10C0000}"/>
    <cellStyle name="Notas 7 3 3 2" xfId="3274" xr:uid="{00000000-0005-0000-0000-0000A20C0000}"/>
    <cellStyle name="Notas 7 3 4" xfId="2485" xr:uid="{00000000-0005-0000-0000-0000A30C0000}"/>
    <cellStyle name="Notas 7 4" xfId="586" xr:uid="{00000000-0005-0000-0000-0000A40C0000}"/>
    <cellStyle name="Notas 7 4 2" xfId="1698" xr:uid="{00000000-0005-0000-0000-0000A50C0000}"/>
    <cellStyle name="Notas 7 4 2 2" xfId="3276" xr:uid="{00000000-0005-0000-0000-0000A60C0000}"/>
    <cellStyle name="Notas 7 4 3" xfId="2487" xr:uid="{00000000-0005-0000-0000-0000A70C0000}"/>
    <cellStyle name="Notas 7 5" xfId="1693" xr:uid="{00000000-0005-0000-0000-0000A80C0000}"/>
    <cellStyle name="Notas 7 5 2" xfId="3271" xr:uid="{00000000-0005-0000-0000-0000A90C0000}"/>
    <cellStyle name="Notas 7 6" xfId="2482" xr:uid="{00000000-0005-0000-0000-0000AA0C0000}"/>
    <cellStyle name="Notas 8" xfId="587" xr:uid="{00000000-0005-0000-0000-0000AB0C0000}"/>
    <cellStyle name="Notas 8 2" xfId="588" xr:uid="{00000000-0005-0000-0000-0000AC0C0000}"/>
    <cellStyle name="Notas 8 2 2" xfId="589" xr:uid="{00000000-0005-0000-0000-0000AD0C0000}"/>
    <cellStyle name="Notas 8 2 2 2" xfId="1701" xr:uid="{00000000-0005-0000-0000-0000AE0C0000}"/>
    <cellStyle name="Notas 8 2 2 2 2" xfId="3279" xr:uid="{00000000-0005-0000-0000-0000AF0C0000}"/>
    <cellStyle name="Notas 8 2 2 3" xfId="2490" xr:uid="{00000000-0005-0000-0000-0000B00C0000}"/>
    <cellStyle name="Notas 8 2 3" xfId="1700" xr:uid="{00000000-0005-0000-0000-0000B10C0000}"/>
    <cellStyle name="Notas 8 2 3 2" xfId="3278" xr:uid="{00000000-0005-0000-0000-0000B20C0000}"/>
    <cellStyle name="Notas 8 2 4" xfId="2489" xr:uid="{00000000-0005-0000-0000-0000B30C0000}"/>
    <cellStyle name="Notas 8 3" xfId="590" xr:uid="{00000000-0005-0000-0000-0000B40C0000}"/>
    <cellStyle name="Notas 8 3 2" xfId="591" xr:uid="{00000000-0005-0000-0000-0000B50C0000}"/>
    <cellStyle name="Notas 8 3 2 2" xfId="1703" xr:uid="{00000000-0005-0000-0000-0000B60C0000}"/>
    <cellStyle name="Notas 8 3 2 2 2" xfId="3281" xr:uid="{00000000-0005-0000-0000-0000B70C0000}"/>
    <cellStyle name="Notas 8 3 2 3" xfId="2492" xr:uid="{00000000-0005-0000-0000-0000B80C0000}"/>
    <cellStyle name="Notas 8 3 3" xfId="1702" xr:uid="{00000000-0005-0000-0000-0000B90C0000}"/>
    <cellStyle name="Notas 8 3 3 2" xfId="3280" xr:uid="{00000000-0005-0000-0000-0000BA0C0000}"/>
    <cellStyle name="Notas 8 3 4" xfId="2491" xr:uid="{00000000-0005-0000-0000-0000BB0C0000}"/>
    <cellStyle name="Notas 8 4" xfId="592" xr:uid="{00000000-0005-0000-0000-0000BC0C0000}"/>
    <cellStyle name="Notas 8 4 2" xfId="1704" xr:uid="{00000000-0005-0000-0000-0000BD0C0000}"/>
    <cellStyle name="Notas 8 4 2 2" xfId="3282" xr:uid="{00000000-0005-0000-0000-0000BE0C0000}"/>
    <cellStyle name="Notas 8 4 3" xfId="2493" xr:uid="{00000000-0005-0000-0000-0000BF0C0000}"/>
    <cellStyle name="Notas 8 5" xfId="1699" xr:uid="{00000000-0005-0000-0000-0000C00C0000}"/>
    <cellStyle name="Notas 8 5 2" xfId="3277" xr:uid="{00000000-0005-0000-0000-0000C10C0000}"/>
    <cellStyle name="Notas 8 6" xfId="2488" xr:uid="{00000000-0005-0000-0000-0000C20C0000}"/>
    <cellStyle name="Notas 9" xfId="593" xr:uid="{00000000-0005-0000-0000-0000C30C0000}"/>
    <cellStyle name="Notas 9 2" xfId="594" xr:uid="{00000000-0005-0000-0000-0000C40C0000}"/>
    <cellStyle name="Notas 9 2 2" xfId="595" xr:uid="{00000000-0005-0000-0000-0000C50C0000}"/>
    <cellStyle name="Notas 9 2 2 2" xfId="1707" xr:uid="{00000000-0005-0000-0000-0000C60C0000}"/>
    <cellStyle name="Notas 9 2 2 2 2" xfId="3285" xr:uid="{00000000-0005-0000-0000-0000C70C0000}"/>
    <cellStyle name="Notas 9 2 2 3" xfId="2496" xr:uid="{00000000-0005-0000-0000-0000C80C0000}"/>
    <cellStyle name="Notas 9 2 3" xfId="1706" xr:uid="{00000000-0005-0000-0000-0000C90C0000}"/>
    <cellStyle name="Notas 9 2 3 2" xfId="3284" xr:uid="{00000000-0005-0000-0000-0000CA0C0000}"/>
    <cellStyle name="Notas 9 2 4" xfId="2495" xr:uid="{00000000-0005-0000-0000-0000CB0C0000}"/>
    <cellStyle name="Notas 9 3" xfId="596" xr:uid="{00000000-0005-0000-0000-0000CC0C0000}"/>
    <cellStyle name="Notas 9 3 2" xfId="597" xr:uid="{00000000-0005-0000-0000-0000CD0C0000}"/>
    <cellStyle name="Notas 9 3 2 2" xfId="1709" xr:uid="{00000000-0005-0000-0000-0000CE0C0000}"/>
    <cellStyle name="Notas 9 3 2 2 2" xfId="3287" xr:uid="{00000000-0005-0000-0000-0000CF0C0000}"/>
    <cellStyle name="Notas 9 3 2 3" xfId="2498" xr:uid="{00000000-0005-0000-0000-0000D00C0000}"/>
    <cellStyle name="Notas 9 3 3" xfId="1708" xr:uid="{00000000-0005-0000-0000-0000D10C0000}"/>
    <cellStyle name="Notas 9 3 3 2" xfId="3286" xr:uid="{00000000-0005-0000-0000-0000D20C0000}"/>
    <cellStyle name="Notas 9 3 4" xfId="2497" xr:uid="{00000000-0005-0000-0000-0000D30C0000}"/>
    <cellStyle name="Notas 9 4" xfId="598" xr:uid="{00000000-0005-0000-0000-0000D40C0000}"/>
    <cellStyle name="Notas 9 4 2" xfId="1710" xr:uid="{00000000-0005-0000-0000-0000D50C0000}"/>
    <cellStyle name="Notas 9 4 2 2" xfId="3288" xr:uid="{00000000-0005-0000-0000-0000D60C0000}"/>
    <cellStyle name="Notas 9 4 3" xfId="2499" xr:uid="{00000000-0005-0000-0000-0000D70C0000}"/>
    <cellStyle name="Notas 9 5" xfId="1705" xr:uid="{00000000-0005-0000-0000-0000D80C0000}"/>
    <cellStyle name="Notas 9 5 2" xfId="3283" xr:uid="{00000000-0005-0000-0000-0000D90C0000}"/>
    <cellStyle name="Notas 9 6" xfId="2494" xr:uid="{00000000-0005-0000-0000-0000DA0C0000}"/>
    <cellStyle name="Porcentaje 2" xfId="599" xr:uid="{00000000-0005-0000-0000-0000DB0C0000}"/>
    <cellStyle name="Porcentaje 2 2" xfId="1026" xr:uid="{00000000-0005-0000-0000-0000DC0C0000}"/>
    <cellStyle name="Porcentaje 2 2 2" xfId="1837" xr:uid="{00000000-0005-0000-0000-0000DD0C0000}"/>
    <cellStyle name="Porcentaje 2 2 2 2" xfId="3415" xr:uid="{00000000-0005-0000-0000-0000DE0C0000}"/>
    <cellStyle name="Porcentaje 2 2 3" xfId="2626" xr:uid="{00000000-0005-0000-0000-0000DF0C0000}"/>
    <cellStyle name="Porcentaje 2 3" xfId="1166" xr:uid="{00000000-0005-0000-0000-0000E00C0000}"/>
    <cellStyle name="Porcentaje 2 3 2" xfId="1958" xr:uid="{00000000-0005-0000-0000-0000E10C0000}"/>
    <cellStyle name="Porcentaje 2 3 2 2" xfId="3536" xr:uid="{00000000-0005-0000-0000-0000E20C0000}"/>
    <cellStyle name="Porcentaje 2 3 3" xfId="2747" xr:uid="{00000000-0005-0000-0000-0000E30C0000}"/>
    <cellStyle name="Porcentaje 2 4" xfId="1230" xr:uid="{00000000-0005-0000-0000-0000E40C0000}"/>
    <cellStyle name="Porcentaje 2 4 2" xfId="2022" xr:uid="{00000000-0005-0000-0000-0000E50C0000}"/>
    <cellStyle name="Porcentaje 2 4 2 2" xfId="3554" xr:uid="{00000000-0005-0000-0000-0000E60C0000}"/>
    <cellStyle name="Porcentaje 2 4 3" xfId="2811" xr:uid="{00000000-0005-0000-0000-0000E70C0000}"/>
    <cellStyle name="Porcentual 2" xfId="175" xr:uid="{00000000-0005-0000-0000-0000E90C0000}"/>
    <cellStyle name="Porcentual 2 10" xfId="1027" xr:uid="{00000000-0005-0000-0000-0000EA0C0000}"/>
    <cellStyle name="Porcentual 2 2" xfId="1028" xr:uid="{00000000-0005-0000-0000-0000EB0C0000}"/>
    <cellStyle name="Porcentual 2 2 2" xfId="1029" xr:uid="{00000000-0005-0000-0000-0000EC0C0000}"/>
    <cellStyle name="Porcentual 2 2 2 2" xfId="1030" xr:uid="{00000000-0005-0000-0000-0000ED0C0000}"/>
    <cellStyle name="Porcentual 2 2 2 3" xfId="1031" xr:uid="{00000000-0005-0000-0000-0000EE0C0000}"/>
    <cellStyle name="Porcentual 2 2 3" xfId="1032" xr:uid="{00000000-0005-0000-0000-0000EF0C0000}"/>
    <cellStyle name="Porcentual 2 2 4" xfId="1033" xr:uid="{00000000-0005-0000-0000-0000F00C0000}"/>
    <cellStyle name="Porcentual 2 3" xfId="1034" xr:uid="{00000000-0005-0000-0000-0000F10C0000}"/>
    <cellStyle name="Porcentual 2 4" xfId="1035" xr:uid="{00000000-0005-0000-0000-0000F20C0000}"/>
    <cellStyle name="Porcentual 2 5" xfId="1036" xr:uid="{00000000-0005-0000-0000-0000F30C0000}"/>
    <cellStyle name="Porcentual 2 6" xfId="1037" xr:uid="{00000000-0005-0000-0000-0000F40C0000}"/>
    <cellStyle name="Porcentual 2 6 2" xfId="1038" xr:uid="{00000000-0005-0000-0000-0000F50C0000}"/>
    <cellStyle name="Porcentual 2 6 3" xfId="1039" xr:uid="{00000000-0005-0000-0000-0000F60C0000}"/>
    <cellStyle name="Porcentual 2 7" xfId="1040" xr:uid="{00000000-0005-0000-0000-0000F70C0000}"/>
    <cellStyle name="Porcentual 2 8" xfId="1041" xr:uid="{00000000-0005-0000-0000-0000F80C0000}"/>
    <cellStyle name="Porcentual 2 9" xfId="1042" xr:uid="{00000000-0005-0000-0000-0000F90C0000}"/>
    <cellStyle name="Porcentual 3" xfId="1052" xr:uid="{00000000-0005-0000-0000-0000FA0C0000}"/>
    <cellStyle name="Porcentual 3 2" xfId="1176" xr:uid="{00000000-0005-0000-0000-0000FB0C0000}"/>
    <cellStyle name="Porcentual 3 2 2" xfId="1968" xr:uid="{00000000-0005-0000-0000-0000FC0C0000}"/>
    <cellStyle name="Porcentual 3 2 2 2" xfId="3546" xr:uid="{00000000-0005-0000-0000-0000FD0C0000}"/>
    <cellStyle name="Porcentual 3 2 3" xfId="2757" xr:uid="{00000000-0005-0000-0000-0000FE0C0000}"/>
    <cellStyle name="Porcentual 3 3" xfId="1847" xr:uid="{00000000-0005-0000-0000-0000FF0C0000}"/>
    <cellStyle name="Porcentual 3 3 2" xfId="3425" xr:uid="{00000000-0005-0000-0000-0000000D0000}"/>
    <cellStyle name="Porcentual 3 4" xfId="2636" xr:uid="{00000000-0005-0000-0000-0000010D0000}"/>
    <cellStyle name="Porcentual 4" xfId="1236" xr:uid="{00000000-0005-0000-0000-0000020D0000}"/>
    <cellStyle name="Porcentual 4 2" xfId="2025" xr:uid="{00000000-0005-0000-0000-0000030D0000}"/>
    <cellStyle name="Porcentual 4 2 2" xfId="3557" xr:uid="{00000000-0005-0000-0000-0000040D0000}"/>
    <cellStyle name="Porcentual 4 3" xfId="2814" xr:uid="{00000000-0005-0000-0000-0000050D0000}"/>
    <cellStyle name="Salida 2" xfId="600" xr:uid="{00000000-0005-0000-0000-0000060D0000}"/>
    <cellStyle name="SAPBEXaggData" xfId="601" xr:uid="{00000000-0005-0000-0000-0000070D0000}"/>
    <cellStyle name="SAPBEXaggData 2" xfId="602" xr:uid="{00000000-0005-0000-0000-0000080D0000}"/>
    <cellStyle name="SAPBEXaggData 3" xfId="603" xr:uid="{00000000-0005-0000-0000-0000090D0000}"/>
    <cellStyle name="SAPBEXaggDataEmph" xfId="604" xr:uid="{00000000-0005-0000-0000-00000A0D0000}"/>
    <cellStyle name="SAPBEXaggDataEmph 2" xfId="605" xr:uid="{00000000-0005-0000-0000-00000B0D0000}"/>
    <cellStyle name="SAPBEXaggDataEmph 3" xfId="606" xr:uid="{00000000-0005-0000-0000-00000C0D0000}"/>
    <cellStyle name="SAPBEXaggItem" xfId="607" xr:uid="{00000000-0005-0000-0000-00000D0D0000}"/>
    <cellStyle name="SAPBEXaggItem 2" xfId="608" xr:uid="{00000000-0005-0000-0000-00000E0D0000}"/>
    <cellStyle name="SAPBEXaggItem 3" xfId="609" xr:uid="{00000000-0005-0000-0000-00000F0D0000}"/>
    <cellStyle name="SAPBEXaggItemX" xfId="610" xr:uid="{00000000-0005-0000-0000-0000100D0000}"/>
    <cellStyle name="SAPBEXchaText" xfId="611" xr:uid="{00000000-0005-0000-0000-0000110D0000}"/>
    <cellStyle name="SAPBEXchaText 2" xfId="612" xr:uid="{00000000-0005-0000-0000-0000120D0000}"/>
    <cellStyle name="SAPBEXchaText 3" xfId="613" xr:uid="{00000000-0005-0000-0000-0000130D0000}"/>
    <cellStyle name="SAPBEXexcBad7" xfId="614" xr:uid="{00000000-0005-0000-0000-0000140D0000}"/>
    <cellStyle name="SAPBEXexcBad7 2" xfId="615" xr:uid="{00000000-0005-0000-0000-0000150D0000}"/>
    <cellStyle name="SAPBEXexcBad7 3" xfId="616" xr:uid="{00000000-0005-0000-0000-0000160D0000}"/>
    <cellStyle name="SAPBEXexcBad8" xfId="617" xr:uid="{00000000-0005-0000-0000-0000170D0000}"/>
    <cellStyle name="SAPBEXexcBad8 2" xfId="618" xr:uid="{00000000-0005-0000-0000-0000180D0000}"/>
    <cellStyle name="SAPBEXexcBad8 3" xfId="619" xr:uid="{00000000-0005-0000-0000-0000190D0000}"/>
    <cellStyle name="SAPBEXexcBad9" xfId="620" xr:uid="{00000000-0005-0000-0000-00001A0D0000}"/>
    <cellStyle name="SAPBEXexcBad9 2" xfId="621" xr:uid="{00000000-0005-0000-0000-00001B0D0000}"/>
    <cellStyle name="SAPBEXexcBad9 3" xfId="622" xr:uid="{00000000-0005-0000-0000-00001C0D0000}"/>
    <cellStyle name="SAPBEXexcCritical4" xfId="623" xr:uid="{00000000-0005-0000-0000-00001D0D0000}"/>
    <cellStyle name="SAPBEXexcCritical4 2" xfId="624" xr:uid="{00000000-0005-0000-0000-00001E0D0000}"/>
    <cellStyle name="SAPBEXexcCritical4 3" xfId="625" xr:uid="{00000000-0005-0000-0000-00001F0D0000}"/>
    <cellStyle name="SAPBEXexcCritical5" xfId="626" xr:uid="{00000000-0005-0000-0000-0000200D0000}"/>
    <cellStyle name="SAPBEXexcCritical5 2" xfId="627" xr:uid="{00000000-0005-0000-0000-0000210D0000}"/>
    <cellStyle name="SAPBEXexcCritical5 3" xfId="628" xr:uid="{00000000-0005-0000-0000-0000220D0000}"/>
    <cellStyle name="SAPBEXexcCritical6" xfId="629" xr:uid="{00000000-0005-0000-0000-0000230D0000}"/>
    <cellStyle name="SAPBEXexcCritical6 2" xfId="630" xr:uid="{00000000-0005-0000-0000-0000240D0000}"/>
    <cellStyle name="SAPBEXexcCritical6 3" xfId="631" xr:uid="{00000000-0005-0000-0000-0000250D0000}"/>
    <cellStyle name="SAPBEXexcGood1" xfId="632" xr:uid="{00000000-0005-0000-0000-0000260D0000}"/>
    <cellStyle name="SAPBEXexcGood1 2" xfId="633" xr:uid="{00000000-0005-0000-0000-0000270D0000}"/>
    <cellStyle name="SAPBEXexcGood1 3" xfId="634" xr:uid="{00000000-0005-0000-0000-0000280D0000}"/>
    <cellStyle name="SAPBEXexcGood2" xfId="635" xr:uid="{00000000-0005-0000-0000-0000290D0000}"/>
    <cellStyle name="SAPBEXexcGood2 2" xfId="636" xr:uid="{00000000-0005-0000-0000-00002A0D0000}"/>
    <cellStyle name="SAPBEXexcGood2 3" xfId="637" xr:uid="{00000000-0005-0000-0000-00002B0D0000}"/>
    <cellStyle name="SAPBEXexcGood3" xfId="638" xr:uid="{00000000-0005-0000-0000-00002C0D0000}"/>
    <cellStyle name="SAPBEXexcGood3 2" xfId="639" xr:uid="{00000000-0005-0000-0000-00002D0D0000}"/>
    <cellStyle name="SAPBEXexcGood3 3" xfId="640" xr:uid="{00000000-0005-0000-0000-00002E0D0000}"/>
    <cellStyle name="SAPBEXfilterDrill" xfId="641" xr:uid="{00000000-0005-0000-0000-00002F0D0000}"/>
    <cellStyle name="SAPBEXfilterDrill 2" xfId="642" xr:uid="{00000000-0005-0000-0000-0000300D0000}"/>
    <cellStyle name="SAPBEXfilterDrill 3" xfId="643" xr:uid="{00000000-0005-0000-0000-0000310D0000}"/>
    <cellStyle name="SAPBEXfilterItem" xfId="644" xr:uid="{00000000-0005-0000-0000-0000320D0000}"/>
    <cellStyle name="SAPBEXfilterItem 2" xfId="645" xr:uid="{00000000-0005-0000-0000-0000330D0000}"/>
    <cellStyle name="SAPBEXfilterItem 3" xfId="646" xr:uid="{00000000-0005-0000-0000-0000340D0000}"/>
    <cellStyle name="SAPBEXfilterText" xfId="647" xr:uid="{00000000-0005-0000-0000-0000350D0000}"/>
    <cellStyle name="SAPBEXfilterText 2" xfId="648" xr:uid="{00000000-0005-0000-0000-0000360D0000}"/>
    <cellStyle name="SAPBEXfilterText 3" xfId="649" xr:uid="{00000000-0005-0000-0000-0000370D0000}"/>
    <cellStyle name="SAPBEXfilterText 3 2" xfId="650" xr:uid="{00000000-0005-0000-0000-0000380D0000}"/>
    <cellStyle name="SAPBEXfilterText 4" xfId="651" xr:uid="{00000000-0005-0000-0000-0000390D0000}"/>
    <cellStyle name="SAPBEXformats" xfId="652" xr:uid="{00000000-0005-0000-0000-00003A0D0000}"/>
    <cellStyle name="SAPBEXformats 2" xfId="653" xr:uid="{00000000-0005-0000-0000-00003B0D0000}"/>
    <cellStyle name="SAPBEXformats 3" xfId="654" xr:uid="{00000000-0005-0000-0000-00003C0D0000}"/>
    <cellStyle name="SAPBEXheaderItem" xfId="655" xr:uid="{00000000-0005-0000-0000-00003D0D0000}"/>
    <cellStyle name="SAPBEXheaderItem 10" xfId="656" xr:uid="{00000000-0005-0000-0000-00003E0D0000}"/>
    <cellStyle name="SAPBEXheaderItem 11" xfId="657" xr:uid="{00000000-0005-0000-0000-00003F0D0000}"/>
    <cellStyle name="SAPBEXheaderItem 12" xfId="658" xr:uid="{00000000-0005-0000-0000-0000400D0000}"/>
    <cellStyle name="SAPBEXheaderItem 13" xfId="659" xr:uid="{00000000-0005-0000-0000-0000410D0000}"/>
    <cellStyle name="SAPBEXheaderItem 14" xfId="660" xr:uid="{00000000-0005-0000-0000-0000420D0000}"/>
    <cellStyle name="SAPBEXheaderItem 15" xfId="661" xr:uid="{00000000-0005-0000-0000-0000430D0000}"/>
    <cellStyle name="SAPBEXheaderItem 16" xfId="662" xr:uid="{00000000-0005-0000-0000-0000440D0000}"/>
    <cellStyle name="SAPBEXheaderItem 17" xfId="663" xr:uid="{00000000-0005-0000-0000-0000450D0000}"/>
    <cellStyle name="SAPBEXheaderItem 17 2" xfId="664" xr:uid="{00000000-0005-0000-0000-0000460D0000}"/>
    <cellStyle name="SAPBEXheaderItem 18" xfId="665" xr:uid="{00000000-0005-0000-0000-0000470D0000}"/>
    <cellStyle name="SAPBEXheaderItem 18 2" xfId="666" xr:uid="{00000000-0005-0000-0000-0000480D0000}"/>
    <cellStyle name="SAPBEXheaderItem 19" xfId="667" xr:uid="{00000000-0005-0000-0000-0000490D0000}"/>
    <cellStyle name="SAPBEXheaderItem 2" xfId="668" xr:uid="{00000000-0005-0000-0000-00004A0D0000}"/>
    <cellStyle name="SAPBEXheaderItem 2 2" xfId="669" xr:uid="{00000000-0005-0000-0000-00004B0D0000}"/>
    <cellStyle name="SAPBEXheaderItem 20" xfId="670" xr:uid="{00000000-0005-0000-0000-00004C0D0000}"/>
    <cellStyle name="SAPBEXheaderItem 21" xfId="671" xr:uid="{00000000-0005-0000-0000-00004D0D0000}"/>
    <cellStyle name="SAPBEXheaderItem 3" xfId="672" xr:uid="{00000000-0005-0000-0000-00004E0D0000}"/>
    <cellStyle name="SAPBEXheaderItem 3 10" xfId="673" xr:uid="{00000000-0005-0000-0000-00004F0D0000}"/>
    <cellStyle name="SAPBEXheaderItem 3 10 2" xfId="674" xr:uid="{00000000-0005-0000-0000-0000500D0000}"/>
    <cellStyle name="SAPBEXheaderItem 3 2" xfId="675" xr:uid="{00000000-0005-0000-0000-0000510D0000}"/>
    <cellStyle name="SAPBEXheaderItem 3 2 2" xfId="676" xr:uid="{00000000-0005-0000-0000-0000520D0000}"/>
    <cellStyle name="SAPBEXheaderItem 3 3" xfId="677" xr:uid="{00000000-0005-0000-0000-0000530D0000}"/>
    <cellStyle name="SAPBEXheaderItem 3 3 2" xfId="678" xr:uid="{00000000-0005-0000-0000-0000540D0000}"/>
    <cellStyle name="SAPBEXheaderItem 3 4" xfId="679" xr:uid="{00000000-0005-0000-0000-0000550D0000}"/>
    <cellStyle name="SAPBEXheaderItem 3 4 2" xfId="680" xr:uid="{00000000-0005-0000-0000-0000560D0000}"/>
    <cellStyle name="SAPBEXheaderItem 3 5" xfId="681" xr:uid="{00000000-0005-0000-0000-0000570D0000}"/>
    <cellStyle name="SAPBEXheaderItem 3 5 2" xfId="682" xr:uid="{00000000-0005-0000-0000-0000580D0000}"/>
    <cellStyle name="SAPBEXheaderItem 3 6" xfId="683" xr:uid="{00000000-0005-0000-0000-0000590D0000}"/>
    <cellStyle name="SAPBEXheaderItem 3 6 2" xfId="684" xr:uid="{00000000-0005-0000-0000-00005A0D0000}"/>
    <cellStyle name="SAPBEXheaderItem 3 7" xfId="685" xr:uid="{00000000-0005-0000-0000-00005B0D0000}"/>
    <cellStyle name="SAPBEXheaderItem 3 7 2" xfId="686" xr:uid="{00000000-0005-0000-0000-00005C0D0000}"/>
    <cellStyle name="SAPBEXheaderItem 3 8" xfId="687" xr:uid="{00000000-0005-0000-0000-00005D0D0000}"/>
    <cellStyle name="SAPBEXheaderItem 3 8 2" xfId="688" xr:uid="{00000000-0005-0000-0000-00005E0D0000}"/>
    <cellStyle name="SAPBEXheaderItem 3 9" xfId="689" xr:uid="{00000000-0005-0000-0000-00005F0D0000}"/>
    <cellStyle name="SAPBEXheaderItem 3 9 2" xfId="690" xr:uid="{00000000-0005-0000-0000-0000600D0000}"/>
    <cellStyle name="SAPBEXheaderItem 4" xfId="691" xr:uid="{00000000-0005-0000-0000-0000610D0000}"/>
    <cellStyle name="SAPBEXheaderItem 4 2" xfId="692" xr:uid="{00000000-0005-0000-0000-0000620D0000}"/>
    <cellStyle name="SAPBEXheaderItem 5" xfId="693" xr:uid="{00000000-0005-0000-0000-0000630D0000}"/>
    <cellStyle name="SAPBEXheaderItem 6" xfId="694" xr:uid="{00000000-0005-0000-0000-0000640D0000}"/>
    <cellStyle name="SAPBEXheaderItem 7" xfId="695" xr:uid="{00000000-0005-0000-0000-0000650D0000}"/>
    <cellStyle name="SAPBEXheaderItem 8" xfId="696" xr:uid="{00000000-0005-0000-0000-0000660D0000}"/>
    <cellStyle name="SAPBEXheaderItem 9" xfId="697" xr:uid="{00000000-0005-0000-0000-0000670D0000}"/>
    <cellStyle name="SAPBEXheaderText" xfId="698" xr:uid="{00000000-0005-0000-0000-0000680D0000}"/>
    <cellStyle name="SAPBEXheaderText 10" xfId="699" xr:uid="{00000000-0005-0000-0000-0000690D0000}"/>
    <cellStyle name="SAPBEXheaderText 11" xfId="700" xr:uid="{00000000-0005-0000-0000-00006A0D0000}"/>
    <cellStyle name="SAPBEXheaderText 12" xfId="701" xr:uid="{00000000-0005-0000-0000-00006B0D0000}"/>
    <cellStyle name="SAPBEXheaderText 13" xfId="702" xr:uid="{00000000-0005-0000-0000-00006C0D0000}"/>
    <cellStyle name="SAPBEXheaderText 14" xfId="703" xr:uid="{00000000-0005-0000-0000-00006D0D0000}"/>
    <cellStyle name="SAPBEXheaderText 15" xfId="704" xr:uid="{00000000-0005-0000-0000-00006E0D0000}"/>
    <cellStyle name="SAPBEXheaderText 16" xfId="705" xr:uid="{00000000-0005-0000-0000-00006F0D0000}"/>
    <cellStyle name="SAPBEXheaderText 17" xfId="706" xr:uid="{00000000-0005-0000-0000-0000700D0000}"/>
    <cellStyle name="SAPBEXheaderText 17 2" xfId="707" xr:uid="{00000000-0005-0000-0000-0000710D0000}"/>
    <cellStyle name="SAPBEXheaderText 18" xfId="708" xr:uid="{00000000-0005-0000-0000-0000720D0000}"/>
    <cellStyle name="SAPBEXheaderText 18 2" xfId="709" xr:uid="{00000000-0005-0000-0000-0000730D0000}"/>
    <cellStyle name="SAPBEXheaderText 19" xfId="710" xr:uid="{00000000-0005-0000-0000-0000740D0000}"/>
    <cellStyle name="SAPBEXheaderText 2" xfId="711" xr:uid="{00000000-0005-0000-0000-0000750D0000}"/>
    <cellStyle name="SAPBEXheaderText 2 2" xfId="712" xr:uid="{00000000-0005-0000-0000-0000760D0000}"/>
    <cellStyle name="SAPBEXheaderText 20" xfId="713" xr:uid="{00000000-0005-0000-0000-0000770D0000}"/>
    <cellStyle name="SAPBEXheaderText 21" xfId="714" xr:uid="{00000000-0005-0000-0000-0000780D0000}"/>
    <cellStyle name="SAPBEXheaderText 3" xfId="715" xr:uid="{00000000-0005-0000-0000-0000790D0000}"/>
    <cellStyle name="SAPBEXheaderText 3 10" xfId="716" xr:uid="{00000000-0005-0000-0000-00007A0D0000}"/>
    <cellStyle name="SAPBEXheaderText 3 10 2" xfId="717" xr:uid="{00000000-0005-0000-0000-00007B0D0000}"/>
    <cellStyle name="SAPBEXheaderText 3 2" xfId="718" xr:uid="{00000000-0005-0000-0000-00007C0D0000}"/>
    <cellStyle name="SAPBEXheaderText 3 2 2" xfId="719" xr:uid="{00000000-0005-0000-0000-00007D0D0000}"/>
    <cellStyle name="SAPBEXheaderText 3 3" xfId="720" xr:uid="{00000000-0005-0000-0000-00007E0D0000}"/>
    <cellStyle name="SAPBEXheaderText 3 3 2" xfId="721" xr:uid="{00000000-0005-0000-0000-00007F0D0000}"/>
    <cellStyle name="SAPBEXheaderText 3 4" xfId="722" xr:uid="{00000000-0005-0000-0000-0000800D0000}"/>
    <cellStyle name="SAPBEXheaderText 3 4 2" xfId="723" xr:uid="{00000000-0005-0000-0000-0000810D0000}"/>
    <cellStyle name="SAPBEXheaderText 3 5" xfId="724" xr:uid="{00000000-0005-0000-0000-0000820D0000}"/>
    <cellStyle name="SAPBEXheaderText 3 5 2" xfId="725" xr:uid="{00000000-0005-0000-0000-0000830D0000}"/>
    <cellStyle name="SAPBEXheaderText 3 6" xfId="726" xr:uid="{00000000-0005-0000-0000-0000840D0000}"/>
    <cellStyle name="SAPBEXheaderText 3 6 2" xfId="727" xr:uid="{00000000-0005-0000-0000-0000850D0000}"/>
    <cellStyle name="SAPBEXheaderText 3 7" xfId="728" xr:uid="{00000000-0005-0000-0000-0000860D0000}"/>
    <cellStyle name="SAPBEXheaderText 3 7 2" xfId="729" xr:uid="{00000000-0005-0000-0000-0000870D0000}"/>
    <cellStyle name="SAPBEXheaderText 3 8" xfId="730" xr:uid="{00000000-0005-0000-0000-0000880D0000}"/>
    <cellStyle name="SAPBEXheaderText 3 8 2" xfId="731" xr:uid="{00000000-0005-0000-0000-0000890D0000}"/>
    <cellStyle name="SAPBEXheaderText 3 9" xfId="732" xr:uid="{00000000-0005-0000-0000-00008A0D0000}"/>
    <cellStyle name="SAPBEXheaderText 3 9 2" xfId="733" xr:uid="{00000000-0005-0000-0000-00008B0D0000}"/>
    <cellStyle name="SAPBEXheaderText 4" xfId="734" xr:uid="{00000000-0005-0000-0000-00008C0D0000}"/>
    <cellStyle name="SAPBEXheaderText 4 2" xfId="735" xr:uid="{00000000-0005-0000-0000-00008D0D0000}"/>
    <cellStyle name="SAPBEXheaderText 5" xfId="736" xr:uid="{00000000-0005-0000-0000-00008E0D0000}"/>
    <cellStyle name="SAPBEXheaderText 6" xfId="737" xr:uid="{00000000-0005-0000-0000-00008F0D0000}"/>
    <cellStyle name="SAPBEXheaderText 7" xfId="738" xr:uid="{00000000-0005-0000-0000-0000900D0000}"/>
    <cellStyle name="SAPBEXheaderText 8" xfId="739" xr:uid="{00000000-0005-0000-0000-0000910D0000}"/>
    <cellStyle name="SAPBEXheaderText 9" xfId="740" xr:uid="{00000000-0005-0000-0000-0000920D0000}"/>
    <cellStyle name="SAPBEXHLevel0" xfId="741" xr:uid="{00000000-0005-0000-0000-0000930D0000}"/>
    <cellStyle name="SAPBEXHLevel0 2" xfId="742" xr:uid="{00000000-0005-0000-0000-0000940D0000}"/>
    <cellStyle name="SAPBEXHLevel0 3" xfId="743" xr:uid="{00000000-0005-0000-0000-0000950D0000}"/>
    <cellStyle name="SAPBEXHLevel0 3 2" xfId="744" xr:uid="{00000000-0005-0000-0000-0000960D0000}"/>
    <cellStyle name="SAPBEXHLevel0X" xfId="745" xr:uid="{00000000-0005-0000-0000-0000970D0000}"/>
    <cellStyle name="SAPBEXHLevel0X 2" xfId="746" xr:uid="{00000000-0005-0000-0000-0000980D0000}"/>
    <cellStyle name="SAPBEXHLevel0X 3" xfId="747" xr:uid="{00000000-0005-0000-0000-0000990D0000}"/>
    <cellStyle name="SAPBEXHLevel0X 3 2" xfId="748" xr:uid="{00000000-0005-0000-0000-00009A0D0000}"/>
    <cellStyle name="SAPBEXHLevel1" xfId="749" xr:uid="{00000000-0005-0000-0000-00009B0D0000}"/>
    <cellStyle name="SAPBEXHLevel1 2" xfId="750" xr:uid="{00000000-0005-0000-0000-00009C0D0000}"/>
    <cellStyle name="SAPBEXHLevel1 3" xfId="751" xr:uid="{00000000-0005-0000-0000-00009D0D0000}"/>
    <cellStyle name="SAPBEXHLevel1 3 2" xfId="752" xr:uid="{00000000-0005-0000-0000-00009E0D0000}"/>
    <cellStyle name="SAPBEXHLevel1X" xfId="753" xr:uid="{00000000-0005-0000-0000-00009F0D0000}"/>
    <cellStyle name="SAPBEXHLevel1X 2" xfId="754" xr:uid="{00000000-0005-0000-0000-0000A00D0000}"/>
    <cellStyle name="SAPBEXHLevel1X 3" xfId="755" xr:uid="{00000000-0005-0000-0000-0000A10D0000}"/>
    <cellStyle name="SAPBEXHLevel1X 3 2" xfId="756" xr:uid="{00000000-0005-0000-0000-0000A20D0000}"/>
    <cellStyle name="SAPBEXHLevel2" xfId="757" xr:uid="{00000000-0005-0000-0000-0000A30D0000}"/>
    <cellStyle name="SAPBEXHLevel2 2" xfId="758" xr:uid="{00000000-0005-0000-0000-0000A40D0000}"/>
    <cellStyle name="SAPBEXHLevel2 3" xfId="759" xr:uid="{00000000-0005-0000-0000-0000A50D0000}"/>
    <cellStyle name="SAPBEXHLevel2 3 2" xfId="760" xr:uid="{00000000-0005-0000-0000-0000A60D0000}"/>
    <cellStyle name="SAPBEXHLevel2X" xfId="761" xr:uid="{00000000-0005-0000-0000-0000A70D0000}"/>
    <cellStyle name="SAPBEXHLevel2X 2" xfId="762" xr:uid="{00000000-0005-0000-0000-0000A80D0000}"/>
    <cellStyle name="SAPBEXHLevel2X 3" xfId="763" xr:uid="{00000000-0005-0000-0000-0000A90D0000}"/>
    <cellStyle name="SAPBEXHLevel2X 3 2" xfId="764" xr:uid="{00000000-0005-0000-0000-0000AA0D0000}"/>
    <cellStyle name="SAPBEXHLevel3" xfId="765" xr:uid="{00000000-0005-0000-0000-0000AB0D0000}"/>
    <cellStyle name="SAPBEXHLevel3 2" xfId="766" xr:uid="{00000000-0005-0000-0000-0000AC0D0000}"/>
    <cellStyle name="SAPBEXHLevel3 3" xfId="767" xr:uid="{00000000-0005-0000-0000-0000AD0D0000}"/>
    <cellStyle name="SAPBEXHLevel3 3 2" xfId="768" xr:uid="{00000000-0005-0000-0000-0000AE0D0000}"/>
    <cellStyle name="SAPBEXHLevel3X" xfId="769" xr:uid="{00000000-0005-0000-0000-0000AF0D0000}"/>
    <cellStyle name="SAPBEXHLevel3X 2" xfId="770" xr:uid="{00000000-0005-0000-0000-0000B00D0000}"/>
    <cellStyle name="SAPBEXHLevel3X 3" xfId="771" xr:uid="{00000000-0005-0000-0000-0000B10D0000}"/>
    <cellStyle name="SAPBEXHLevel3X 3 2" xfId="772" xr:uid="{00000000-0005-0000-0000-0000B20D0000}"/>
    <cellStyle name="SAPBEXinputData" xfId="773" xr:uid="{00000000-0005-0000-0000-0000B30D0000}"/>
    <cellStyle name="SAPBEXinputData 2" xfId="774" xr:uid="{00000000-0005-0000-0000-0000B40D0000}"/>
    <cellStyle name="SAPBEXinputData 3" xfId="775" xr:uid="{00000000-0005-0000-0000-0000B50D0000}"/>
    <cellStyle name="SAPBEXinputData 3 2" xfId="776" xr:uid="{00000000-0005-0000-0000-0000B60D0000}"/>
    <cellStyle name="SAPBEXresData" xfId="777" xr:uid="{00000000-0005-0000-0000-0000B70D0000}"/>
    <cellStyle name="SAPBEXresData 2" xfId="778" xr:uid="{00000000-0005-0000-0000-0000B80D0000}"/>
    <cellStyle name="SAPBEXresData 3" xfId="779" xr:uid="{00000000-0005-0000-0000-0000B90D0000}"/>
    <cellStyle name="SAPBEXresDataEmph" xfId="780" xr:uid="{00000000-0005-0000-0000-0000BA0D0000}"/>
    <cellStyle name="SAPBEXresDataEmph 2" xfId="781" xr:uid="{00000000-0005-0000-0000-0000BB0D0000}"/>
    <cellStyle name="SAPBEXresDataEmph 3" xfId="782" xr:uid="{00000000-0005-0000-0000-0000BC0D0000}"/>
    <cellStyle name="SAPBEXresItem" xfId="783" xr:uid="{00000000-0005-0000-0000-0000BD0D0000}"/>
    <cellStyle name="SAPBEXresItem 2" xfId="784" xr:uid="{00000000-0005-0000-0000-0000BE0D0000}"/>
    <cellStyle name="SAPBEXresItem 3" xfId="785" xr:uid="{00000000-0005-0000-0000-0000BF0D0000}"/>
    <cellStyle name="SAPBEXresItemX" xfId="786" xr:uid="{00000000-0005-0000-0000-0000C00D0000}"/>
    <cellStyle name="SAPBEXstdData" xfId="787" xr:uid="{00000000-0005-0000-0000-0000C10D0000}"/>
    <cellStyle name="SAPBEXstdData 2" xfId="788" xr:uid="{00000000-0005-0000-0000-0000C20D0000}"/>
    <cellStyle name="SAPBEXstdData 3" xfId="789" xr:uid="{00000000-0005-0000-0000-0000C30D0000}"/>
    <cellStyle name="SAPBEXstdDataEmph" xfId="790" xr:uid="{00000000-0005-0000-0000-0000C40D0000}"/>
    <cellStyle name="SAPBEXstdDataEmph 2" xfId="791" xr:uid="{00000000-0005-0000-0000-0000C50D0000}"/>
    <cellStyle name="SAPBEXstdDataEmph 3" xfId="792" xr:uid="{00000000-0005-0000-0000-0000C60D0000}"/>
    <cellStyle name="SAPBEXstdItem" xfId="176" xr:uid="{00000000-0005-0000-0000-0000C70D0000}"/>
    <cellStyle name="SAPBEXstdItem 2" xfId="793" xr:uid="{00000000-0005-0000-0000-0000C80D0000}"/>
    <cellStyle name="SAPBEXstdItem 3" xfId="794" xr:uid="{00000000-0005-0000-0000-0000C90D0000}"/>
    <cellStyle name="SAPBEXstdItemX" xfId="795" xr:uid="{00000000-0005-0000-0000-0000CA0D0000}"/>
    <cellStyle name="SAPBEXtitle" xfId="796" xr:uid="{00000000-0005-0000-0000-0000CB0D0000}"/>
    <cellStyle name="SAPBEXtitle 2" xfId="797" xr:uid="{00000000-0005-0000-0000-0000CC0D0000}"/>
    <cellStyle name="SAPBEXtitle 3" xfId="798" xr:uid="{00000000-0005-0000-0000-0000CD0D0000}"/>
    <cellStyle name="SAPBEXtitle 3 2" xfId="799" xr:uid="{00000000-0005-0000-0000-0000CE0D0000}"/>
    <cellStyle name="SAPBEXtitle 4" xfId="800" xr:uid="{00000000-0005-0000-0000-0000CF0D0000}"/>
    <cellStyle name="SAPBEXundefined" xfId="801" xr:uid="{00000000-0005-0000-0000-0000D00D0000}"/>
    <cellStyle name="SAPBEXundefined 2" xfId="802" xr:uid="{00000000-0005-0000-0000-0000D10D0000}"/>
    <cellStyle name="SAPBEXundefined 3" xfId="803" xr:uid="{00000000-0005-0000-0000-0000D20D0000}"/>
    <cellStyle name="Sheet Title" xfId="804" xr:uid="{00000000-0005-0000-0000-0000D30D0000}"/>
    <cellStyle name="Texto de advertencia 2" xfId="805" xr:uid="{00000000-0005-0000-0000-0000D40D0000}"/>
    <cellStyle name="Texto explicativo 2" xfId="806" xr:uid="{00000000-0005-0000-0000-0000D50D0000}"/>
    <cellStyle name="Título 1 2" xfId="807" xr:uid="{00000000-0005-0000-0000-0000D60D0000}"/>
    <cellStyle name="Título 2 2" xfId="808" xr:uid="{00000000-0005-0000-0000-0000D70D0000}"/>
    <cellStyle name="Título 3 2" xfId="809" xr:uid="{00000000-0005-0000-0000-0000D80D0000}"/>
    <cellStyle name="Título 4" xfId="810" xr:uid="{00000000-0005-0000-0000-0000D90D0000}"/>
    <cellStyle name="Total 10" xfId="159" xr:uid="{00000000-0005-0000-0000-0000DA0D0000}"/>
    <cellStyle name="Total 11" xfId="160" xr:uid="{00000000-0005-0000-0000-0000DB0D0000}"/>
    <cellStyle name="Total 12" xfId="161" xr:uid="{00000000-0005-0000-0000-0000DC0D0000}"/>
    <cellStyle name="Total 13" xfId="162" xr:uid="{00000000-0005-0000-0000-0000DD0D0000}"/>
    <cellStyle name="Total 14" xfId="163" xr:uid="{00000000-0005-0000-0000-0000DE0D0000}"/>
    <cellStyle name="Total 15" xfId="811" xr:uid="{00000000-0005-0000-0000-0000DF0D0000}"/>
    <cellStyle name="Total 16" xfId="812" xr:uid="{00000000-0005-0000-0000-0000E00D0000}"/>
    <cellStyle name="Total 2" xfId="164" xr:uid="{00000000-0005-0000-0000-0000E10D0000}"/>
    <cellStyle name="Total 3" xfId="165" xr:uid="{00000000-0005-0000-0000-0000E20D0000}"/>
    <cellStyle name="Total 3 2" xfId="813" xr:uid="{00000000-0005-0000-0000-0000E30D0000}"/>
    <cellStyle name="Total 4" xfId="166" xr:uid="{00000000-0005-0000-0000-0000E40D0000}"/>
    <cellStyle name="Total 5" xfId="167" xr:uid="{00000000-0005-0000-0000-0000E50D0000}"/>
    <cellStyle name="Total 6" xfId="168" xr:uid="{00000000-0005-0000-0000-0000E60D0000}"/>
    <cellStyle name="Total 7" xfId="169" xr:uid="{00000000-0005-0000-0000-0000E70D0000}"/>
    <cellStyle name="Total 8" xfId="170" xr:uid="{00000000-0005-0000-0000-0000E80D0000}"/>
    <cellStyle name="Total 9" xfId="171" xr:uid="{00000000-0005-0000-0000-0000E90D0000}"/>
  </cellStyles>
  <dxfs count="0"/>
  <tableStyles count="0" defaultTableStyle="TableStyleMedium2" defaultPivotStyle="PivotStyleLight16"/>
  <colors>
    <mruColors>
      <color rgb="FF4A5C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1:G88"/>
  <sheetViews>
    <sheetView showGridLines="0" tabSelected="1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5" customWidth="1"/>
    <col min="2" max="2" width="18.33203125" style="5" bestFit="1" customWidth="1"/>
    <col min="3" max="3" width="18.33203125" style="6" bestFit="1" customWidth="1"/>
    <col min="4" max="4" width="69" style="6" customWidth="1"/>
    <col min="5" max="5" width="16.33203125" style="6" customWidth="1"/>
    <col min="6" max="6" width="16.33203125" style="6" bestFit="1" customWidth="1"/>
    <col min="7" max="7" width="3.1640625" style="1" customWidth="1"/>
    <col min="8" max="16384" width="12" style="1"/>
  </cols>
  <sheetData>
    <row r="1" spans="1:6" ht="46.5" customHeight="1" thickBot="1" x14ac:dyDescent="0.25">
      <c r="A1" s="319" t="s">
        <v>318</v>
      </c>
      <c r="B1" s="320"/>
      <c r="C1" s="320"/>
      <c r="D1" s="320"/>
      <c r="E1" s="320"/>
      <c r="F1" s="320"/>
    </row>
    <row r="2" spans="1:6" ht="15.75" customHeight="1" thickBot="1" x14ac:dyDescent="0.25">
      <c r="A2" s="204" t="s">
        <v>106</v>
      </c>
      <c r="B2" s="205">
        <v>2022</v>
      </c>
      <c r="C2" s="205">
        <v>2021</v>
      </c>
      <c r="D2" s="205" t="s">
        <v>106</v>
      </c>
      <c r="E2" s="205">
        <v>2022</v>
      </c>
      <c r="F2" s="206">
        <v>2021</v>
      </c>
    </row>
    <row r="3" spans="1:6" s="2" customFormat="1" ht="15" x14ac:dyDescent="0.2">
      <c r="A3" s="200" t="s">
        <v>0</v>
      </c>
      <c r="B3" s="201"/>
      <c r="C3" s="201"/>
      <c r="D3" s="202" t="s">
        <v>1</v>
      </c>
      <c r="E3" s="201"/>
      <c r="F3" s="203"/>
    </row>
    <row r="4" spans="1:6" x14ac:dyDescent="0.2">
      <c r="A4" s="182" t="s">
        <v>2</v>
      </c>
      <c r="B4" s="171"/>
      <c r="C4" s="171"/>
      <c r="D4" s="165" t="s">
        <v>3</v>
      </c>
      <c r="E4" s="171"/>
      <c r="F4" s="183"/>
    </row>
    <row r="5" spans="1:6" x14ac:dyDescent="0.2">
      <c r="A5" s="184" t="s">
        <v>4</v>
      </c>
      <c r="B5" s="169">
        <v>1241494281.8</v>
      </c>
      <c r="C5" s="169">
        <v>1609806269.0699999</v>
      </c>
      <c r="D5" s="166" t="s">
        <v>5</v>
      </c>
      <c r="E5" s="169">
        <v>294275182.56</v>
      </c>
      <c r="F5" s="185">
        <v>739558636.47000003</v>
      </c>
    </row>
    <row r="6" spans="1:6" x14ac:dyDescent="0.2">
      <c r="A6" s="184" t="s">
        <v>6</v>
      </c>
      <c r="B6" s="169">
        <v>702497954.83000004</v>
      </c>
      <c r="C6" s="169">
        <v>114389548.2</v>
      </c>
      <c r="D6" s="166" t="s">
        <v>7</v>
      </c>
      <c r="E6" s="169">
        <v>0</v>
      </c>
      <c r="F6" s="185">
        <v>0</v>
      </c>
    </row>
    <row r="7" spans="1:6" x14ac:dyDescent="0.2">
      <c r="A7" s="184" t="s">
        <v>8</v>
      </c>
      <c r="B7" s="169">
        <v>113172608.84</v>
      </c>
      <c r="C7" s="169">
        <v>68895580.870000005</v>
      </c>
      <c r="D7" s="166" t="s">
        <v>9</v>
      </c>
      <c r="E7" s="169">
        <v>0</v>
      </c>
      <c r="F7" s="185">
        <v>0</v>
      </c>
    </row>
    <row r="8" spans="1:6" x14ac:dyDescent="0.2">
      <c r="A8" s="184" t="s">
        <v>10</v>
      </c>
      <c r="B8" s="169">
        <v>98121528.439999998</v>
      </c>
      <c r="C8" s="169">
        <v>198763584.88</v>
      </c>
      <c r="D8" s="166" t="s">
        <v>11</v>
      </c>
      <c r="E8" s="169">
        <v>0</v>
      </c>
      <c r="F8" s="185">
        <v>0</v>
      </c>
    </row>
    <row r="9" spans="1:6" x14ac:dyDescent="0.2">
      <c r="A9" s="184" t="s">
        <v>12</v>
      </c>
      <c r="B9" s="169">
        <v>0</v>
      </c>
      <c r="C9" s="169">
        <v>0</v>
      </c>
      <c r="D9" s="166" t="s">
        <v>13</v>
      </c>
      <c r="E9" s="169">
        <v>0</v>
      </c>
      <c r="F9" s="185">
        <v>0</v>
      </c>
    </row>
    <row r="10" spans="1:6" x14ac:dyDescent="0.2">
      <c r="A10" s="184" t="s">
        <v>14</v>
      </c>
      <c r="B10" s="169">
        <v>0</v>
      </c>
      <c r="C10" s="169">
        <v>0</v>
      </c>
      <c r="D10" s="166" t="s">
        <v>15</v>
      </c>
      <c r="E10" s="169">
        <v>0</v>
      </c>
      <c r="F10" s="185">
        <v>0</v>
      </c>
    </row>
    <row r="11" spans="1:6" x14ac:dyDescent="0.2">
      <c r="A11" s="184" t="s">
        <v>16</v>
      </c>
      <c r="B11" s="169">
        <v>9634000</v>
      </c>
      <c r="C11" s="169">
        <v>9634000</v>
      </c>
      <c r="D11" s="166" t="s">
        <v>17</v>
      </c>
      <c r="E11" s="169">
        <v>0</v>
      </c>
      <c r="F11" s="185">
        <v>0</v>
      </c>
    </row>
    <row r="12" spans="1:6" x14ac:dyDescent="0.2">
      <c r="A12" s="186"/>
      <c r="B12" s="173"/>
      <c r="C12" s="173"/>
      <c r="D12" s="166" t="s">
        <v>18</v>
      </c>
      <c r="E12" s="169">
        <v>23545772.899999999</v>
      </c>
      <c r="F12" s="185">
        <v>22704759.539999999</v>
      </c>
    </row>
    <row r="13" spans="1:6" x14ac:dyDescent="0.2">
      <c r="A13" s="182" t="s">
        <v>319</v>
      </c>
      <c r="B13" s="174">
        <f>SUM(B5:B12)</f>
        <v>2164920373.9099998</v>
      </c>
      <c r="C13" s="174">
        <f>SUM(C5:C12)</f>
        <v>2001488983.02</v>
      </c>
      <c r="D13" s="167"/>
      <c r="E13" s="175"/>
      <c r="F13" s="183"/>
    </row>
    <row r="14" spans="1:6" x14ac:dyDescent="0.2">
      <c r="A14" s="187"/>
      <c r="B14" s="174"/>
      <c r="C14" s="174"/>
      <c r="D14" s="165" t="s">
        <v>322</v>
      </c>
      <c r="E14" s="175">
        <f>SUM(E5:E13)</f>
        <v>317820955.45999998</v>
      </c>
      <c r="F14" s="188">
        <f>SUM(F5:F13)</f>
        <v>762263396.00999999</v>
      </c>
    </row>
    <row r="15" spans="1:6" x14ac:dyDescent="0.2">
      <c r="A15" s="182" t="s">
        <v>19</v>
      </c>
      <c r="B15" s="176"/>
      <c r="C15" s="176"/>
      <c r="D15" s="168"/>
      <c r="E15" s="175"/>
      <c r="F15" s="183"/>
    </row>
    <row r="16" spans="1:6" x14ac:dyDescent="0.2">
      <c r="A16" s="184" t="s">
        <v>20</v>
      </c>
      <c r="B16" s="169">
        <v>0</v>
      </c>
      <c r="C16" s="169">
        <v>0</v>
      </c>
      <c r="D16" s="165" t="s">
        <v>21</v>
      </c>
      <c r="E16" s="172"/>
      <c r="F16" s="183"/>
    </row>
    <row r="17" spans="1:6" x14ac:dyDescent="0.2">
      <c r="A17" s="184" t="s">
        <v>22</v>
      </c>
      <c r="B17" s="169">
        <v>0</v>
      </c>
      <c r="C17" s="169">
        <v>0</v>
      </c>
      <c r="D17" s="166" t="s">
        <v>23</v>
      </c>
      <c r="E17" s="172">
        <v>0</v>
      </c>
      <c r="F17" s="183">
        <v>0</v>
      </c>
    </row>
    <row r="18" spans="1:6" x14ac:dyDescent="0.2">
      <c r="A18" s="184" t="s">
        <v>24</v>
      </c>
      <c r="B18" s="169">
        <v>5759419636.0299997</v>
      </c>
      <c r="C18" s="169">
        <v>5776413967.6400003</v>
      </c>
      <c r="D18" s="166" t="s">
        <v>25</v>
      </c>
      <c r="E18" s="172">
        <v>0</v>
      </c>
      <c r="F18" s="183">
        <v>0</v>
      </c>
    </row>
    <row r="19" spans="1:6" x14ac:dyDescent="0.2">
      <c r="A19" s="184" t="s">
        <v>26</v>
      </c>
      <c r="B19" s="169">
        <v>4327018087.3699999</v>
      </c>
      <c r="C19" s="169">
        <v>4305606286.6800003</v>
      </c>
      <c r="D19" s="166" t="s">
        <v>27</v>
      </c>
      <c r="E19" s="172">
        <v>0</v>
      </c>
      <c r="F19" s="183">
        <v>0</v>
      </c>
    </row>
    <row r="20" spans="1:6" x14ac:dyDescent="0.2">
      <c r="A20" s="184" t="s">
        <v>28</v>
      </c>
      <c r="B20" s="169">
        <v>0</v>
      </c>
      <c r="C20" s="169">
        <v>0</v>
      </c>
      <c r="D20" s="166" t="s">
        <v>29</v>
      </c>
      <c r="E20" s="172">
        <v>0</v>
      </c>
      <c r="F20" s="183">
        <v>0</v>
      </c>
    </row>
    <row r="21" spans="1:6" x14ac:dyDescent="0.2">
      <c r="A21" s="184" t="s">
        <v>30</v>
      </c>
      <c r="B21" s="169">
        <v>-2835904862.8699999</v>
      </c>
      <c r="C21" s="169">
        <v>-2839460308.1599998</v>
      </c>
      <c r="D21" s="166" t="s">
        <v>323</v>
      </c>
      <c r="E21" s="172">
        <v>0</v>
      </c>
      <c r="F21" s="183">
        <v>0</v>
      </c>
    </row>
    <row r="22" spans="1:6" x14ac:dyDescent="0.2">
      <c r="A22" s="184" t="s">
        <v>31</v>
      </c>
      <c r="B22" s="169">
        <v>0</v>
      </c>
      <c r="C22" s="169">
        <v>0</v>
      </c>
      <c r="D22" s="166" t="s">
        <v>32</v>
      </c>
      <c r="E22" s="172">
        <v>0</v>
      </c>
      <c r="F22" s="183">
        <v>0</v>
      </c>
    </row>
    <row r="23" spans="1:6" x14ac:dyDescent="0.2">
      <c r="A23" s="184" t="s">
        <v>33</v>
      </c>
      <c r="B23" s="169">
        <v>0</v>
      </c>
      <c r="C23" s="169">
        <v>0</v>
      </c>
      <c r="D23" s="167"/>
      <c r="E23" s="177"/>
      <c r="F23" s="189"/>
    </row>
    <row r="24" spans="1:6" x14ac:dyDescent="0.2">
      <c r="A24" s="184" t="s">
        <v>34</v>
      </c>
      <c r="B24" s="169">
        <v>0</v>
      </c>
      <c r="C24" s="169">
        <v>0</v>
      </c>
      <c r="D24" s="165" t="s">
        <v>324</v>
      </c>
      <c r="E24" s="175">
        <f>SUM(E17:E23)</f>
        <v>0</v>
      </c>
      <c r="F24" s="154">
        <f>SUM(F17:F23)</f>
        <v>0</v>
      </c>
    </row>
    <row r="25" spans="1:6" s="2" customFormat="1" x14ac:dyDescent="0.2">
      <c r="A25" s="186"/>
      <c r="B25" s="176"/>
      <c r="C25" s="176"/>
      <c r="D25" s="167"/>
      <c r="E25" s="175"/>
      <c r="F25" s="154"/>
    </row>
    <row r="26" spans="1:6" x14ac:dyDescent="0.2">
      <c r="A26" s="182" t="s">
        <v>320</v>
      </c>
      <c r="B26" s="174">
        <f>SUM(B16:B25)</f>
        <v>7250532860.5299997</v>
      </c>
      <c r="C26" s="174">
        <f>SUM(C16:C25)</f>
        <v>7242559946.1599998</v>
      </c>
      <c r="D26" s="170" t="s">
        <v>35</v>
      </c>
      <c r="E26" s="175">
        <f>+E14+E24</f>
        <v>317820955.45999998</v>
      </c>
      <c r="F26" s="154">
        <f>+F14+F24</f>
        <v>762263396.00999999</v>
      </c>
    </row>
    <row r="27" spans="1:6" x14ac:dyDescent="0.2">
      <c r="A27" s="187"/>
      <c r="B27" s="178"/>
      <c r="C27" s="178"/>
      <c r="D27" s="168"/>
      <c r="E27" s="175"/>
      <c r="F27" s="154"/>
    </row>
    <row r="28" spans="1:6" x14ac:dyDescent="0.2">
      <c r="A28" s="182" t="s">
        <v>321</v>
      </c>
      <c r="B28" s="174">
        <f>+B13+B26</f>
        <v>9415453234.4399986</v>
      </c>
      <c r="C28" s="174">
        <f>+C13+C26</f>
        <v>9244048929.1800003</v>
      </c>
      <c r="D28" s="164" t="s">
        <v>36</v>
      </c>
      <c r="E28" s="175"/>
      <c r="F28" s="190"/>
    </row>
    <row r="29" spans="1:6" x14ac:dyDescent="0.2">
      <c r="A29" s="191"/>
      <c r="B29" s="179"/>
      <c r="C29" s="180"/>
      <c r="D29" s="168"/>
      <c r="E29" s="175"/>
      <c r="F29" s="190"/>
    </row>
    <row r="30" spans="1:6" x14ac:dyDescent="0.2">
      <c r="A30" s="192"/>
      <c r="B30" s="177"/>
      <c r="C30" s="177"/>
      <c r="D30" s="165" t="s">
        <v>37</v>
      </c>
      <c r="E30" s="175">
        <f>SUM(E31:E33)</f>
        <v>7848837122.1700001</v>
      </c>
      <c r="F30" s="154">
        <f>SUM(F31:F33)</f>
        <v>7775928090.4500008</v>
      </c>
    </row>
    <row r="31" spans="1:6" x14ac:dyDescent="0.2">
      <c r="A31" s="192"/>
      <c r="B31" s="177"/>
      <c r="C31" s="177"/>
      <c r="D31" s="166" t="s">
        <v>38</v>
      </c>
      <c r="E31" s="169">
        <v>7805532213.2399998</v>
      </c>
      <c r="F31" s="185">
        <v>7732749083.5200005</v>
      </c>
    </row>
    <row r="32" spans="1:6" x14ac:dyDescent="0.2">
      <c r="A32" s="192"/>
      <c r="B32" s="177"/>
      <c r="C32" s="177"/>
      <c r="D32" s="166" t="s">
        <v>39</v>
      </c>
      <c r="E32" s="169">
        <v>34195308.829999998</v>
      </c>
      <c r="F32" s="185">
        <v>34069406.829999998</v>
      </c>
    </row>
    <row r="33" spans="1:7" x14ac:dyDescent="0.2">
      <c r="A33" s="192"/>
      <c r="B33" s="177"/>
      <c r="C33" s="177"/>
      <c r="D33" s="166" t="s">
        <v>40</v>
      </c>
      <c r="E33" s="169">
        <v>9109600.0999999996</v>
      </c>
      <c r="F33" s="185">
        <v>9109600.0999999996</v>
      </c>
    </row>
    <row r="34" spans="1:7" x14ac:dyDescent="0.2">
      <c r="A34" s="192"/>
      <c r="B34" s="177"/>
      <c r="C34" s="177"/>
      <c r="D34" s="167"/>
      <c r="E34" s="172"/>
      <c r="F34" s="183"/>
    </row>
    <row r="35" spans="1:7" x14ac:dyDescent="0.2">
      <c r="A35" s="192"/>
      <c r="B35" s="177"/>
      <c r="C35" s="177"/>
      <c r="D35" s="165" t="s">
        <v>41</v>
      </c>
      <c r="E35" s="175">
        <f>SUM(E36:E40)</f>
        <v>1248795156.8099999</v>
      </c>
      <c r="F35" s="154">
        <f>SUM(F36:F40)</f>
        <v>705857442.72000003</v>
      </c>
    </row>
    <row r="36" spans="1:7" ht="12.75" x14ac:dyDescent="0.2">
      <c r="A36" s="193"/>
      <c r="B36" s="177"/>
      <c r="C36" s="177"/>
      <c r="D36" s="166" t="s">
        <v>42</v>
      </c>
      <c r="E36" s="169">
        <v>881194204.61000001</v>
      </c>
      <c r="F36" s="185">
        <v>198919453.31</v>
      </c>
    </row>
    <row r="37" spans="1:7" x14ac:dyDescent="0.2">
      <c r="A37" s="192"/>
      <c r="B37" s="177"/>
      <c r="C37" s="177"/>
      <c r="D37" s="166" t="s">
        <v>43</v>
      </c>
      <c r="E37" s="169">
        <v>367600952.19999999</v>
      </c>
      <c r="F37" s="185">
        <v>506937989.41000003</v>
      </c>
    </row>
    <row r="38" spans="1:7" x14ac:dyDescent="0.2">
      <c r="A38" s="192"/>
      <c r="B38" s="175"/>
      <c r="C38" s="175"/>
      <c r="D38" s="166" t="s">
        <v>44</v>
      </c>
      <c r="E38" s="169">
        <v>0</v>
      </c>
      <c r="F38" s="185">
        <v>0</v>
      </c>
      <c r="G38" s="4"/>
    </row>
    <row r="39" spans="1:7" x14ac:dyDescent="0.2">
      <c r="A39" s="192"/>
      <c r="B39" s="177"/>
      <c r="C39" s="177"/>
      <c r="D39" s="166" t="s">
        <v>45</v>
      </c>
      <c r="E39" s="169">
        <v>0</v>
      </c>
      <c r="F39" s="185">
        <v>0</v>
      </c>
    </row>
    <row r="40" spans="1:7" x14ac:dyDescent="0.2">
      <c r="A40" s="192"/>
      <c r="B40" s="177"/>
      <c r="C40" s="177"/>
      <c r="D40" s="166" t="s">
        <v>46</v>
      </c>
      <c r="E40" s="169">
        <v>0</v>
      </c>
      <c r="F40" s="185">
        <v>0</v>
      </c>
    </row>
    <row r="41" spans="1:7" x14ac:dyDescent="0.2">
      <c r="A41" s="192"/>
      <c r="B41" s="177"/>
      <c r="C41" s="177"/>
      <c r="D41" s="167"/>
      <c r="E41" s="177"/>
      <c r="F41" s="189"/>
    </row>
    <row r="42" spans="1:7" ht="22.5" x14ac:dyDescent="0.2">
      <c r="A42" s="192"/>
      <c r="B42" s="181"/>
      <c r="C42" s="147"/>
      <c r="D42" s="165" t="s">
        <v>112</v>
      </c>
      <c r="E42" s="175">
        <f>SUM(E43:E44)</f>
        <v>0</v>
      </c>
      <c r="F42" s="154">
        <f>SUM(F43:F44)</f>
        <v>0</v>
      </c>
    </row>
    <row r="43" spans="1:7" x14ac:dyDescent="0.2">
      <c r="A43" s="191"/>
      <c r="B43" s="179"/>
      <c r="C43" s="180"/>
      <c r="D43" s="166" t="s">
        <v>48</v>
      </c>
      <c r="E43" s="172">
        <v>0</v>
      </c>
      <c r="F43" s="183">
        <v>0</v>
      </c>
    </row>
    <row r="44" spans="1:7" ht="12.75" x14ac:dyDescent="0.2">
      <c r="A44" s="194"/>
      <c r="B44" s="179"/>
      <c r="C44" s="180"/>
      <c r="D44" s="166" t="s">
        <v>49</v>
      </c>
      <c r="E44" s="172">
        <v>0</v>
      </c>
      <c r="F44" s="183">
        <v>0</v>
      </c>
    </row>
    <row r="45" spans="1:7" x14ac:dyDescent="0.2">
      <c r="A45" s="191"/>
      <c r="B45" s="179"/>
      <c r="C45" s="180"/>
      <c r="D45" s="167"/>
      <c r="E45" s="177"/>
      <c r="F45" s="189"/>
    </row>
    <row r="46" spans="1:7" x14ac:dyDescent="0.2">
      <c r="A46" s="191"/>
      <c r="B46" s="179"/>
      <c r="C46" s="180"/>
      <c r="D46" s="165" t="s">
        <v>50</v>
      </c>
      <c r="E46" s="175">
        <f>+E30+E35+E42</f>
        <v>9097632278.9799995</v>
      </c>
      <c r="F46" s="154">
        <f>+F30+F35+F42</f>
        <v>8481785533.170001</v>
      </c>
    </row>
    <row r="47" spans="1:7" x14ac:dyDescent="0.2">
      <c r="A47" s="191"/>
      <c r="B47" s="179"/>
      <c r="C47" s="180"/>
      <c r="D47" s="168"/>
      <c r="E47" s="175"/>
      <c r="F47" s="154"/>
    </row>
    <row r="48" spans="1:7" x14ac:dyDescent="0.2">
      <c r="A48" s="191"/>
      <c r="B48" s="179"/>
      <c r="C48" s="180"/>
      <c r="D48" s="165" t="s">
        <v>51</v>
      </c>
      <c r="E48" s="175">
        <f>+E46+E26</f>
        <v>9415453234.4399986</v>
      </c>
      <c r="F48" s="190">
        <f>+F46+F26</f>
        <v>9244048929.1800003</v>
      </c>
    </row>
    <row r="49" spans="1:7" ht="12" thickBot="1" x14ac:dyDescent="0.25">
      <c r="A49" s="195"/>
      <c r="B49" s="196"/>
      <c r="C49" s="197"/>
      <c r="D49" s="198"/>
      <c r="E49" s="197"/>
      <c r="F49" s="199"/>
    </row>
    <row r="50" spans="1:7" ht="12.75" x14ac:dyDescent="0.2">
      <c r="A50" s="230" t="s">
        <v>141</v>
      </c>
    </row>
    <row r="51" spans="1:7" x14ac:dyDescent="0.2">
      <c r="G51" s="6"/>
    </row>
    <row r="54" spans="1:7" ht="12.75" x14ac:dyDescent="0.2">
      <c r="A54" s="19"/>
    </row>
    <row r="62" spans="1:7" ht="12.75" x14ac:dyDescent="0.2">
      <c r="A62" s="19"/>
    </row>
    <row r="70" spans="1:1" ht="12.75" x14ac:dyDescent="0.2">
      <c r="A70" s="19"/>
    </row>
    <row r="79" spans="1:1" ht="12.75" x14ac:dyDescent="0.2">
      <c r="A79" s="19"/>
    </row>
    <row r="88" spans="1:1" ht="12.75" x14ac:dyDescent="0.2">
      <c r="A88" s="19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A1:H94"/>
  <sheetViews>
    <sheetView showGridLines="0" topLeftCell="A31" workbookViewId="0">
      <selection sqref="A1:C1"/>
    </sheetView>
  </sheetViews>
  <sheetFormatPr baseColWidth="10" defaultColWidth="12" defaultRowHeight="11.25" x14ac:dyDescent="0.2"/>
  <cols>
    <col min="1" max="1" width="108.6640625" style="9" customWidth="1"/>
    <col min="2" max="3" width="19" style="30" customWidth="1"/>
    <col min="4" max="4" width="1" style="30" customWidth="1"/>
    <col min="5" max="16384" width="12" style="30"/>
  </cols>
  <sheetData>
    <row r="1" spans="1:3" ht="48.75" customHeight="1" x14ac:dyDescent="0.2">
      <c r="A1" s="321" t="s">
        <v>317</v>
      </c>
      <c r="B1" s="322"/>
      <c r="C1" s="323"/>
    </row>
    <row r="2" spans="1:3" ht="18" customHeight="1" thickBot="1" x14ac:dyDescent="0.25">
      <c r="A2" s="140" t="s">
        <v>106</v>
      </c>
      <c r="B2" s="140">
        <v>2022</v>
      </c>
      <c r="C2" s="140">
        <v>2021</v>
      </c>
    </row>
    <row r="3" spans="1:3" s="7" customFormat="1" x14ac:dyDescent="0.2">
      <c r="A3" s="164" t="s">
        <v>52</v>
      </c>
      <c r="B3" s="161"/>
      <c r="C3" s="162"/>
    </row>
    <row r="4" spans="1:3" x14ac:dyDescent="0.2">
      <c r="A4" s="165" t="s">
        <v>53</v>
      </c>
      <c r="B4" s="141">
        <f>SUM(B5:B11)</f>
        <v>6905362.1699999999</v>
      </c>
      <c r="C4" s="149">
        <f>SUM(C5:C11)</f>
        <v>54316131.039999999</v>
      </c>
    </row>
    <row r="5" spans="1:3" x14ac:dyDescent="0.2">
      <c r="A5" s="166" t="s">
        <v>54</v>
      </c>
      <c r="B5" s="142">
        <v>0</v>
      </c>
      <c r="C5" s="150">
        <v>0</v>
      </c>
    </row>
    <row r="6" spans="1:3" x14ac:dyDescent="0.2">
      <c r="A6" s="166" t="s">
        <v>55</v>
      </c>
      <c r="B6" s="142">
        <v>0</v>
      </c>
      <c r="C6" s="150">
        <v>0</v>
      </c>
    </row>
    <row r="7" spans="1:3" x14ac:dyDescent="0.2">
      <c r="A7" s="166" t="s">
        <v>56</v>
      </c>
      <c r="B7" s="142">
        <v>0</v>
      </c>
      <c r="C7" s="150">
        <v>0</v>
      </c>
    </row>
    <row r="8" spans="1:3" x14ac:dyDescent="0.2">
      <c r="A8" s="166" t="s">
        <v>57</v>
      </c>
      <c r="B8" s="142">
        <v>0</v>
      </c>
      <c r="C8" s="150">
        <v>0</v>
      </c>
    </row>
    <row r="9" spans="1:3" x14ac:dyDescent="0.2">
      <c r="A9" s="166" t="s">
        <v>58</v>
      </c>
      <c r="B9" s="142">
        <v>0</v>
      </c>
      <c r="C9" s="150">
        <v>0</v>
      </c>
    </row>
    <row r="10" spans="1:3" x14ac:dyDescent="0.2">
      <c r="A10" s="166" t="s">
        <v>59</v>
      </c>
      <c r="B10" s="142">
        <v>0</v>
      </c>
      <c r="C10" s="150">
        <v>0</v>
      </c>
    </row>
    <row r="11" spans="1:3" x14ac:dyDescent="0.2">
      <c r="A11" s="166" t="s">
        <v>60</v>
      </c>
      <c r="B11" s="159">
        <v>6905362.1699999999</v>
      </c>
      <c r="C11" s="160">
        <v>54316131.039999999</v>
      </c>
    </row>
    <row r="12" spans="1:3" x14ac:dyDescent="0.2">
      <c r="A12" s="166"/>
      <c r="B12" s="139"/>
      <c r="C12" s="151"/>
    </row>
    <row r="13" spans="1:3" ht="22.5" x14ac:dyDescent="0.2">
      <c r="A13" s="165" t="s">
        <v>61</v>
      </c>
      <c r="B13" s="141">
        <f>SUM(B14:B15)</f>
        <v>2871452760.2600002</v>
      </c>
      <c r="C13" s="163">
        <f>SUM(C14:C15)</f>
        <v>14616465236.310001</v>
      </c>
    </row>
    <row r="14" spans="1:3" ht="12.75" customHeight="1" x14ac:dyDescent="0.2">
      <c r="A14" s="166" t="s">
        <v>62</v>
      </c>
      <c r="B14" s="159">
        <v>1084771808.22</v>
      </c>
      <c r="C14" s="160">
        <v>8361382357.2700005</v>
      </c>
    </row>
    <row r="15" spans="1:3" ht="13.5" customHeight="1" x14ac:dyDescent="0.2">
      <c r="A15" s="166" t="s">
        <v>63</v>
      </c>
      <c r="B15" s="159">
        <v>1786680952.04</v>
      </c>
      <c r="C15" s="160">
        <v>6255082879.04</v>
      </c>
    </row>
    <row r="16" spans="1:3" x14ac:dyDescent="0.2">
      <c r="A16" s="166"/>
      <c r="B16" s="139"/>
      <c r="C16" s="151"/>
    </row>
    <row r="17" spans="1:3" x14ac:dyDescent="0.2">
      <c r="A17" s="165" t="s">
        <v>64</v>
      </c>
      <c r="B17" s="143">
        <f>SUM(B18:B22)</f>
        <v>0</v>
      </c>
      <c r="C17" s="152">
        <f>SUM(C18:C22)</f>
        <v>2645291.02</v>
      </c>
    </row>
    <row r="18" spans="1:3" x14ac:dyDescent="0.2">
      <c r="A18" s="166" t="s">
        <v>65</v>
      </c>
      <c r="B18" s="142">
        <v>0</v>
      </c>
      <c r="C18" s="150">
        <v>0</v>
      </c>
    </row>
    <row r="19" spans="1:3" x14ac:dyDescent="0.2">
      <c r="A19" s="166" t="s">
        <v>66</v>
      </c>
      <c r="B19" s="142">
        <v>0</v>
      </c>
      <c r="C19" s="150">
        <v>0</v>
      </c>
    </row>
    <row r="20" spans="1:3" x14ac:dyDescent="0.2">
      <c r="A20" s="166" t="s">
        <v>67</v>
      </c>
      <c r="B20" s="142">
        <v>0</v>
      </c>
      <c r="C20" s="150">
        <v>0</v>
      </c>
    </row>
    <row r="21" spans="1:3" x14ac:dyDescent="0.2">
      <c r="A21" s="166" t="s">
        <v>68</v>
      </c>
      <c r="B21" s="142">
        <v>0</v>
      </c>
      <c r="C21" s="150">
        <v>0</v>
      </c>
    </row>
    <row r="22" spans="1:3" x14ac:dyDescent="0.2">
      <c r="A22" s="166" t="s">
        <v>69</v>
      </c>
      <c r="B22" s="142">
        <v>0</v>
      </c>
      <c r="C22" s="160">
        <v>2645291.02</v>
      </c>
    </row>
    <row r="23" spans="1:3" x14ac:dyDescent="0.2">
      <c r="A23" s="167"/>
      <c r="B23" s="144"/>
      <c r="C23" s="153"/>
    </row>
    <row r="24" spans="1:3" x14ac:dyDescent="0.2">
      <c r="A24" s="164" t="s">
        <v>70</v>
      </c>
      <c r="B24" s="141">
        <f>+B4+B13+B17</f>
        <v>2878358122.4300003</v>
      </c>
      <c r="C24" s="154">
        <f>+C4+C13+C17</f>
        <v>14673426658.370003</v>
      </c>
    </row>
    <row r="25" spans="1:3" x14ac:dyDescent="0.2">
      <c r="A25" s="168"/>
      <c r="B25" s="145"/>
      <c r="C25" s="154"/>
    </row>
    <row r="26" spans="1:3" s="7" customFormat="1" x14ac:dyDescent="0.2">
      <c r="A26" s="164" t="s">
        <v>71</v>
      </c>
      <c r="B26" s="146"/>
      <c r="C26" s="155"/>
    </row>
    <row r="27" spans="1:3" x14ac:dyDescent="0.2">
      <c r="A27" s="165" t="s">
        <v>72</v>
      </c>
      <c r="B27" s="141">
        <f>SUM(B28:B30)</f>
        <v>1887372447.0900002</v>
      </c>
      <c r="C27" s="149">
        <f>SUM(C28:C30)</f>
        <v>14034009744.889999</v>
      </c>
    </row>
    <row r="28" spans="1:3" x14ac:dyDescent="0.2">
      <c r="A28" s="166" t="s">
        <v>73</v>
      </c>
      <c r="B28" s="159">
        <v>1331394346.49</v>
      </c>
      <c r="C28" s="160">
        <v>8351339272.46</v>
      </c>
    </row>
    <row r="29" spans="1:3" x14ac:dyDescent="0.2">
      <c r="A29" s="166" t="s">
        <v>74</v>
      </c>
      <c r="B29" s="159">
        <v>244703369.25</v>
      </c>
      <c r="C29" s="160">
        <v>2651391198.8899999</v>
      </c>
    </row>
    <row r="30" spans="1:3" x14ac:dyDescent="0.2">
      <c r="A30" s="166" t="s">
        <v>75</v>
      </c>
      <c r="B30" s="159">
        <v>311274731.35000002</v>
      </c>
      <c r="C30" s="160">
        <v>3031279273.54</v>
      </c>
    </row>
    <row r="31" spans="1:3" x14ac:dyDescent="0.2">
      <c r="A31" s="166"/>
      <c r="B31" s="139"/>
      <c r="C31" s="151"/>
    </row>
    <row r="32" spans="1:3" x14ac:dyDescent="0.2">
      <c r="A32" s="165" t="s">
        <v>76</v>
      </c>
      <c r="B32" s="141">
        <f>SUM(B33:B41)</f>
        <v>0</v>
      </c>
      <c r="C32" s="149">
        <f>SUM(C33:C41)</f>
        <v>588950</v>
      </c>
    </row>
    <row r="33" spans="1:3" x14ac:dyDescent="0.2">
      <c r="A33" s="166" t="s">
        <v>77</v>
      </c>
      <c r="B33" s="142">
        <v>0</v>
      </c>
      <c r="C33" s="150">
        <v>0</v>
      </c>
    </row>
    <row r="34" spans="1:3" x14ac:dyDescent="0.2">
      <c r="A34" s="166" t="s">
        <v>78</v>
      </c>
      <c r="B34" s="142">
        <v>0</v>
      </c>
      <c r="C34" s="150">
        <v>0</v>
      </c>
    </row>
    <row r="35" spans="1:3" x14ac:dyDescent="0.2">
      <c r="A35" s="166" t="s">
        <v>79</v>
      </c>
      <c r="B35" s="139">
        <v>0</v>
      </c>
      <c r="C35" s="160">
        <v>480000</v>
      </c>
    </row>
    <row r="36" spans="1:3" x14ac:dyDescent="0.2">
      <c r="A36" s="166" t="s">
        <v>80</v>
      </c>
      <c r="B36" s="139">
        <v>0</v>
      </c>
      <c r="C36" s="160">
        <v>108950</v>
      </c>
    </row>
    <row r="37" spans="1:3" x14ac:dyDescent="0.2">
      <c r="A37" s="166" t="s">
        <v>81</v>
      </c>
      <c r="B37" s="142">
        <v>0</v>
      </c>
      <c r="C37" s="150">
        <v>0</v>
      </c>
    </row>
    <row r="38" spans="1:3" x14ac:dyDescent="0.2">
      <c r="A38" s="166" t="s">
        <v>82</v>
      </c>
      <c r="B38" s="142">
        <v>0</v>
      </c>
      <c r="C38" s="150">
        <v>0</v>
      </c>
    </row>
    <row r="39" spans="1:3" x14ac:dyDescent="0.2">
      <c r="A39" s="166" t="s">
        <v>83</v>
      </c>
      <c r="B39" s="142">
        <v>0</v>
      </c>
      <c r="C39" s="150">
        <v>0</v>
      </c>
    </row>
    <row r="40" spans="1:3" x14ac:dyDescent="0.2">
      <c r="A40" s="166" t="s">
        <v>84</v>
      </c>
      <c r="B40" s="142">
        <v>0</v>
      </c>
      <c r="C40" s="150">
        <v>0</v>
      </c>
    </row>
    <row r="41" spans="1:3" x14ac:dyDescent="0.2">
      <c r="A41" s="166" t="s">
        <v>85</v>
      </c>
      <c r="B41" s="142">
        <v>0</v>
      </c>
      <c r="C41" s="150">
        <v>0</v>
      </c>
    </row>
    <row r="42" spans="1:3" x14ac:dyDescent="0.2">
      <c r="A42" s="166"/>
      <c r="B42" s="142"/>
      <c r="C42" s="150"/>
    </row>
    <row r="43" spans="1:3" x14ac:dyDescent="0.2">
      <c r="A43" s="165" t="s">
        <v>86</v>
      </c>
      <c r="B43" s="141">
        <f>SUM(B44:B46)</f>
        <v>0</v>
      </c>
      <c r="C43" s="149">
        <f>SUM(C44:C46)</f>
        <v>0</v>
      </c>
    </row>
    <row r="44" spans="1:3" x14ac:dyDescent="0.2">
      <c r="A44" s="166" t="s">
        <v>87</v>
      </c>
      <c r="B44" s="142">
        <v>0</v>
      </c>
      <c r="C44" s="150">
        <v>0</v>
      </c>
    </row>
    <row r="45" spans="1:3" x14ac:dyDescent="0.2">
      <c r="A45" s="166" t="s">
        <v>38</v>
      </c>
      <c r="B45" s="142">
        <v>0</v>
      </c>
      <c r="C45" s="150">
        <v>0</v>
      </c>
    </row>
    <row r="46" spans="1:3" x14ac:dyDescent="0.2">
      <c r="A46" s="166" t="s">
        <v>88</v>
      </c>
      <c r="B46" s="142">
        <v>0</v>
      </c>
      <c r="C46" s="150">
        <v>0</v>
      </c>
    </row>
    <row r="47" spans="1:3" x14ac:dyDescent="0.2">
      <c r="A47" s="166"/>
      <c r="B47" s="142"/>
      <c r="C47" s="150"/>
    </row>
    <row r="48" spans="1:3" x14ac:dyDescent="0.2">
      <c r="A48" s="165" t="s">
        <v>89</v>
      </c>
      <c r="B48" s="141">
        <f>SUM(B49:B53)</f>
        <v>0</v>
      </c>
      <c r="C48" s="149">
        <f>SUM(C49:C53)</f>
        <v>0</v>
      </c>
    </row>
    <row r="49" spans="1:3" x14ac:dyDescent="0.2">
      <c r="A49" s="166" t="s">
        <v>90</v>
      </c>
      <c r="B49" s="142">
        <v>0</v>
      </c>
      <c r="C49" s="150">
        <v>0</v>
      </c>
    </row>
    <row r="50" spans="1:3" x14ac:dyDescent="0.2">
      <c r="A50" s="166" t="s">
        <v>91</v>
      </c>
      <c r="B50" s="142">
        <v>0</v>
      </c>
      <c r="C50" s="150">
        <v>0</v>
      </c>
    </row>
    <row r="51" spans="1:3" x14ac:dyDescent="0.2">
      <c r="A51" s="166" t="s">
        <v>92</v>
      </c>
      <c r="B51" s="142">
        <v>0</v>
      </c>
      <c r="C51" s="150">
        <v>0</v>
      </c>
    </row>
    <row r="52" spans="1:3" x14ac:dyDescent="0.2">
      <c r="A52" s="166" t="s">
        <v>93</v>
      </c>
      <c r="B52" s="142">
        <v>0</v>
      </c>
      <c r="C52" s="150">
        <v>0</v>
      </c>
    </row>
    <row r="53" spans="1:3" x14ac:dyDescent="0.2">
      <c r="A53" s="166" t="s">
        <v>94</v>
      </c>
      <c r="B53" s="142">
        <v>0</v>
      </c>
      <c r="C53" s="150">
        <v>0</v>
      </c>
    </row>
    <row r="54" spans="1:3" x14ac:dyDescent="0.2">
      <c r="A54" s="166"/>
      <c r="B54" s="142"/>
      <c r="C54" s="150"/>
    </row>
    <row r="55" spans="1:3" x14ac:dyDescent="0.2">
      <c r="A55" s="165" t="s">
        <v>95</v>
      </c>
      <c r="B55" s="141">
        <f>SUM(B56:B61)</f>
        <v>109791470.72999999</v>
      </c>
      <c r="C55" s="149">
        <f>SUM(C56:C61)</f>
        <v>439908510.17000008</v>
      </c>
    </row>
    <row r="56" spans="1:3" x14ac:dyDescent="0.2">
      <c r="A56" s="166" t="s">
        <v>96</v>
      </c>
      <c r="B56" s="159">
        <v>9149394.9100000001</v>
      </c>
      <c r="C56" s="160">
        <v>303251475.97000003</v>
      </c>
    </row>
    <row r="57" spans="1:3" x14ac:dyDescent="0.2">
      <c r="A57" s="166" t="s">
        <v>97</v>
      </c>
      <c r="B57" s="159">
        <v>0</v>
      </c>
      <c r="C57" s="160">
        <v>0</v>
      </c>
    </row>
    <row r="58" spans="1:3" x14ac:dyDescent="0.2">
      <c r="A58" s="166" t="s">
        <v>98</v>
      </c>
      <c r="B58" s="159">
        <v>100642056.44</v>
      </c>
      <c r="C58" s="160">
        <v>136647943.84</v>
      </c>
    </row>
    <row r="59" spans="1:3" x14ac:dyDescent="0.2">
      <c r="A59" s="166" t="s">
        <v>99</v>
      </c>
      <c r="B59" s="159">
        <v>0</v>
      </c>
      <c r="C59" s="160">
        <v>0</v>
      </c>
    </row>
    <row r="60" spans="1:3" x14ac:dyDescent="0.2">
      <c r="A60" s="166" t="s">
        <v>100</v>
      </c>
      <c r="B60" s="159">
        <v>0</v>
      </c>
      <c r="C60" s="160">
        <v>0</v>
      </c>
    </row>
    <row r="61" spans="1:3" x14ac:dyDescent="0.2">
      <c r="A61" s="166" t="s">
        <v>101</v>
      </c>
      <c r="B61" s="159">
        <v>19.38</v>
      </c>
      <c r="C61" s="160">
        <v>9090.36</v>
      </c>
    </row>
    <row r="62" spans="1:3" x14ac:dyDescent="0.2">
      <c r="A62" s="166"/>
      <c r="B62" s="139"/>
      <c r="C62" s="151"/>
    </row>
    <row r="63" spans="1:3" x14ac:dyDescent="0.2">
      <c r="A63" s="165" t="s">
        <v>102</v>
      </c>
      <c r="B63" s="141">
        <f>+B64</f>
        <v>0</v>
      </c>
      <c r="C63" s="149">
        <f>+C64</f>
        <v>0</v>
      </c>
    </row>
    <row r="64" spans="1:3" x14ac:dyDescent="0.2">
      <c r="A64" s="166" t="s">
        <v>103</v>
      </c>
      <c r="B64" s="142">
        <v>0</v>
      </c>
      <c r="C64" s="150">
        <v>0</v>
      </c>
    </row>
    <row r="65" spans="1:8" x14ac:dyDescent="0.2">
      <c r="A65" s="167"/>
      <c r="B65" s="144"/>
      <c r="C65" s="153"/>
    </row>
    <row r="66" spans="1:8" x14ac:dyDescent="0.2">
      <c r="A66" s="164" t="s">
        <v>104</v>
      </c>
      <c r="B66" s="141">
        <f>+B63+B55+B48+B43+B32+B27</f>
        <v>1997163917.8200002</v>
      </c>
      <c r="C66" s="154">
        <f>+C63+C55+C48+C43+C32+C27</f>
        <v>14474507205.059999</v>
      </c>
    </row>
    <row r="67" spans="1:8" x14ac:dyDescent="0.2">
      <c r="A67" s="168"/>
      <c r="B67" s="141"/>
      <c r="C67" s="154"/>
    </row>
    <row r="68" spans="1:8" s="7" customFormat="1" x14ac:dyDescent="0.2">
      <c r="A68" s="164" t="s">
        <v>105</v>
      </c>
      <c r="B68" s="141">
        <f>+B24-B66</f>
        <v>881194204.61000013</v>
      </c>
      <c r="C68" s="149">
        <f>+C24-C66</f>
        <v>198919453.31000328</v>
      </c>
    </row>
    <row r="69" spans="1:8" s="7" customFormat="1" ht="12" thickBot="1" x14ac:dyDescent="0.25">
      <c r="A69" s="156"/>
      <c r="B69" s="157"/>
      <c r="C69" s="158"/>
    </row>
    <row r="70" spans="1:8" s="9" customFormat="1" ht="12.75" x14ac:dyDescent="0.2">
      <c r="A70" s="210" t="s">
        <v>141</v>
      </c>
      <c r="B70" s="30"/>
      <c r="C70" s="30"/>
      <c r="D70" s="30"/>
      <c r="E70" s="30"/>
      <c r="F70" s="30"/>
      <c r="G70" s="30"/>
      <c r="H70" s="30"/>
    </row>
    <row r="76" spans="1:8" ht="12.75" x14ac:dyDescent="0.2">
      <c r="A76" s="20"/>
    </row>
    <row r="85" spans="1:1" ht="12.75" x14ac:dyDescent="0.2">
      <c r="A85" s="20"/>
    </row>
    <row r="94" spans="1:1" ht="12.75" x14ac:dyDescent="0.2">
      <c r="A94" s="20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499984740745262"/>
    <pageSetUpPr fitToPage="1"/>
  </sheetPr>
  <dimension ref="A1:E88"/>
  <sheetViews>
    <sheetView showGridLines="0" zoomScaleSheetLayoutView="80" workbookViewId="0">
      <selection sqref="A1:C1"/>
    </sheetView>
  </sheetViews>
  <sheetFormatPr baseColWidth="10" defaultColWidth="12" defaultRowHeight="11.25" x14ac:dyDescent="0.2"/>
  <cols>
    <col min="1" max="1" width="88.1640625" style="5" customWidth="1"/>
    <col min="2" max="2" width="19.5" style="5" customWidth="1"/>
    <col min="3" max="3" width="19.5" style="6" customWidth="1"/>
    <col min="4" max="4" width="1.6640625" style="1" customWidth="1"/>
    <col min="5" max="5" width="18.1640625" style="1" customWidth="1"/>
    <col min="6" max="16384" width="12" style="1"/>
  </cols>
  <sheetData>
    <row r="1" spans="1:5" ht="50.25" customHeight="1" thickBot="1" x14ac:dyDescent="0.25">
      <c r="A1" s="321" t="s">
        <v>334</v>
      </c>
      <c r="B1" s="322"/>
      <c r="C1" s="323"/>
    </row>
    <row r="2" spans="1:5" s="11" customFormat="1" ht="15" customHeight="1" thickBot="1" x14ac:dyDescent="0.25">
      <c r="A2" s="250" t="s">
        <v>106</v>
      </c>
      <c r="B2" s="251" t="s">
        <v>113</v>
      </c>
      <c r="C2" s="252" t="s">
        <v>111</v>
      </c>
    </row>
    <row r="3" spans="1:5" s="2" customFormat="1" x14ac:dyDescent="0.2">
      <c r="A3" s="235" t="s">
        <v>0</v>
      </c>
      <c r="B3" s="236">
        <f>+B4+B13</f>
        <v>485948375.31999999</v>
      </c>
      <c r="C3" s="237">
        <f>+C4+C13</f>
        <v>657352680.58000004</v>
      </c>
      <c r="E3" s="12"/>
    </row>
    <row r="4" spans="1:5" ht="12.75" customHeight="1" x14ac:dyDescent="0.2">
      <c r="A4" s="238" t="s">
        <v>2</v>
      </c>
      <c r="B4" s="232">
        <f>SUM(B5:B11)</f>
        <v>468954043.70999998</v>
      </c>
      <c r="C4" s="239">
        <f>SUM(C5:C11)</f>
        <v>632385434.60000002</v>
      </c>
    </row>
    <row r="5" spans="1:5" x14ac:dyDescent="0.2">
      <c r="A5" s="240" t="s">
        <v>4</v>
      </c>
      <c r="B5" s="253">
        <v>368311987.26999998</v>
      </c>
      <c r="C5" s="254">
        <v>0</v>
      </c>
    </row>
    <row r="6" spans="1:5" x14ac:dyDescent="0.2">
      <c r="A6" s="240" t="s">
        <v>6</v>
      </c>
      <c r="B6" s="253">
        <v>0</v>
      </c>
      <c r="C6" s="254">
        <v>588108406.63</v>
      </c>
    </row>
    <row r="7" spans="1:5" x14ac:dyDescent="0.2">
      <c r="A7" s="240" t="s">
        <v>8</v>
      </c>
      <c r="B7" s="253">
        <v>0</v>
      </c>
      <c r="C7" s="254">
        <v>44277027.969999999</v>
      </c>
      <c r="E7" s="13"/>
    </row>
    <row r="8" spans="1:5" x14ac:dyDescent="0.2">
      <c r="A8" s="240" t="s">
        <v>10</v>
      </c>
      <c r="B8" s="253">
        <v>100642056.44</v>
      </c>
      <c r="C8" s="254">
        <v>0</v>
      </c>
    </row>
    <row r="9" spans="1:5" x14ac:dyDescent="0.2">
      <c r="A9" s="240" t="s">
        <v>12</v>
      </c>
      <c r="B9" s="253">
        <v>0</v>
      </c>
      <c r="C9" s="254">
        <v>0</v>
      </c>
    </row>
    <row r="10" spans="1:5" x14ac:dyDescent="0.2">
      <c r="A10" s="240" t="s">
        <v>14</v>
      </c>
      <c r="B10" s="253">
        <v>0</v>
      </c>
      <c r="C10" s="254">
        <v>0</v>
      </c>
    </row>
    <row r="11" spans="1:5" x14ac:dyDescent="0.2">
      <c r="A11" s="240" t="s">
        <v>16</v>
      </c>
      <c r="B11" s="253">
        <v>0</v>
      </c>
      <c r="C11" s="254">
        <v>0</v>
      </c>
    </row>
    <row r="12" spans="1:5" x14ac:dyDescent="0.2">
      <c r="A12" s="241"/>
      <c r="B12" s="233"/>
      <c r="C12" s="242"/>
    </row>
    <row r="13" spans="1:5" x14ac:dyDescent="0.2">
      <c r="A13" s="238" t="s">
        <v>19</v>
      </c>
      <c r="B13" s="232">
        <f>SUM(B14:B22)</f>
        <v>16994331.609999999</v>
      </c>
      <c r="C13" s="239">
        <f>SUM(C14:C22)</f>
        <v>24967245.98</v>
      </c>
    </row>
    <row r="14" spans="1:5" x14ac:dyDescent="0.2">
      <c r="A14" s="240" t="s">
        <v>20</v>
      </c>
      <c r="B14" s="253">
        <v>0</v>
      </c>
      <c r="C14" s="254">
        <v>0</v>
      </c>
    </row>
    <row r="15" spans="1:5" x14ac:dyDescent="0.2">
      <c r="A15" s="240" t="s">
        <v>22</v>
      </c>
      <c r="B15" s="253">
        <v>0</v>
      </c>
      <c r="C15" s="254">
        <v>0</v>
      </c>
    </row>
    <row r="16" spans="1:5" x14ac:dyDescent="0.2">
      <c r="A16" s="240" t="s">
        <v>24</v>
      </c>
      <c r="B16" s="253">
        <v>16994331.609999999</v>
      </c>
      <c r="C16" s="254">
        <v>0</v>
      </c>
    </row>
    <row r="17" spans="1:5" x14ac:dyDescent="0.2">
      <c r="A17" s="240" t="s">
        <v>26</v>
      </c>
      <c r="B17" s="253">
        <v>0</v>
      </c>
      <c r="C17" s="254">
        <v>21411800.690000001</v>
      </c>
    </row>
    <row r="18" spans="1:5" x14ac:dyDescent="0.2">
      <c r="A18" s="240" t="s">
        <v>28</v>
      </c>
      <c r="B18" s="253">
        <v>0</v>
      </c>
      <c r="C18" s="254">
        <v>0</v>
      </c>
    </row>
    <row r="19" spans="1:5" x14ac:dyDescent="0.2">
      <c r="A19" s="240" t="s">
        <v>30</v>
      </c>
      <c r="B19" s="253">
        <v>0</v>
      </c>
      <c r="C19" s="254">
        <v>3555445.29</v>
      </c>
    </row>
    <row r="20" spans="1:5" x14ac:dyDescent="0.2">
      <c r="A20" s="240" t="s">
        <v>31</v>
      </c>
      <c r="B20" s="253">
        <v>0</v>
      </c>
      <c r="C20" s="254">
        <v>0</v>
      </c>
    </row>
    <row r="21" spans="1:5" x14ac:dyDescent="0.2">
      <c r="A21" s="240" t="s">
        <v>33</v>
      </c>
      <c r="B21" s="253">
        <v>0</v>
      </c>
      <c r="C21" s="254">
        <v>0</v>
      </c>
    </row>
    <row r="22" spans="1:5" x14ac:dyDescent="0.2">
      <c r="A22" s="240" t="s">
        <v>34</v>
      </c>
      <c r="B22" s="253">
        <v>0</v>
      </c>
      <c r="C22" s="254">
        <v>0</v>
      </c>
    </row>
    <row r="23" spans="1:5" s="2" customFormat="1" x14ac:dyDescent="0.2">
      <c r="A23" s="243"/>
      <c r="B23" s="143"/>
      <c r="C23" s="152"/>
    </row>
    <row r="24" spans="1:5" s="2" customFormat="1" x14ac:dyDescent="0.2">
      <c r="A24" s="244" t="s">
        <v>1</v>
      </c>
      <c r="B24" s="232">
        <f>+B25+B35</f>
        <v>841013.36</v>
      </c>
      <c r="C24" s="239">
        <f>+C25+C35</f>
        <v>445283453.91000003</v>
      </c>
      <c r="E24" s="12"/>
    </row>
    <row r="25" spans="1:5" x14ac:dyDescent="0.2">
      <c r="A25" s="238" t="s">
        <v>3</v>
      </c>
      <c r="B25" s="232">
        <f>SUM(B26:B33)</f>
        <v>841013.36</v>
      </c>
      <c r="C25" s="239">
        <f>SUM(C26:C33)</f>
        <v>445283453.91000003</v>
      </c>
    </row>
    <row r="26" spans="1:5" x14ac:dyDescent="0.2">
      <c r="A26" s="240" t="s">
        <v>5</v>
      </c>
      <c r="B26" s="253">
        <v>0</v>
      </c>
      <c r="C26" s="254">
        <v>445283453.91000003</v>
      </c>
    </row>
    <row r="27" spans="1:5" x14ac:dyDescent="0.2">
      <c r="A27" s="240" t="s">
        <v>7</v>
      </c>
      <c r="B27" s="253">
        <v>0</v>
      </c>
      <c r="C27" s="254">
        <v>0</v>
      </c>
    </row>
    <row r="28" spans="1:5" x14ac:dyDescent="0.2">
      <c r="A28" s="240" t="s">
        <v>9</v>
      </c>
      <c r="B28" s="253">
        <v>0</v>
      </c>
      <c r="C28" s="254">
        <v>0</v>
      </c>
    </row>
    <row r="29" spans="1:5" x14ac:dyDescent="0.2">
      <c r="A29" s="240" t="s">
        <v>11</v>
      </c>
      <c r="B29" s="253">
        <v>0</v>
      </c>
      <c r="C29" s="254">
        <v>0</v>
      </c>
    </row>
    <row r="30" spans="1:5" x14ac:dyDescent="0.2">
      <c r="A30" s="240" t="s">
        <v>13</v>
      </c>
      <c r="B30" s="253">
        <v>0</v>
      </c>
      <c r="C30" s="254">
        <v>0</v>
      </c>
    </row>
    <row r="31" spans="1:5" x14ac:dyDescent="0.2">
      <c r="A31" s="240" t="s">
        <v>15</v>
      </c>
      <c r="B31" s="253">
        <v>0</v>
      </c>
      <c r="C31" s="254">
        <v>0</v>
      </c>
    </row>
    <row r="32" spans="1:5" x14ac:dyDescent="0.2">
      <c r="A32" s="240" t="s">
        <v>17</v>
      </c>
      <c r="B32" s="253">
        <v>0</v>
      </c>
      <c r="C32" s="254">
        <v>0</v>
      </c>
    </row>
    <row r="33" spans="1:5" x14ac:dyDescent="0.2">
      <c r="A33" s="240" t="s">
        <v>18</v>
      </c>
      <c r="B33" s="253">
        <v>841013.36</v>
      </c>
      <c r="C33" s="254">
        <v>0</v>
      </c>
    </row>
    <row r="34" spans="1:5" x14ac:dyDescent="0.2">
      <c r="A34" s="241"/>
      <c r="B34" s="233"/>
      <c r="C34" s="242"/>
    </row>
    <row r="35" spans="1:5" x14ac:dyDescent="0.2">
      <c r="A35" s="238" t="s">
        <v>21</v>
      </c>
      <c r="B35" s="232">
        <f>SUM(B36:B41)</f>
        <v>0</v>
      </c>
      <c r="C35" s="239">
        <f>SUM(C36:C41)</f>
        <v>0</v>
      </c>
    </row>
    <row r="36" spans="1:5" x14ac:dyDescent="0.2">
      <c r="A36" s="240" t="s">
        <v>23</v>
      </c>
      <c r="B36" s="234">
        <v>0</v>
      </c>
      <c r="C36" s="245">
        <v>0</v>
      </c>
    </row>
    <row r="37" spans="1:5" x14ac:dyDescent="0.2">
      <c r="A37" s="240" t="s">
        <v>25</v>
      </c>
      <c r="B37" s="234">
        <v>0</v>
      </c>
      <c r="C37" s="245">
        <v>0</v>
      </c>
    </row>
    <row r="38" spans="1:5" x14ac:dyDescent="0.2">
      <c r="A38" s="240" t="s">
        <v>27</v>
      </c>
      <c r="B38" s="234">
        <v>0</v>
      </c>
      <c r="C38" s="245">
        <v>0</v>
      </c>
    </row>
    <row r="39" spans="1:5" x14ac:dyDescent="0.2">
      <c r="A39" s="240" t="s">
        <v>29</v>
      </c>
      <c r="B39" s="234">
        <v>0</v>
      </c>
      <c r="C39" s="245">
        <v>0</v>
      </c>
    </row>
    <row r="40" spans="1:5" x14ac:dyDescent="0.2">
      <c r="A40" s="240" t="s">
        <v>323</v>
      </c>
      <c r="B40" s="234">
        <v>0</v>
      </c>
      <c r="C40" s="245">
        <v>0</v>
      </c>
    </row>
    <row r="41" spans="1:5" x14ac:dyDescent="0.2">
      <c r="A41" s="240" t="s">
        <v>32</v>
      </c>
      <c r="B41" s="234">
        <v>0</v>
      </c>
      <c r="C41" s="245">
        <v>0</v>
      </c>
    </row>
    <row r="42" spans="1:5" x14ac:dyDescent="0.2">
      <c r="A42" s="241"/>
      <c r="B42" s="233"/>
      <c r="C42" s="242"/>
    </row>
    <row r="43" spans="1:5" s="2" customFormat="1" x14ac:dyDescent="0.2">
      <c r="A43" s="244" t="s">
        <v>36</v>
      </c>
      <c r="B43" s="232">
        <f>+B45+B50+B57</f>
        <v>755183783.01999998</v>
      </c>
      <c r="C43" s="239">
        <f>+C45+C50+C57</f>
        <v>139337037.21000001</v>
      </c>
      <c r="E43" s="12"/>
    </row>
    <row r="44" spans="1:5" s="2" customFormat="1" x14ac:dyDescent="0.2">
      <c r="A44" s="244"/>
      <c r="B44" s="232"/>
      <c r="C44" s="239"/>
      <c r="E44" s="12"/>
    </row>
    <row r="45" spans="1:5" x14ac:dyDescent="0.2">
      <c r="A45" s="238" t="s">
        <v>37</v>
      </c>
      <c r="B45" s="232">
        <f>SUM(B46:B48)</f>
        <v>72909031.719999999</v>
      </c>
      <c r="C45" s="239">
        <f>SUM(C46:C48)</f>
        <v>0</v>
      </c>
    </row>
    <row r="46" spans="1:5" x14ac:dyDescent="0.2">
      <c r="A46" s="240" t="s">
        <v>38</v>
      </c>
      <c r="B46" s="253">
        <v>72783129.719999999</v>
      </c>
      <c r="C46" s="254">
        <v>0</v>
      </c>
    </row>
    <row r="47" spans="1:5" x14ac:dyDescent="0.2">
      <c r="A47" s="240" t="s">
        <v>39</v>
      </c>
      <c r="B47" s="253">
        <v>125902</v>
      </c>
      <c r="C47" s="254">
        <v>0</v>
      </c>
    </row>
    <row r="48" spans="1:5" x14ac:dyDescent="0.2">
      <c r="A48" s="240" t="s">
        <v>40</v>
      </c>
      <c r="B48" s="253">
        <v>0</v>
      </c>
      <c r="C48" s="254">
        <v>0</v>
      </c>
    </row>
    <row r="49" spans="1:5" x14ac:dyDescent="0.2">
      <c r="A49" s="241"/>
      <c r="B49" s="233"/>
      <c r="C49" s="242"/>
    </row>
    <row r="50" spans="1:5" x14ac:dyDescent="0.2">
      <c r="A50" s="238" t="s">
        <v>41</v>
      </c>
      <c r="B50" s="232">
        <f>SUM(B51:B55)</f>
        <v>682274751.29999995</v>
      </c>
      <c r="C50" s="239">
        <f>SUM(C51:C55)</f>
        <v>139337037.21000001</v>
      </c>
    </row>
    <row r="51" spans="1:5" x14ac:dyDescent="0.2">
      <c r="A51" s="240" t="s">
        <v>42</v>
      </c>
      <c r="B51" s="253">
        <v>682274751.29999995</v>
      </c>
      <c r="C51" s="254">
        <v>0</v>
      </c>
    </row>
    <row r="52" spans="1:5" x14ac:dyDescent="0.2">
      <c r="A52" s="240" t="s">
        <v>43</v>
      </c>
      <c r="B52" s="253">
        <v>0</v>
      </c>
      <c r="C52" s="254">
        <v>139337037.21000001</v>
      </c>
    </row>
    <row r="53" spans="1:5" x14ac:dyDescent="0.2">
      <c r="A53" s="240" t="s">
        <v>44</v>
      </c>
      <c r="B53" s="253">
        <v>0</v>
      </c>
      <c r="C53" s="254">
        <v>0</v>
      </c>
    </row>
    <row r="54" spans="1:5" x14ac:dyDescent="0.2">
      <c r="A54" s="240" t="s">
        <v>45</v>
      </c>
      <c r="B54" s="253">
        <v>0</v>
      </c>
      <c r="C54" s="254">
        <v>0</v>
      </c>
    </row>
    <row r="55" spans="1:5" x14ac:dyDescent="0.2">
      <c r="A55" s="240" t="s">
        <v>46</v>
      </c>
      <c r="B55" s="253">
        <v>0</v>
      </c>
      <c r="C55" s="254">
        <v>0</v>
      </c>
    </row>
    <row r="56" spans="1:5" x14ac:dyDescent="0.2">
      <c r="A56" s="241"/>
      <c r="B56" s="233"/>
      <c r="C56" s="242"/>
    </row>
    <row r="57" spans="1:5" x14ac:dyDescent="0.2">
      <c r="A57" s="238" t="s">
        <v>112</v>
      </c>
      <c r="B57" s="232">
        <f>SUM(B58:B59)</f>
        <v>0</v>
      </c>
      <c r="C57" s="239">
        <f>SUM(C58:C59)</f>
        <v>0</v>
      </c>
    </row>
    <row r="58" spans="1:5" x14ac:dyDescent="0.2">
      <c r="A58" s="240" t="s">
        <v>48</v>
      </c>
      <c r="B58" s="177">
        <v>0</v>
      </c>
      <c r="C58" s="246">
        <v>0</v>
      </c>
    </row>
    <row r="59" spans="1:5" x14ac:dyDescent="0.2">
      <c r="A59" s="240" t="s">
        <v>49</v>
      </c>
      <c r="B59" s="177">
        <v>0</v>
      </c>
      <c r="C59" s="246">
        <v>0</v>
      </c>
    </row>
    <row r="60" spans="1:5" ht="12" thickBot="1" x14ac:dyDescent="0.25">
      <c r="A60" s="247"/>
      <c r="B60" s="248"/>
      <c r="C60" s="249"/>
    </row>
    <row r="61" spans="1:5" ht="4.5" customHeight="1" x14ac:dyDescent="0.2">
      <c r="A61" s="231"/>
      <c r="B61" s="3"/>
      <c r="C61" s="3"/>
    </row>
    <row r="62" spans="1:5" ht="28.5" customHeight="1" x14ac:dyDescent="0.2">
      <c r="A62" s="324" t="s">
        <v>141</v>
      </c>
      <c r="B62" s="324"/>
      <c r="C62" s="324"/>
    </row>
    <row r="64" spans="1:5" x14ac:dyDescent="0.2">
      <c r="B64" s="14"/>
      <c r="C64" s="14"/>
      <c r="E64" s="13"/>
    </row>
    <row r="70" spans="1:1" ht="12.75" x14ac:dyDescent="0.2">
      <c r="A70" s="19"/>
    </row>
    <row r="79" spans="1:1" ht="12.75" x14ac:dyDescent="0.2">
      <c r="A79" s="19"/>
    </row>
    <row r="88" spans="1:1" ht="12.75" x14ac:dyDescent="0.2">
      <c r="A88" s="19"/>
    </row>
  </sheetData>
  <sheetProtection formatRows="0" autoFilter="0"/>
  <mergeCells count="2">
    <mergeCell ref="A1:C1"/>
    <mergeCell ref="A62:C62"/>
  </mergeCells>
  <printOptions horizontalCentered="1"/>
  <pageMargins left="0.78740157480314965" right="0.59055118110236227" top="0.78740157480314965" bottom="0.78740157480314965" header="0.31496062992125984" footer="0.31496062992125984"/>
  <pageSetup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4A5C26"/>
    <pageSetUpPr fitToPage="1"/>
  </sheetPr>
  <dimension ref="A1:H23"/>
  <sheetViews>
    <sheetView showGridLines="0" workbookViewId="0">
      <selection sqref="A1:F1"/>
    </sheetView>
  </sheetViews>
  <sheetFormatPr baseColWidth="10" defaultColWidth="12" defaultRowHeight="11.25" x14ac:dyDescent="0.2"/>
  <cols>
    <col min="1" max="1" width="57.6640625" style="26" customWidth="1"/>
    <col min="2" max="2" width="17.6640625" style="26" customWidth="1"/>
    <col min="3" max="4" width="19.83203125" style="26" customWidth="1"/>
    <col min="5" max="6" width="17.6640625" style="26" customWidth="1"/>
    <col min="7" max="7" width="1.1640625" style="26" customWidth="1"/>
    <col min="8" max="8" width="14.83203125" style="26" bestFit="1" customWidth="1"/>
    <col min="9" max="16384" width="12" style="26"/>
  </cols>
  <sheetData>
    <row r="1" spans="1:8" ht="55.5" customHeight="1" x14ac:dyDescent="0.2">
      <c r="A1" s="325" t="s">
        <v>342</v>
      </c>
      <c r="B1" s="325"/>
      <c r="C1" s="325"/>
      <c r="D1" s="325"/>
      <c r="E1" s="325"/>
      <c r="F1" s="326"/>
    </row>
    <row r="2" spans="1:8" ht="23.25" thickBot="1" x14ac:dyDescent="0.25">
      <c r="A2" s="27" t="s">
        <v>106</v>
      </c>
      <c r="B2" s="270" t="s">
        <v>257</v>
      </c>
      <c r="C2" s="270" t="s">
        <v>343</v>
      </c>
      <c r="D2" s="270" t="s">
        <v>344</v>
      </c>
      <c r="E2" s="270" t="s">
        <v>345</v>
      </c>
      <c r="F2" s="270" t="s">
        <v>346</v>
      </c>
    </row>
    <row r="3" spans="1:8" x14ac:dyDescent="0.2">
      <c r="A3" s="271" t="s">
        <v>0</v>
      </c>
      <c r="B3" s="272">
        <f>+B4+B12</f>
        <v>9244048929.1800003</v>
      </c>
      <c r="C3" s="272">
        <f>+C4+C12</f>
        <v>9497546086.5900002</v>
      </c>
      <c r="D3" s="272">
        <f>+D4+D12</f>
        <v>9326141781.3299999</v>
      </c>
      <c r="E3" s="272">
        <f>+B3+C3-D3</f>
        <v>9415453234.4400005</v>
      </c>
      <c r="F3" s="273">
        <f>+E3-B3</f>
        <v>171404305.26000023</v>
      </c>
      <c r="H3" s="12"/>
    </row>
    <row r="4" spans="1:8" x14ac:dyDescent="0.2">
      <c r="A4" s="274" t="s">
        <v>2</v>
      </c>
      <c r="B4" s="257">
        <f>+B5+B6+B7+B8+B9+B10+B11</f>
        <v>2001488983.02</v>
      </c>
      <c r="C4" s="257">
        <f>+C5+C6+C7+C8+C9+C10+C11</f>
        <v>9457809233.4300003</v>
      </c>
      <c r="D4" s="257">
        <f>+D5+D6+D7+D8+D9+D10+D11</f>
        <v>9294377842.539999</v>
      </c>
      <c r="E4" s="257">
        <f>+B4+C4-D4</f>
        <v>2164920373.9100018</v>
      </c>
      <c r="F4" s="262">
        <f>+E4-B4</f>
        <v>163431390.89000177</v>
      </c>
    </row>
    <row r="5" spans="1:8" x14ac:dyDescent="0.2">
      <c r="A5" s="275" t="s">
        <v>4</v>
      </c>
      <c r="B5" s="181">
        <v>1609806269.0699999</v>
      </c>
      <c r="C5" s="181">
        <v>5593044455.0600004</v>
      </c>
      <c r="D5" s="181">
        <v>5961356442.3299999</v>
      </c>
      <c r="E5" s="181">
        <f>B5+C5-D5</f>
        <v>1241494281.8000002</v>
      </c>
      <c r="F5" s="181">
        <f t="shared" ref="F5:F10" si="0">E5-B5</f>
        <v>-368311987.26999974</v>
      </c>
    </row>
    <row r="6" spans="1:8" x14ac:dyDescent="0.2">
      <c r="A6" s="275" t="s">
        <v>6</v>
      </c>
      <c r="B6" s="181">
        <v>114389548.2</v>
      </c>
      <c r="C6" s="181">
        <v>3715378081.3800001</v>
      </c>
      <c r="D6" s="181">
        <v>3127269674.75</v>
      </c>
      <c r="E6" s="181">
        <f t="shared" ref="E6:E11" si="1">B6+C6-D6</f>
        <v>702497954.82999992</v>
      </c>
      <c r="F6" s="181">
        <f t="shared" si="0"/>
        <v>588108406.62999988</v>
      </c>
    </row>
    <row r="7" spans="1:8" x14ac:dyDescent="0.2">
      <c r="A7" s="275" t="s">
        <v>8</v>
      </c>
      <c r="B7" s="181">
        <v>68895580.870000005</v>
      </c>
      <c r="C7" s="181">
        <v>51379629.219999999</v>
      </c>
      <c r="D7" s="181">
        <v>7102601.25</v>
      </c>
      <c r="E7" s="181">
        <f t="shared" si="1"/>
        <v>113172608.84</v>
      </c>
      <c r="F7" s="181">
        <f t="shared" si="0"/>
        <v>44277027.969999999</v>
      </c>
    </row>
    <row r="8" spans="1:8" x14ac:dyDescent="0.2">
      <c r="A8" s="275" t="s">
        <v>10</v>
      </c>
      <c r="B8" s="181">
        <v>198763584.88</v>
      </c>
      <c r="C8" s="181">
        <v>98007067.769999996</v>
      </c>
      <c r="D8" s="181">
        <v>198649124.21000001</v>
      </c>
      <c r="E8" s="181">
        <f t="shared" si="1"/>
        <v>98121528.439999968</v>
      </c>
      <c r="F8" s="181">
        <f t="shared" si="0"/>
        <v>-100642056.44000003</v>
      </c>
    </row>
    <row r="9" spans="1:8" x14ac:dyDescent="0.2">
      <c r="A9" s="275" t="s">
        <v>12</v>
      </c>
      <c r="B9" s="181">
        <v>0</v>
      </c>
      <c r="C9" s="181">
        <v>0</v>
      </c>
      <c r="D9" s="181">
        <v>0</v>
      </c>
      <c r="E9" s="181">
        <f t="shared" si="1"/>
        <v>0</v>
      </c>
      <c r="F9" s="181">
        <f t="shared" si="0"/>
        <v>0</v>
      </c>
    </row>
    <row r="10" spans="1:8" x14ac:dyDescent="0.2">
      <c r="A10" s="275" t="s">
        <v>14</v>
      </c>
      <c r="B10" s="181">
        <v>0</v>
      </c>
      <c r="C10" s="181">
        <v>0</v>
      </c>
      <c r="D10" s="181">
        <v>0</v>
      </c>
      <c r="E10" s="181">
        <f t="shared" si="1"/>
        <v>0</v>
      </c>
      <c r="F10" s="181">
        <f t="shared" si="0"/>
        <v>0</v>
      </c>
    </row>
    <row r="11" spans="1:8" x14ac:dyDescent="0.2">
      <c r="A11" s="275" t="s">
        <v>16</v>
      </c>
      <c r="B11" s="181">
        <v>9634000</v>
      </c>
      <c r="C11" s="181">
        <v>0</v>
      </c>
      <c r="D11" s="181">
        <v>0</v>
      </c>
      <c r="E11" s="181">
        <f t="shared" si="1"/>
        <v>9634000</v>
      </c>
      <c r="F11" s="263">
        <v>0</v>
      </c>
    </row>
    <row r="12" spans="1:8" x14ac:dyDescent="0.2">
      <c r="A12" s="274" t="s">
        <v>19</v>
      </c>
      <c r="B12" s="257">
        <f>SUM(B13:B21)</f>
        <v>7242559946.1599998</v>
      </c>
      <c r="C12" s="257">
        <f>SUM(C13:C21)</f>
        <v>39736853.159999996</v>
      </c>
      <c r="D12" s="257">
        <f>SUM(D13:D21)</f>
        <v>31763938.789999999</v>
      </c>
      <c r="E12" s="257">
        <f>+B12+C12-D12</f>
        <v>7250532860.5299997</v>
      </c>
      <c r="F12" s="262">
        <f>+E12-B12</f>
        <v>7972914.3699998856</v>
      </c>
    </row>
    <row r="13" spans="1:8" x14ac:dyDescent="0.2">
      <c r="A13" s="275" t="s">
        <v>20</v>
      </c>
      <c r="B13" s="181">
        <v>0</v>
      </c>
      <c r="C13" s="181">
        <v>0</v>
      </c>
      <c r="D13" s="181">
        <v>0</v>
      </c>
      <c r="E13" s="181">
        <f>B13+C13-D13</f>
        <v>0</v>
      </c>
      <c r="F13" s="181">
        <f t="shared" ref="F13:F21" si="2">E13-B13</f>
        <v>0</v>
      </c>
    </row>
    <row r="14" spans="1:8" x14ac:dyDescent="0.2">
      <c r="A14" s="275" t="s">
        <v>22</v>
      </c>
      <c r="B14" s="269">
        <v>0</v>
      </c>
      <c r="C14" s="269">
        <v>0</v>
      </c>
      <c r="D14" s="269">
        <v>0</v>
      </c>
      <c r="E14" s="269">
        <f t="shared" ref="E14:E21" si="3">B14+C14-D14</f>
        <v>0</v>
      </c>
      <c r="F14" s="269">
        <f t="shared" si="2"/>
        <v>0</v>
      </c>
    </row>
    <row r="15" spans="1:8" x14ac:dyDescent="0.2">
      <c r="A15" s="275" t="s">
        <v>24</v>
      </c>
      <c r="B15" s="269">
        <v>5776413967.6400003</v>
      </c>
      <c r="C15" s="269">
        <v>1814766.98</v>
      </c>
      <c r="D15" s="269">
        <v>18809098.59</v>
      </c>
      <c r="E15" s="269">
        <f t="shared" si="3"/>
        <v>5759419636.0299997</v>
      </c>
      <c r="F15" s="269">
        <f t="shared" si="2"/>
        <v>-16994331.61000061</v>
      </c>
    </row>
    <row r="16" spans="1:8" x14ac:dyDescent="0.2">
      <c r="A16" s="275" t="s">
        <v>26</v>
      </c>
      <c r="B16" s="181">
        <v>4305606286.6800003</v>
      </c>
      <c r="C16" s="181">
        <v>34366640.890000001</v>
      </c>
      <c r="D16" s="181">
        <v>12954840.199999999</v>
      </c>
      <c r="E16" s="181">
        <f t="shared" si="3"/>
        <v>4327018087.3700008</v>
      </c>
      <c r="F16" s="181">
        <f t="shared" si="2"/>
        <v>21411800.690000534</v>
      </c>
    </row>
    <row r="17" spans="1:6" x14ac:dyDescent="0.2">
      <c r="A17" s="275" t="s">
        <v>28</v>
      </c>
      <c r="B17" s="181">
        <v>0</v>
      </c>
      <c r="C17" s="181">
        <v>0</v>
      </c>
      <c r="D17" s="181">
        <v>0</v>
      </c>
      <c r="E17" s="181">
        <f t="shared" si="3"/>
        <v>0</v>
      </c>
      <c r="F17" s="181">
        <f t="shared" si="2"/>
        <v>0</v>
      </c>
    </row>
    <row r="18" spans="1:6" x14ac:dyDescent="0.2">
      <c r="A18" s="275" t="s">
        <v>30</v>
      </c>
      <c r="B18" s="181">
        <v>-2839460308.1599998</v>
      </c>
      <c r="C18" s="181">
        <v>3555445.29</v>
      </c>
      <c r="D18" s="181">
        <v>0</v>
      </c>
      <c r="E18" s="181">
        <f t="shared" si="3"/>
        <v>-2835904862.8699999</v>
      </c>
      <c r="F18" s="181">
        <f t="shared" si="2"/>
        <v>3555445.2899999619</v>
      </c>
    </row>
    <row r="19" spans="1:6" x14ac:dyDescent="0.2">
      <c r="A19" s="275" t="s">
        <v>31</v>
      </c>
      <c r="B19" s="181">
        <v>0</v>
      </c>
      <c r="C19" s="181">
        <v>0</v>
      </c>
      <c r="D19" s="181">
        <v>0</v>
      </c>
      <c r="E19" s="181">
        <f t="shared" si="3"/>
        <v>0</v>
      </c>
      <c r="F19" s="181">
        <f t="shared" si="2"/>
        <v>0</v>
      </c>
    </row>
    <row r="20" spans="1:6" x14ac:dyDescent="0.2">
      <c r="A20" s="275" t="s">
        <v>33</v>
      </c>
      <c r="B20" s="181">
        <v>0</v>
      </c>
      <c r="C20" s="181">
        <v>0</v>
      </c>
      <c r="D20" s="181">
        <v>0</v>
      </c>
      <c r="E20" s="181">
        <f t="shared" si="3"/>
        <v>0</v>
      </c>
      <c r="F20" s="181">
        <f t="shared" si="2"/>
        <v>0</v>
      </c>
    </row>
    <row r="21" spans="1:6" ht="12" thickBot="1" x14ac:dyDescent="0.25">
      <c r="A21" s="276" t="s">
        <v>34</v>
      </c>
      <c r="B21" s="277">
        <v>0</v>
      </c>
      <c r="C21" s="277">
        <v>0</v>
      </c>
      <c r="D21" s="277">
        <v>0</v>
      </c>
      <c r="E21" s="181">
        <f t="shared" si="3"/>
        <v>0</v>
      </c>
      <c r="F21" s="181">
        <f t="shared" si="2"/>
        <v>0</v>
      </c>
    </row>
    <row r="22" spans="1:6" x14ac:dyDescent="0.2">
      <c r="A22" s="16"/>
      <c r="B22" s="17"/>
      <c r="C22" s="17"/>
      <c r="D22" s="17"/>
      <c r="E22" s="17"/>
      <c r="F22" s="17"/>
    </row>
    <row r="23" spans="1:6" ht="12.75" x14ac:dyDescent="0.2">
      <c r="A23" s="327" t="s">
        <v>141</v>
      </c>
      <c r="B23" s="327"/>
      <c r="C23" s="327"/>
      <c r="D23" s="327"/>
      <c r="E23" s="327"/>
      <c r="F23" s="327"/>
    </row>
  </sheetData>
  <sheetProtection formatCells="0" formatColumns="0" formatRows="0" autoFilter="0"/>
  <mergeCells count="2">
    <mergeCell ref="A1:F1"/>
    <mergeCell ref="A23:F23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4A5C26"/>
    <pageSetUpPr fitToPage="1"/>
  </sheetPr>
  <dimension ref="A1:E37"/>
  <sheetViews>
    <sheetView showGridLines="0" topLeftCell="A10" workbookViewId="0">
      <selection sqref="A1:E1"/>
    </sheetView>
  </sheetViews>
  <sheetFormatPr baseColWidth="10" defaultColWidth="12" defaultRowHeight="11.25" x14ac:dyDescent="0.2"/>
  <cols>
    <col min="1" max="1" width="45.1640625" style="31" customWidth="1"/>
    <col min="2" max="2" width="23.83203125" style="25" customWidth="1"/>
    <col min="3" max="5" width="18.83203125" style="25" customWidth="1"/>
    <col min="6" max="6" width="2.1640625" style="131" customWidth="1"/>
    <col min="7" max="16384" width="12" style="131"/>
  </cols>
  <sheetData>
    <row r="1" spans="1:5" ht="54.75" customHeight="1" thickBot="1" x14ac:dyDescent="0.25">
      <c r="A1" s="322" t="s">
        <v>347</v>
      </c>
      <c r="B1" s="322"/>
      <c r="C1" s="322"/>
      <c r="D1" s="322"/>
      <c r="E1" s="323"/>
    </row>
    <row r="2" spans="1:5" ht="35.1" customHeight="1" thickBot="1" x14ac:dyDescent="0.25">
      <c r="A2" s="289" t="s">
        <v>128</v>
      </c>
      <c r="B2" s="290" t="s">
        <v>129</v>
      </c>
      <c r="C2" s="290" t="s">
        <v>130</v>
      </c>
      <c r="D2" s="290" t="s">
        <v>131</v>
      </c>
      <c r="E2" s="291" t="s">
        <v>132</v>
      </c>
    </row>
    <row r="3" spans="1:5" s="24" customFormat="1" ht="11.25" customHeight="1" x14ac:dyDescent="0.2">
      <c r="A3" s="279" t="s">
        <v>133</v>
      </c>
      <c r="B3" s="280"/>
      <c r="C3" s="280"/>
      <c r="D3" s="272">
        <f>+D16+D30</f>
        <v>0</v>
      </c>
      <c r="E3" s="273">
        <f>+E16+E30</f>
        <v>0</v>
      </c>
    </row>
    <row r="4" spans="1:5" ht="11.25" customHeight="1" x14ac:dyDescent="0.2">
      <c r="A4" s="281" t="s">
        <v>348</v>
      </c>
      <c r="B4" s="255"/>
      <c r="C4" s="255"/>
      <c r="D4" s="181"/>
      <c r="E4" s="263"/>
    </row>
    <row r="5" spans="1:5" ht="11.25" customHeight="1" x14ac:dyDescent="0.2">
      <c r="A5" s="282" t="s">
        <v>134</v>
      </c>
      <c r="B5" s="256"/>
      <c r="C5" s="256"/>
      <c r="D5" s="257">
        <f>+D6+D7+D8</f>
        <v>0</v>
      </c>
      <c r="E5" s="262">
        <f>+E6+E7+E8</f>
        <v>0</v>
      </c>
    </row>
    <row r="6" spans="1:5" ht="11.25" customHeight="1" x14ac:dyDescent="0.2">
      <c r="A6" s="283" t="s">
        <v>135</v>
      </c>
      <c r="B6" s="278"/>
      <c r="C6" s="278"/>
      <c r="D6" s="181">
        <v>0</v>
      </c>
      <c r="E6" s="263">
        <v>0</v>
      </c>
    </row>
    <row r="7" spans="1:5" ht="11.25" customHeight="1" x14ac:dyDescent="0.2">
      <c r="A7" s="283" t="s">
        <v>136</v>
      </c>
      <c r="B7" s="278"/>
      <c r="C7" s="278"/>
      <c r="D7" s="181">
        <v>0</v>
      </c>
      <c r="E7" s="263">
        <v>0</v>
      </c>
    </row>
    <row r="8" spans="1:5" ht="11.25" customHeight="1" x14ac:dyDescent="0.2">
      <c r="A8" s="283" t="s">
        <v>137</v>
      </c>
      <c r="B8" s="278"/>
      <c r="C8" s="278"/>
      <c r="D8" s="181">
        <v>0</v>
      </c>
      <c r="E8" s="263">
        <v>0</v>
      </c>
    </row>
    <row r="9" spans="1:5" ht="11.25" customHeight="1" x14ac:dyDescent="0.2">
      <c r="A9" s="284"/>
      <c r="B9" s="278"/>
      <c r="C9" s="278"/>
      <c r="D9" s="181"/>
      <c r="E9" s="263"/>
    </row>
    <row r="10" spans="1:5" ht="11.25" customHeight="1" x14ac:dyDescent="0.2">
      <c r="A10" s="282" t="s">
        <v>138</v>
      </c>
      <c r="B10" s="258"/>
      <c r="C10" s="258"/>
      <c r="D10" s="257">
        <f>+D11+D12+D13+D14</f>
        <v>0</v>
      </c>
      <c r="E10" s="262">
        <f>+E11+E12+E13+E14</f>
        <v>0</v>
      </c>
    </row>
    <row r="11" spans="1:5" ht="11.25" customHeight="1" x14ac:dyDescent="0.2">
      <c r="A11" s="283" t="s">
        <v>139</v>
      </c>
      <c r="B11" s="278"/>
      <c r="C11" s="278"/>
      <c r="D11" s="181">
        <v>0</v>
      </c>
      <c r="E11" s="263">
        <v>0</v>
      </c>
    </row>
    <row r="12" spans="1:5" ht="11.25" customHeight="1" x14ac:dyDescent="0.2">
      <c r="A12" s="283" t="s">
        <v>140</v>
      </c>
      <c r="B12" s="278"/>
      <c r="C12" s="278"/>
      <c r="D12" s="181">
        <v>0</v>
      </c>
      <c r="E12" s="263">
        <v>0</v>
      </c>
    </row>
    <row r="13" spans="1:5" ht="11.25" customHeight="1" x14ac:dyDescent="0.2">
      <c r="A13" s="283" t="s">
        <v>136</v>
      </c>
      <c r="B13" s="278"/>
      <c r="C13" s="278"/>
      <c r="D13" s="181">
        <v>0</v>
      </c>
      <c r="E13" s="263">
        <v>0</v>
      </c>
    </row>
    <row r="14" spans="1:5" ht="11.25" customHeight="1" x14ac:dyDescent="0.2">
      <c r="A14" s="283" t="s">
        <v>137</v>
      </c>
      <c r="B14" s="278"/>
      <c r="C14" s="278"/>
      <c r="D14" s="181">
        <v>0</v>
      </c>
      <c r="E14" s="263">
        <v>0</v>
      </c>
    </row>
    <row r="15" spans="1:5" ht="11.25" customHeight="1" x14ac:dyDescent="0.2">
      <c r="A15" s="284"/>
      <c r="B15" s="278"/>
      <c r="C15" s="278"/>
      <c r="D15" s="181"/>
      <c r="E15" s="263"/>
    </row>
    <row r="16" spans="1:5" ht="11.25" customHeight="1" x14ac:dyDescent="0.2">
      <c r="A16" s="282" t="s">
        <v>349</v>
      </c>
      <c r="B16" s="258"/>
      <c r="C16" s="258"/>
      <c r="D16" s="257">
        <f>+D10+D5</f>
        <v>0</v>
      </c>
      <c r="E16" s="262">
        <f>+E10+E5</f>
        <v>0</v>
      </c>
    </row>
    <row r="17" spans="1:5" ht="11.25" customHeight="1" x14ac:dyDescent="0.2">
      <c r="A17" s="285"/>
      <c r="B17" s="258"/>
      <c r="C17" s="258"/>
      <c r="D17" s="257"/>
      <c r="E17" s="262"/>
    </row>
    <row r="18" spans="1:5" ht="11.25" customHeight="1" x14ac:dyDescent="0.2">
      <c r="A18" s="281" t="s">
        <v>350</v>
      </c>
      <c r="B18" s="278"/>
      <c r="C18" s="278"/>
      <c r="D18" s="181"/>
      <c r="E18" s="263"/>
    </row>
    <row r="19" spans="1:5" ht="11.25" customHeight="1" x14ac:dyDescent="0.2">
      <c r="A19" s="282" t="s">
        <v>134</v>
      </c>
      <c r="B19" s="278"/>
      <c r="C19" s="278"/>
      <c r="D19" s="257">
        <f>+D20+D21+D22</f>
        <v>0</v>
      </c>
      <c r="E19" s="262">
        <f>+E20+E21+E22</f>
        <v>0</v>
      </c>
    </row>
    <row r="20" spans="1:5" ht="11.25" customHeight="1" x14ac:dyDescent="0.2">
      <c r="A20" s="283" t="s">
        <v>135</v>
      </c>
      <c r="B20" s="278"/>
      <c r="C20" s="278"/>
      <c r="D20" s="181">
        <v>0</v>
      </c>
      <c r="E20" s="263">
        <v>0</v>
      </c>
    </row>
    <row r="21" spans="1:5" ht="11.25" customHeight="1" x14ac:dyDescent="0.2">
      <c r="A21" s="283" t="s">
        <v>136</v>
      </c>
      <c r="B21" s="278"/>
      <c r="C21" s="278"/>
      <c r="D21" s="181">
        <v>0</v>
      </c>
      <c r="E21" s="263">
        <v>0</v>
      </c>
    </row>
    <row r="22" spans="1:5" ht="11.25" customHeight="1" x14ac:dyDescent="0.2">
      <c r="A22" s="283" t="s">
        <v>137</v>
      </c>
      <c r="B22" s="278"/>
      <c r="C22" s="278"/>
      <c r="D22" s="181">
        <v>0</v>
      </c>
      <c r="E22" s="263">
        <v>0</v>
      </c>
    </row>
    <row r="23" spans="1:5" ht="11.25" customHeight="1" x14ac:dyDescent="0.2">
      <c r="A23" s="284"/>
      <c r="B23" s="278"/>
      <c r="C23" s="278"/>
      <c r="D23" s="181"/>
      <c r="E23" s="263"/>
    </row>
    <row r="24" spans="1:5" ht="11.25" customHeight="1" x14ac:dyDescent="0.2">
      <c r="A24" s="282" t="s">
        <v>138</v>
      </c>
      <c r="B24" s="256"/>
      <c r="C24" s="256"/>
      <c r="D24" s="257">
        <f>+D25+D26+D27+D28</f>
        <v>0</v>
      </c>
      <c r="E24" s="262">
        <f>+E25+E26+E27+E28</f>
        <v>0</v>
      </c>
    </row>
    <row r="25" spans="1:5" ht="11.25" customHeight="1" x14ac:dyDescent="0.2">
      <c r="A25" s="283" t="s">
        <v>139</v>
      </c>
      <c r="B25" s="255"/>
      <c r="C25" s="255"/>
      <c r="D25" s="181">
        <v>0</v>
      </c>
      <c r="E25" s="263">
        <v>0</v>
      </c>
    </row>
    <row r="26" spans="1:5" ht="11.25" customHeight="1" x14ac:dyDescent="0.2">
      <c r="A26" s="283" t="s">
        <v>140</v>
      </c>
      <c r="B26" s="255"/>
      <c r="C26" s="255"/>
      <c r="D26" s="181">
        <v>0</v>
      </c>
      <c r="E26" s="263">
        <v>0</v>
      </c>
    </row>
    <row r="27" spans="1:5" ht="11.25" customHeight="1" x14ac:dyDescent="0.2">
      <c r="A27" s="283" t="s">
        <v>136</v>
      </c>
      <c r="B27" s="255"/>
      <c r="C27" s="255"/>
      <c r="D27" s="181">
        <v>0</v>
      </c>
      <c r="E27" s="263">
        <v>0</v>
      </c>
    </row>
    <row r="28" spans="1:5" ht="11.25" customHeight="1" x14ac:dyDescent="0.2">
      <c r="A28" s="283" t="s">
        <v>137</v>
      </c>
      <c r="B28" s="255"/>
      <c r="C28" s="255"/>
      <c r="D28" s="181">
        <v>0</v>
      </c>
      <c r="E28" s="263">
        <v>0</v>
      </c>
    </row>
    <row r="29" spans="1:5" ht="11.25" customHeight="1" x14ac:dyDescent="0.2">
      <c r="A29" s="284"/>
      <c r="B29" s="255"/>
      <c r="C29" s="255"/>
      <c r="D29" s="181"/>
      <c r="E29" s="263"/>
    </row>
    <row r="30" spans="1:5" ht="11.25" customHeight="1" x14ac:dyDescent="0.2">
      <c r="A30" s="282" t="s">
        <v>351</v>
      </c>
      <c r="B30" s="256"/>
      <c r="C30" s="256"/>
      <c r="D30" s="257">
        <f>+D19+D24</f>
        <v>0</v>
      </c>
      <c r="E30" s="262">
        <f>+E19+E24</f>
        <v>0</v>
      </c>
    </row>
    <row r="31" spans="1:5" ht="11.25" customHeight="1" x14ac:dyDescent="0.2">
      <c r="A31" s="286"/>
      <c r="B31" s="256"/>
      <c r="C31" s="256"/>
      <c r="D31" s="257"/>
      <c r="E31" s="262"/>
    </row>
    <row r="32" spans="1:5" ht="11.25" customHeight="1" x14ac:dyDescent="0.2">
      <c r="A32" s="282" t="s">
        <v>352</v>
      </c>
      <c r="B32" s="256"/>
      <c r="C32" s="256"/>
      <c r="D32" s="257">
        <v>762263396.00999999</v>
      </c>
      <c r="E32" s="262">
        <v>317820955.45999998</v>
      </c>
    </row>
    <row r="33" spans="1:5" ht="11.25" customHeight="1" x14ac:dyDescent="0.2">
      <c r="A33" s="287"/>
      <c r="B33" s="256"/>
      <c r="C33" s="256"/>
      <c r="D33" s="257"/>
      <c r="E33" s="262"/>
    </row>
    <row r="34" spans="1:5" ht="11.25" customHeight="1" x14ac:dyDescent="0.2">
      <c r="A34" s="282" t="s">
        <v>353</v>
      </c>
      <c r="B34" s="256"/>
      <c r="C34" s="256"/>
      <c r="D34" s="257">
        <f>+D3+D32</f>
        <v>762263396.00999999</v>
      </c>
      <c r="E34" s="262">
        <f>+E3+E32</f>
        <v>317820955.45999998</v>
      </c>
    </row>
    <row r="35" spans="1:5" ht="12" thickBot="1" x14ac:dyDescent="0.25">
      <c r="A35" s="266"/>
      <c r="B35" s="267"/>
      <c r="C35" s="267"/>
      <c r="D35" s="267"/>
      <c r="E35" s="288"/>
    </row>
    <row r="36" spans="1:5" x14ac:dyDescent="0.2">
      <c r="A36" s="328"/>
      <c r="B36" s="328"/>
      <c r="C36" s="328"/>
      <c r="D36" s="328"/>
      <c r="E36" s="328"/>
    </row>
    <row r="37" spans="1:5" ht="25.5" customHeight="1" x14ac:dyDescent="0.2">
      <c r="A37" s="329" t="s">
        <v>141</v>
      </c>
      <c r="B37" s="329"/>
      <c r="C37" s="329"/>
      <c r="D37" s="329"/>
      <c r="E37" s="329"/>
    </row>
  </sheetData>
  <sheetProtection formatCells="0" formatColumns="0" formatRows="0" autoFilter="0"/>
  <mergeCells count="3">
    <mergeCell ref="A1:E1"/>
    <mergeCell ref="A36:E36"/>
    <mergeCell ref="A37:E37"/>
  </mergeCells>
  <printOptions horizontalCentered="1"/>
  <pageMargins left="0.78740157480314965" right="0.59055118110236227" top="0.78740157480314965" bottom="0.78740157480314965" header="0.31496062992125984" footer="0.31496062992125984"/>
  <pageSetup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  <pageSetUpPr fitToPage="1"/>
  </sheetPr>
  <dimension ref="A1:H92"/>
  <sheetViews>
    <sheetView showGridLines="0" zoomScale="98" zoomScaleNormal="98" workbookViewId="0">
      <selection activeCell="H1" sqref="H1"/>
    </sheetView>
  </sheetViews>
  <sheetFormatPr baseColWidth="10" defaultColWidth="12" defaultRowHeight="11.25" x14ac:dyDescent="0.2"/>
  <cols>
    <col min="1" max="1" width="68.83203125" style="31" customWidth="1"/>
    <col min="2" max="5" width="18.5" style="29" customWidth="1"/>
    <col min="6" max="6" width="18.33203125" style="29" customWidth="1"/>
    <col min="7" max="7" width="1.5" style="30" customWidth="1"/>
    <col min="8" max="8" width="12.6640625" style="30" bestFit="1" customWidth="1"/>
    <col min="9" max="16384" width="12" style="30"/>
  </cols>
  <sheetData>
    <row r="1" spans="1:8" ht="51" customHeight="1" x14ac:dyDescent="0.2">
      <c r="A1" s="330" t="s">
        <v>325</v>
      </c>
      <c r="B1" s="325"/>
      <c r="C1" s="325"/>
      <c r="D1" s="325"/>
      <c r="E1" s="325"/>
      <c r="F1" s="326"/>
    </row>
    <row r="2" spans="1:8" s="31" customFormat="1" ht="74.25" customHeight="1" thickBot="1" x14ac:dyDescent="0.25">
      <c r="A2" s="27" t="s">
        <v>106</v>
      </c>
      <c r="B2" s="28" t="s">
        <v>107</v>
      </c>
      <c r="C2" s="28" t="s">
        <v>108</v>
      </c>
      <c r="D2" s="28" t="s">
        <v>109</v>
      </c>
      <c r="E2" s="28" t="s">
        <v>47</v>
      </c>
      <c r="F2" s="28" t="s">
        <v>110</v>
      </c>
    </row>
    <row r="3" spans="1:8" s="31" customFormat="1" ht="9" customHeight="1" x14ac:dyDescent="0.2">
      <c r="A3" s="218"/>
      <c r="B3" s="219"/>
      <c r="C3" s="219"/>
      <c r="D3" s="219"/>
      <c r="E3" s="219"/>
      <c r="F3" s="220"/>
    </row>
    <row r="4" spans="1:8" x14ac:dyDescent="0.2">
      <c r="A4" s="221" t="s">
        <v>326</v>
      </c>
      <c r="B4" s="211">
        <f>+B5+B6+B7</f>
        <v>7775928090.4500008</v>
      </c>
      <c r="C4" s="212"/>
      <c r="D4" s="212"/>
      <c r="E4" s="212"/>
      <c r="F4" s="222">
        <f>+B4</f>
        <v>7775928090.4500008</v>
      </c>
    </row>
    <row r="5" spans="1:8" x14ac:dyDescent="0.2">
      <c r="A5" s="223" t="s">
        <v>38</v>
      </c>
      <c r="B5" s="208">
        <v>7732749083.5200005</v>
      </c>
      <c r="C5" s="214"/>
      <c r="D5" s="214"/>
      <c r="E5" s="214"/>
      <c r="F5" s="224">
        <f>+B5</f>
        <v>7732749083.5200005</v>
      </c>
      <c r="H5" s="318"/>
    </row>
    <row r="6" spans="1:8" x14ac:dyDescent="0.2">
      <c r="A6" s="223" t="s">
        <v>39</v>
      </c>
      <c r="B6" s="208">
        <v>34069406.829999998</v>
      </c>
      <c r="C6" s="214"/>
      <c r="D6" s="214"/>
      <c r="E6" s="214"/>
      <c r="F6" s="224">
        <f>+B6</f>
        <v>34069406.829999998</v>
      </c>
      <c r="H6" s="318"/>
    </row>
    <row r="7" spans="1:8" x14ac:dyDescent="0.2">
      <c r="A7" s="223" t="s">
        <v>40</v>
      </c>
      <c r="B7" s="208">
        <v>9109600.0999999996</v>
      </c>
      <c r="C7" s="214"/>
      <c r="D7" s="214"/>
      <c r="E7" s="214"/>
      <c r="F7" s="224">
        <f>+B7</f>
        <v>9109600.0999999996</v>
      </c>
    </row>
    <row r="8" spans="1:8" ht="9" customHeight="1" x14ac:dyDescent="0.2">
      <c r="A8" s="225"/>
      <c r="B8" s="142"/>
      <c r="C8" s="142"/>
      <c r="D8" s="142"/>
      <c r="E8" s="142"/>
      <c r="F8" s="150"/>
    </row>
    <row r="9" spans="1:8" x14ac:dyDescent="0.2">
      <c r="A9" s="221" t="s">
        <v>327</v>
      </c>
      <c r="B9" s="212"/>
      <c r="C9" s="211">
        <f>+C11+C12+C13+C14</f>
        <v>506937989.41000003</v>
      </c>
      <c r="D9" s="211">
        <f>+D10</f>
        <v>198919453.31</v>
      </c>
      <c r="E9" s="212"/>
      <c r="F9" s="222">
        <f>+F10+F11+F12+F13+F14</f>
        <v>705857442.72000003</v>
      </c>
    </row>
    <row r="10" spans="1:8" x14ac:dyDescent="0.2">
      <c r="A10" s="223" t="s">
        <v>105</v>
      </c>
      <c r="B10" s="214"/>
      <c r="C10" s="214"/>
      <c r="D10" s="207">
        <v>198919453.31</v>
      </c>
      <c r="E10" s="214"/>
      <c r="F10" s="150">
        <f>+D10</f>
        <v>198919453.31</v>
      </c>
      <c r="G10" s="8"/>
    </row>
    <row r="11" spans="1:8" x14ac:dyDescent="0.2">
      <c r="A11" s="223" t="s">
        <v>43</v>
      </c>
      <c r="B11" s="214"/>
      <c r="C11" s="208">
        <v>506937989.41000003</v>
      </c>
      <c r="D11" s="214"/>
      <c r="E11" s="214"/>
      <c r="F11" s="150">
        <f>+C11</f>
        <v>506937989.41000003</v>
      </c>
    </row>
    <row r="12" spans="1:8" x14ac:dyDescent="0.2">
      <c r="A12" s="223" t="s">
        <v>44</v>
      </c>
      <c r="B12" s="214"/>
      <c r="C12" s="214">
        <v>0</v>
      </c>
      <c r="D12" s="214"/>
      <c r="E12" s="214"/>
      <c r="F12" s="150">
        <f>+C12</f>
        <v>0</v>
      </c>
    </row>
    <row r="13" spans="1:8" x14ac:dyDescent="0.2">
      <c r="A13" s="223" t="s">
        <v>45</v>
      </c>
      <c r="B13" s="214"/>
      <c r="C13" s="214">
        <v>0</v>
      </c>
      <c r="D13" s="214"/>
      <c r="E13" s="214"/>
      <c r="F13" s="150">
        <f>+C13</f>
        <v>0</v>
      </c>
    </row>
    <row r="14" spans="1:8" x14ac:dyDescent="0.2">
      <c r="A14" s="223" t="s">
        <v>46</v>
      </c>
      <c r="B14" s="214"/>
      <c r="C14" s="214">
        <v>0</v>
      </c>
      <c r="D14" s="214"/>
      <c r="E14" s="214"/>
      <c r="F14" s="150">
        <f>+C14</f>
        <v>0</v>
      </c>
    </row>
    <row r="15" spans="1:8" ht="9" customHeight="1" x14ac:dyDescent="0.2">
      <c r="A15" s="225"/>
      <c r="B15" s="142"/>
      <c r="C15" s="142"/>
      <c r="D15" s="142"/>
      <c r="E15" s="142"/>
      <c r="F15" s="150"/>
    </row>
    <row r="16" spans="1:8" ht="22.5" x14ac:dyDescent="0.2">
      <c r="A16" s="221" t="s">
        <v>328</v>
      </c>
      <c r="B16" s="212"/>
      <c r="C16" s="212"/>
      <c r="D16" s="212"/>
      <c r="E16" s="212">
        <f>+E17+E18</f>
        <v>0</v>
      </c>
      <c r="F16" s="150">
        <f>+F17+F18</f>
        <v>0</v>
      </c>
    </row>
    <row r="17" spans="1:6" x14ac:dyDescent="0.2">
      <c r="A17" s="223" t="s">
        <v>48</v>
      </c>
      <c r="B17" s="214"/>
      <c r="C17" s="214"/>
      <c r="D17" s="214"/>
      <c r="E17" s="215">
        <v>0</v>
      </c>
      <c r="F17" s="150">
        <f>+E17</f>
        <v>0</v>
      </c>
    </row>
    <row r="18" spans="1:6" x14ac:dyDescent="0.2">
      <c r="A18" s="223" t="s">
        <v>49</v>
      </c>
      <c r="B18" s="214"/>
      <c r="C18" s="214"/>
      <c r="D18" s="214"/>
      <c r="E18" s="215">
        <v>0</v>
      </c>
      <c r="F18" s="150">
        <f>+E18</f>
        <v>0</v>
      </c>
    </row>
    <row r="19" spans="1:6" ht="9" customHeight="1" x14ac:dyDescent="0.2">
      <c r="A19" s="225"/>
      <c r="B19" s="142"/>
      <c r="C19" s="142"/>
      <c r="D19" s="142"/>
      <c r="E19" s="142"/>
      <c r="F19" s="150"/>
    </row>
    <row r="20" spans="1:6" x14ac:dyDescent="0.2">
      <c r="A20" s="221" t="s">
        <v>329</v>
      </c>
      <c r="B20" s="216">
        <f>+B4</f>
        <v>7775928090.4500008</v>
      </c>
      <c r="C20" s="216">
        <f>+C9</f>
        <v>506937989.41000003</v>
      </c>
      <c r="D20" s="216">
        <f>+D9</f>
        <v>198919453.31</v>
      </c>
      <c r="E20" s="216">
        <f>+E16</f>
        <v>0</v>
      </c>
      <c r="F20" s="222">
        <f>+F16+F9+F4</f>
        <v>8481785533.170001</v>
      </c>
    </row>
    <row r="21" spans="1:6" ht="9" customHeight="1" x14ac:dyDescent="0.2">
      <c r="A21" s="226"/>
      <c r="B21" s="213"/>
      <c r="C21" s="213"/>
      <c r="D21" s="213"/>
      <c r="E21" s="213"/>
      <c r="F21" s="150"/>
    </row>
    <row r="22" spans="1:6" x14ac:dyDescent="0.2">
      <c r="A22" s="221" t="s">
        <v>330</v>
      </c>
      <c r="B22" s="212">
        <f>+B23+B24+B25</f>
        <v>72909031.719999999</v>
      </c>
      <c r="C22" s="214"/>
      <c r="D22" s="214"/>
      <c r="E22" s="212"/>
      <c r="F22" s="222">
        <f>+F23+F24+F25</f>
        <v>72909031.719999999</v>
      </c>
    </row>
    <row r="23" spans="1:6" x14ac:dyDescent="0.2">
      <c r="A23" s="223" t="s">
        <v>38</v>
      </c>
      <c r="B23" s="208">
        <v>72783129.719999999</v>
      </c>
      <c r="C23" s="214"/>
      <c r="D23" s="214"/>
      <c r="E23" s="214"/>
      <c r="F23" s="150">
        <f>+B23</f>
        <v>72783129.719999999</v>
      </c>
    </row>
    <row r="24" spans="1:6" x14ac:dyDescent="0.2">
      <c r="A24" s="223" t="s">
        <v>39</v>
      </c>
      <c r="B24" s="208">
        <v>125902</v>
      </c>
      <c r="C24" s="214"/>
      <c r="D24" s="214"/>
      <c r="E24" s="214"/>
      <c r="F24" s="150">
        <f>+B24</f>
        <v>125902</v>
      </c>
    </row>
    <row r="25" spans="1:6" x14ac:dyDescent="0.2">
      <c r="A25" s="223" t="s">
        <v>40</v>
      </c>
      <c r="B25" s="208">
        <v>0</v>
      </c>
      <c r="C25" s="214"/>
      <c r="D25" s="214"/>
      <c r="E25" s="214"/>
      <c r="F25" s="150">
        <f>+B25</f>
        <v>0</v>
      </c>
    </row>
    <row r="26" spans="1:6" ht="9" customHeight="1" x14ac:dyDescent="0.2">
      <c r="A26" s="225"/>
      <c r="B26" s="142"/>
      <c r="C26" s="142"/>
      <c r="D26" s="142"/>
      <c r="E26" s="142"/>
      <c r="F26" s="150"/>
    </row>
    <row r="27" spans="1:6" ht="23.25" customHeight="1" x14ac:dyDescent="0.2">
      <c r="A27" s="221" t="s">
        <v>331</v>
      </c>
      <c r="B27" s="212"/>
      <c r="C27" s="211">
        <f>+C29</f>
        <v>-139337037.21000001</v>
      </c>
      <c r="D27" s="211">
        <f>+D28+D29+D30+D31+D32</f>
        <v>682274751.29999995</v>
      </c>
      <c r="E27" s="212"/>
      <c r="F27" s="222">
        <f>+C27+D27</f>
        <v>542937714.08999991</v>
      </c>
    </row>
    <row r="28" spans="1:6" x14ac:dyDescent="0.2">
      <c r="A28" s="223" t="s">
        <v>105</v>
      </c>
      <c r="B28" s="214"/>
      <c r="C28" s="209"/>
      <c r="D28" s="208">
        <v>881194204.61000001</v>
      </c>
      <c r="E28" s="214"/>
      <c r="F28" s="150">
        <f>+D28</f>
        <v>881194204.61000001</v>
      </c>
    </row>
    <row r="29" spans="1:6" x14ac:dyDescent="0.2">
      <c r="A29" s="223" t="s">
        <v>43</v>
      </c>
      <c r="B29" s="214"/>
      <c r="C29" s="208">
        <v>-139337037.21000001</v>
      </c>
      <c r="D29" s="208">
        <v>-198919453.31</v>
      </c>
      <c r="E29" s="214"/>
      <c r="F29" s="150">
        <f>+C29+D29</f>
        <v>-338256490.51999998</v>
      </c>
    </row>
    <row r="30" spans="1:6" x14ac:dyDescent="0.2">
      <c r="A30" s="223" t="s">
        <v>44</v>
      </c>
      <c r="B30" s="214"/>
      <c r="C30" s="209"/>
      <c r="D30" s="180">
        <v>0</v>
      </c>
      <c r="E30" s="217"/>
      <c r="F30" s="150">
        <f>+D30</f>
        <v>0</v>
      </c>
    </row>
    <row r="31" spans="1:6" x14ac:dyDescent="0.2">
      <c r="A31" s="223" t="s">
        <v>45</v>
      </c>
      <c r="B31" s="214"/>
      <c r="C31" s="209"/>
      <c r="D31" s="180">
        <v>0</v>
      </c>
      <c r="E31" s="217"/>
      <c r="F31" s="150">
        <f>+D31</f>
        <v>0</v>
      </c>
    </row>
    <row r="32" spans="1:6" x14ac:dyDescent="0.2">
      <c r="A32" s="223" t="s">
        <v>46</v>
      </c>
      <c r="B32" s="214"/>
      <c r="C32" s="209"/>
      <c r="D32" s="180">
        <v>0</v>
      </c>
      <c r="E32" s="217"/>
      <c r="F32" s="150">
        <f>+D32</f>
        <v>0</v>
      </c>
    </row>
    <row r="33" spans="1:6" ht="9" customHeight="1" x14ac:dyDescent="0.2">
      <c r="A33" s="225"/>
      <c r="B33" s="142"/>
      <c r="C33" s="147"/>
      <c r="D33" s="147"/>
      <c r="E33" s="147"/>
      <c r="F33" s="150"/>
    </row>
    <row r="34" spans="1:6" ht="22.5" x14ac:dyDescent="0.2">
      <c r="A34" s="221" t="s">
        <v>332</v>
      </c>
      <c r="B34" s="212"/>
      <c r="C34" s="212"/>
      <c r="D34" s="212"/>
      <c r="E34" s="211">
        <f>+E35+E36</f>
        <v>0</v>
      </c>
      <c r="F34" s="150">
        <f>+E34</f>
        <v>0</v>
      </c>
    </row>
    <row r="35" spans="1:6" x14ac:dyDescent="0.2">
      <c r="A35" s="223" t="s">
        <v>48</v>
      </c>
      <c r="B35" s="214"/>
      <c r="C35" s="214"/>
      <c r="D35" s="214"/>
      <c r="E35" s="214">
        <v>0</v>
      </c>
      <c r="F35" s="150">
        <f>+E35</f>
        <v>0</v>
      </c>
    </row>
    <row r="36" spans="1:6" x14ac:dyDescent="0.2">
      <c r="A36" s="223" t="s">
        <v>49</v>
      </c>
      <c r="B36" s="214"/>
      <c r="C36" s="214"/>
      <c r="D36" s="214"/>
      <c r="E36" s="214">
        <v>0</v>
      </c>
      <c r="F36" s="150">
        <f>+E36</f>
        <v>0</v>
      </c>
    </row>
    <row r="37" spans="1:6" ht="9" customHeight="1" x14ac:dyDescent="0.2">
      <c r="A37" s="225"/>
      <c r="B37" s="142"/>
      <c r="C37" s="147"/>
      <c r="D37" s="147"/>
      <c r="E37" s="142"/>
      <c r="F37" s="150"/>
    </row>
    <row r="38" spans="1:6" ht="20.100000000000001" customHeight="1" thickBot="1" x14ac:dyDescent="0.25">
      <c r="A38" s="227" t="s">
        <v>333</v>
      </c>
      <c r="B38" s="228">
        <f>+B20+B22</f>
        <v>7848837122.170001</v>
      </c>
      <c r="C38" s="228">
        <f>+C20+C27</f>
        <v>367600952.20000005</v>
      </c>
      <c r="D38" s="228">
        <f>+D20+D27</f>
        <v>881194204.6099999</v>
      </c>
      <c r="E38" s="228">
        <f>+E20+E34</f>
        <v>0</v>
      </c>
      <c r="F38" s="229">
        <f>+B38+C38+D38+E38</f>
        <v>9097632278.9800014</v>
      </c>
    </row>
    <row r="39" spans="1:6" ht="20.100000000000001" customHeight="1" x14ac:dyDescent="0.2">
      <c r="A39" s="292"/>
      <c r="B39" s="293"/>
      <c r="C39" s="293"/>
      <c r="D39" s="293"/>
      <c r="E39" s="293"/>
      <c r="F39" s="10"/>
    </row>
    <row r="40" spans="1:6" ht="12.75" x14ac:dyDescent="0.2">
      <c r="A40" s="210" t="s">
        <v>141</v>
      </c>
      <c r="F40" s="8"/>
    </row>
    <row r="41" spans="1:6" x14ac:dyDescent="0.2">
      <c r="A41" s="21"/>
      <c r="B41" s="22"/>
      <c r="F41" s="8"/>
    </row>
    <row r="44" spans="1:6" ht="12.75" x14ac:dyDescent="0.2">
      <c r="A44" s="23"/>
    </row>
    <row r="51" spans="1:1" ht="12.75" x14ac:dyDescent="0.2">
      <c r="A51" s="23"/>
    </row>
    <row r="58" spans="1:1" ht="12.75" x14ac:dyDescent="0.2">
      <c r="A58" s="23"/>
    </row>
    <row r="66" spans="1:1" ht="12.75" x14ac:dyDescent="0.2">
      <c r="A66" s="23"/>
    </row>
    <row r="74" spans="1:1" ht="12.75" x14ac:dyDescent="0.2">
      <c r="A74" s="23"/>
    </row>
    <row r="83" spans="1:1" ht="12.75" x14ac:dyDescent="0.2">
      <c r="A83" s="23"/>
    </row>
    <row r="92" spans="1:1" ht="12.75" x14ac:dyDescent="0.2">
      <c r="A92" s="23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  <pageSetUpPr fitToPage="1"/>
  </sheetPr>
  <dimension ref="A1:C68"/>
  <sheetViews>
    <sheetView showGridLines="0" topLeftCell="A37" workbookViewId="0">
      <selection sqref="A1:C1"/>
    </sheetView>
  </sheetViews>
  <sheetFormatPr baseColWidth="10" defaultColWidth="12" defaultRowHeight="11.25" x14ac:dyDescent="0.2"/>
  <cols>
    <col min="1" max="1" width="90.1640625" style="131" customWidth="1"/>
    <col min="2" max="3" width="17.1640625" style="18" bestFit="1" customWidth="1"/>
    <col min="4" max="4" width="1.33203125" style="131" customWidth="1"/>
    <col min="5" max="16384" width="12" style="131"/>
  </cols>
  <sheetData>
    <row r="1" spans="1:3" ht="48.75" customHeight="1" x14ac:dyDescent="0.2">
      <c r="A1" s="325" t="s">
        <v>335</v>
      </c>
      <c r="B1" s="325"/>
      <c r="C1" s="326"/>
    </row>
    <row r="2" spans="1:3" ht="15" customHeight="1" thickBot="1" x14ac:dyDescent="0.25">
      <c r="A2" s="259" t="s">
        <v>106</v>
      </c>
      <c r="B2" s="27">
        <v>2022</v>
      </c>
      <c r="C2" s="27">
        <v>2021</v>
      </c>
    </row>
    <row r="3" spans="1:3" x14ac:dyDescent="0.2">
      <c r="A3" s="235" t="s">
        <v>336</v>
      </c>
      <c r="B3" s="260"/>
      <c r="C3" s="261"/>
    </row>
    <row r="4" spans="1:3" x14ac:dyDescent="0.2">
      <c r="A4" s="238" t="s">
        <v>113</v>
      </c>
      <c r="B4" s="257">
        <f>SUM(B5:B14)</f>
        <v>2945591315.7399998</v>
      </c>
      <c r="C4" s="262">
        <f>SUM(C5:C14)</f>
        <v>14800518527.82</v>
      </c>
    </row>
    <row r="5" spans="1:3" x14ac:dyDescent="0.2">
      <c r="A5" s="240" t="s">
        <v>54</v>
      </c>
      <c r="B5" s="181">
        <v>0</v>
      </c>
      <c r="C5" s="263">
        <v>0</v>
      </c>
    </row>
    <row r="6" spans="1:3" x14ac:dyDescent="0.2">
      <c r="A6" s="240" t="s">
        <v>55</v>
      </c>
      <c r="B6" s="181">
        <v>0</v>
      </c>
      <c r="C6" s="263">
        <v>0</v>
      </c>
    </row>
    <row r="7" spans="1:3" x14ac:dyDescent="0.2">
      <c r="A7" s="240" t="s">
        <v>56</v>
      </c>
      <c r="B7" s="181">
        <v>0</v>
      </c>
      <c r="C7" s="263">
        <v>0</v>
      </c>
    </row>
    <row r="8" spans="1:3" x14ac:dyDescent="0.2">
      <c r="A8" s="240" t="s">
        <v>57</v>
      </c>
      <c r="B8" s="181">
        <v>0</v>
      </c>
      <c r="C8" s="263">
        <v>0</v>
      </c>
    </row>
    <row r="9" spans="1:3" x14ac:dyDescent="0.2">
      <c r="A9" s="240" t="s">
        <v>58</v>
      </c>
      <c r="B9" s="181">
        <v>0</v>
      </c>
      <c r="C9" s="263">
        <v>0</v>
      </c>
    </row>
    <row r="10" spans="1:3" x14ac:dyDescent="0.2">
      <c r="A10" s="240" t="s">
        <v>59</v>
      </c>
      <c r="B10" s="181">
        <v>0</v>
      </c>
      <c r="C10" s="263">
        <v>0</v>
      </c>
    </row>
    <row r="11" spans="1:3" x14ac:dyDescent="0.2">
      <c r="A11" s="240" t="s">
        <v>60</v>
      </c>
      <c r="B11" s="181">
        <v>6905362.1699999999</v>
      </c>
      <c r="C11" s="263">
        <v>55992338.159999996</v>
      </c>
    </row>
    <row r="12" spans="1:3" ht="22.5" x14ac:dyDescent="0.2">
      <c r="A12" s="240" t="s">
        <v>62</v>
      </c>
      <c r="B12" s="181">
        <v>1086480633.22</v>
      </c>
      <c r="C12" s="263">
        <v>8383094213.5699997</v>
      </c>
    </row>
    <row r="13" spans="1:3" x14ac:dyDescent="0.2">
      <c r="A13" s="240" t="s">
        <v>63</v>
      </c>
      <c r="B13" s="181">
        <v>1852205320.3499999</v>
      </c>
      <c r="C13" s="263">
        <v>6358786685.0699997</v>
      </c>
    </row>
    <row r="14" spans="1:3" x14ac:dyDescent="0.2">
      <c r="A14" s="240" t="s">
        <v>114</v>
      </c>
      <c r="B14" s="181">
        <v>0</v>
      </c>
      <c r="C14" s="263">
        <v>2645291.02</v>
      </c>
    </row>
    <row r="15" spans="1:3" x14ac:dyDescent="0.2">
      <c r="A15" s="241"/>
      <c r="B15" s="181"/>
      <c r="C15" s="263"/>
    </row>
    <row r="16" spans="1:3" x14ac:dyDescent="0.2">
      <c r="A16" s="238" t="s">
        <v>111</v>
      </c>
      <c r="B16" s="257">
        <f>SUM(B17:B32)</f>
        <v>1887371124.0900002</v>
      </c>
      <c r="C16" s="262">
        <f>SUM(C17:C32)</f>
        <v>13821527727.84</v>
      </c>
    </row>
    <row r="17" spans="1:3" x14ac:dyDescent="0.2">
      <c r="A17" s="240" t="s">
        <v>73</v>
      </c>
      <c r="B17" s="181">
        <v>1331394346.49</v>
      </c>
      <c r="C17" s="263">
        <v>8351339272.46</v>
      </c>
    </row>
    <row r="18" spans="1:3" x14ac:dyDescent="0.2">
      <c r="A18" s="240" t="s">
        <v>74</v>
      </c>
      <c r="B18" s="181">
        <v>244703369.25</v>
      </c>
      <c r="C18" s="263">
        <v>2498015931.1900001</v>
      </c>
    </row>
    <row r="19" spans="1:3" x14ac:dyDescent="0.2">
      <c r="A19" s="240" t="s">
        <v>75</v>
      </c>
      <c r="B19" s="181">
        <v>311273408.35000002</v>
      </c>
      <c r="C19" s="263">
        <v>2971583574.1900001</v>
      </c>
    </row>
    <row r="20" spans="1:3" x14ac:dyDescent="0.2">
      <c r="A20" s="240" t="s">
        <v>77</v>
      </c>
      <c r="B20" s="181">
        <v>0</v>
      </c>
      <c r="C20" s="263">
        <v>0</v>
      </c>
    </row>
    <row r="21" spans="1:3" x14ac:dyDescent="0.2">
      <c r="A21" s="240" t="s">
        <v>115</v>
      </c>
      <c r="B21" s="181">
        <v>0</v>
      </c>
      <c r="C21" s="263">
        <v>0</v>
      </c>
    </row>
    <row r="22" spans="1:3" x14ac:dyDescent="0.2">
      <c r="A22" s="240" t="s">
        <v>79</v>
      </c>
      <c r="B22" s="181">
        <v>0</v>
      </c>
      <c r="C22" s="263">
        <v>480000</v>
      </c>
    </row>
    <row r="23" spans="1:3" x14ac:dyDescent="0.2">
      <c r="A23" s="240" t="s">
        <v>80</v>
      </c>
      <c r="B23" s="181">
        <v>0</v>
      </c>
      <c r="C23" s="263">
        <v>108950</v>
      </c>
    </row>
    <row r="24" spans="1:3" x14ac:dyDescent="0.2">
      <c r="A24" s="240" t="s">
        <v>81</v>
      </c>
      <c r="B24" s="181">
        <v>0</v>
      </c>
      <c r="C24" s="263">
        <v>0</v>
      </c>
    </row>
    <row r="25" spans="1:3" x14ac:dyDescent="0.2">
      <c r="A25" s="240" t="s">
        <v>82</v>
      </c>
      <c r="B25" s="181">
        <v>0</v>
      </c>
      <c r="C25" s="263">
        <v>0</v>
      </c>
    </row>
    <row r="26" spans="1:3" x14ac:dyDescent="0.2">
      <c r="A26" s="240" t="s">
        <v>83</v>
      </c>
      <c r="B26" s="181">
        <v>0</v>
      </c>
      <c r="C26" s="263">
        <v>0</v>
      </c>
    </row>
    <row r="27" spans="1:3" x14ac:dyDescent="0.2">
      <c r="A27" s="240" t="s">
        <v>84</v>
      </c>
      <c r="B27" s="181">
        <v>0</v>
      </c>
      <c r="C27" s="263">
        <v>0</v>
      </c>
    </row>
    <row r="28" spans="1:3" x14ac:dyDescent="0.2">
      <c r="A28" s="240" t="s">
        <v>85</v>
      </c>
      <c r="B28" s="181">
        <v>0</v>
      </c>
      <c r="C28" s="263">
        <v>0</v>
      </c>
    </row>
    <row r="29" spans="1:3" x14ac:dyDescent="0.2">
      <c r="A29" s="240" t="s">
        <v>87</v>
      </c>
      <c r="B29" s="181">
        <v>0</v>
      </c>
      <c r="C29" s="263">
        <v>0</v>
      </c>
    </row>
    <row r="30" spans="1:3" x14ac:dyDescent="0.2">
      <c r="A30" s="240" t="s">
        <v>38</v>
      </c>
      <c r="B30" s="181">
        <v>0</v>
      </c>
      <c r="C30" s="263">
        <v>0</v>
      </c>
    </row>
    <row r="31" spans="1:3" x14ac:dyDescent="0.2">
      <c r="A31" s="240" t="s">
        <v>88</v>
      </c>
      <c r="B31" s="181">
        <v>0</v>
      </c>
      <c r="C31" s="263">
        <v>0</v>
      </c>
    </row>
    <row r="32" spans="1:3" x14ac:dyDescent="0.2">
      <c r="A32" s="240" t="s">
        <v>116</v>
      </c>
      <c r="B32" s="181">
        <v>0</v>
      </c>
      <c r="C32" s="263">
        <v>0</v>
      </c>
    </row>
    <row r="33" spans="1:3" x14ac:dyDescent="0.2">
      <c r="A33" s="244" t="s">
        <v>337</v>
      </c>
      <c r="B33" s="257">
        <f>+B4-B16</f>
        <v>1058220191.6499996</v>
      </c>
      <c r="C33" s="262">
        <f>+C4-C16</f>
        <v>978990799.97999954</v>
      </c>
    </row>
    <row r="34" spans="1:3" x14ac:dyDescent="0.2">
      <c r="A34" s="264"/>
      <c r="B34" s="257"/>
      <c r="C34" s="262"/>
    </row>
    <row r="35" spans="1:3" x14ac:dyDescent="0.2">
      <c r="A35" s="244" t="s">
        <v>338</v>
      </c>
      <c r="B35" s="181"/>
      <c r="C35" s="263"/>
    </row>
    <row r="36" spans="1:3" x14ac:dyDescent="0.2">
      <c r="A36" s="238" t="s">
        <v>113</v>
      </c>
      <c r="B36" s="257">
        <f>SUM(B37:B39)</f>
        <v>0</v>
      </c>
      <c r="C36" s="262">
        <f>SUM(C37:C39)</f>
        <v>0</v>
      </c>
    </row>
    <row r="37" spans="1:3" x14ac:dyDescent="0.2">
      <c r="A37" s="240" t="s">
        <v>24</v>
      </c>
      <c r="B37" s="255">
        <v>0</v>
      </c>
      <c r="C37" s="265">
        <v>0</v>
      </c>
    </row>
    <row r="38" spans="1:3" x14ac:dyDescent="0.2">
      <c r="A38" s="240" t="s">
        <v>26</v>
      </c>
      <c r="B38" s="255">
        <v>0</v>
      </c>
      <c r="C38" s="265">
        <v>0</v>
      </c>
    </row>
    <row r="39" spans="1:3" x14ac:dyDescent="0.2">
      <c r="A39" s="240" t="s">
        <v>117</v>
      </c>
      <c r="B39" s="255">
        <v>0</v>
      </c>
      <c r="C39" s="265">
        <v>0</v>
      </c>
    </row>
    <row r="40" spans="1:3" x14ac:dyDescent="0.2">
      <c r="A40" s="241"/>
      <c r="B40" s="181"/>
      <c r="C40" s="263"/>
    </row>
    <row r="41" spans="1:3" x14ac:dyDescent="0.2">
      <c r="A41" s="238" t="s">
        <v>111</v>
      </c>
      <c r="B41" s="257">
        <f>SUM(B42:B44)</f>
        <v>11446470.870000001</v>
      </c>
      <c r="C41" s="262">
        <f>SUM(C42:C44)</f>
        <v>125795846.75999999</v>
      </c>
    </row>
    <row r="42" spans="1:3" x14ac:dyDescent="0.2">
      <c r="A42" s="240" t="s">
        <v>24</v>
      </c>
      <c r="B42" s="181">
        <v>1689734.15</v>
      </c>
      <c r="C42" s="263">
        <v>39953089.740000002</v>
      </c>
    </row>
    <row r="43" spans="1:3" x14ac:dyDescent="0.2">
      <c r="A43" s="240" t="s">
        <v>26</v>
      </c>
      <c r="B43" s="181">
        <v>9756736.7200000007</v>
      </c>
      <c r="C43" s="263">
        <v>85842757.019999996</v>
      </c>
    </row>
    <row r="44" spans="1:3" x14ac:dyDescent="0.2">
      <c r="A44" s="240" t="s">
        <v>118</v>
      </c>
      <c r="B44" s="181">
        <v>0</v>
      </c>
      <c r="C44" s="263">
        <v>0</v>
      </c>
    </row>
    <row r="45" spans="1:3" x14ac:dyDescent="0.2">
      <c r="A45" s="244" t="s">
        <v>339</v>
      </c>
      <c r="B45" s="257">
        <f>+B36-B41</f>
        <v>-11446470.870000001</v>
      </c>
      <c r="C45" s="262">
        <f>+C36-C41</f>
        <v>-125795846.75999999</v>
      </c>
    </row>
    <row r="46" spans="1:3" x14ac:dyDescent="0.2">
      <c r="A46" s="264"/>
      <c r="B46" s="257"/>
      <c r="C46" s="262"/>
    </row>
    <row r="47" spans="1:3" x14ac:dyDescent="0.2">
      <c r="A47" s="244" t="s">
        <v>340</v>
      </c>
      <c r="B47" s="181"/>
      <c r="C47" s="263"/>
    </row>
    <row r="48" spans="1:3" x14ac:dyDescent="0.2">
      <c r="A48" s="238" t="s">
        <v>113</v>
      </c>
      <c r="B48" s="257">
        <f>+B49+B52</f>
        <v>0</v>
      </c>
      <c r="C48" s="262">
        <f>+C49+C52</f>
        <v>0</v>
      </c>
    </row>
    <row r="49" spans="1:3" x14ac:dyDescent="0.2">
      <c r="A49" s="240" t="s">
        <v>119</v>
      </c>
      <c r="B49" s="181">
        <v>0</v>
      </c>
      <c r="C49" s="263">
        <v>0</v>
      </c>
    </row>
    <row r="50" spans="1:3" x14ac:dyDescent="0.2">
      <c r="A50" s="240" t="s">
        <v>120</v>
      </c>
      <c r="B50" s="181">
        <v>0</v>
      </c>
      <c r="C50" s="263">
        <v>0</v>
      </c>
    </row>
    <row r="51" spans="1:3" x14ac:dyDescent="0.2">
      <c r="A51" s="240" t="s">
        <v>121</v>
      </c>
      <c r="B51" s="181">
        <v>0</v>
      </c>
      <c r="C51" s="263">
        <v>0</v>
      </c>
    </row>
    <row r="52" spans="1:3" x14ac:dyDescent="0.2">
      <c r="A52" s="240" t="s">
        <v>122</v>
      </c>
      <c r="B52" s="181">
        <v>0</v>
      </c>
      <c r="C52" s="263">
        <v>0</v>
      </c>
    </row>
    <row r="53" spans="1:3" x14ac:dyDescent="0.2">
      <c r="A53" s="241"/>
      <c r="B53" s="181"/>
      <c r="C53" s="263"/>
    </row>
    <row r="54" spans="1:3" x14ac:dyDescent="0.2">
      <c r="A54" s="238" t="s">
        <v>111</v>
      </c>
      <c r="B54" s="257">
        <f>SUM(B56+B57+B58)</f>
        <v>1415085708.05</v>
      </c>
      <c r="C54" s="262">
        <f>SUM(C56+C57+C58)</f>
        <v>128211088.89</v>
      </c>
    </row>
    <row r="55" spans="1:3" x14ac:dyDescent="0.2">
      <c r="A55" s="240" t="s">
        <v>123</v>
      </c>
      <c r="B55" s="181">
        <v>0</v>
      </c>
      <c r="C55" s="263">
        <v>0</v>
      </c>
    </row>
    <row r="56" spans="1:3" x14ac:dyDescent="0.2">
      <c r="A56" s="240" t="s">
        <v>120</v>
      </c>
      <c r="B56" s="181">
        <v>0</v>
      </c>
      <c r="C56" s="263">
        <v>0</v>
      </c>
    </row>
    <row r="57" spans="1:3" x14ac:dyDescent="0.2">
      <c r="A57" s="240" t="s">
        <v>121</v>
      </c>
      <c r="B57" s="181">
        <v>0</v>
      </c>
      <c r="C57" s="263">
        <v>0</v>
      </c>
    </row>
    <row r="58" spans="1:3" x14ac:dyDescent="0.2">
      <c r="A58" s="240" t="s">
        <v>124</v>
      </c>
      <c r="B58" s="181">
        <v>1415085708.05</v>
      </c>
      <c r="C58" s="263">
        <v>128211088.89</v>
      </c>
    </row>
    <row r="59" spans="1:3" x14ac:dyDescent="0.2">
      <c r="A59" s="244" t="s">
        <v>341</v>
      </c>
      <c r="B59" s="257">
        <f>+B48-B54</f>
        <v>-1415085708.05</v>
      </c>
      <c r="C59" s="262">
        <f>+C48-C54</f>
        <v>-128211088.89</v>
      </c>
    </row>
    <row r="60" spans="1:3" x14ac:dyDescent="0.2">
      <c r="A60" s="264"/>
      <c r="B60" s="257"/>
      <c r="C60" s="262"/>
    </row>
    <row r="61" spans="1:3" x14ac:dyDescent="0.2">
      <c r="A61" s="244" t="s">
        <v>125</v>
      </c>
      <c r="B61" s="257">
        <f>+B33+B45+B59</f>
        <v>-368311987.27000034</v>
      </c>
      <c r="C61" s="262">
        <f>+C33+C45+C59</f>
        <v>724983864.32999957</v>
      </c>
    </row>
    <row r="62" spans="1:3" x14ac:dyDescent="0.2">
      <c r="A62" s="264"/>
      <c r="B62" s="257"/>
      <c r="C62" s="262"/>
    </row>
    <row r="63" spans="1:3" x14ac:dyDescent="0.2">
      <c r="A63" s="244" t="s">
        <v>126</v>
      </c>
      <c r="B63" s="257">
        <v>1609806269.0699999</v>
      </c>
      <c r="C63" s="262">
        <v>884822404.74000001</v>
      </c>
    </row>
    <row r="64" spans="1:3" x14ac:dyDescent="0.2">
      <c r="A64" s="264"/>
      <c r="B64" s="257"/>
      <c r="C64" s="262"/>
    </row>
    <row r="65" spans="1:3" x14ac:dyDescent="0.2">
      <c r="A65" s="244" t="s">
        <v>127</v>
      </c>
      <c r="B65" s="257">
        <v>1241494281.8</v>
      </c>
      <c r="C65" s="262">
        <v>1609806269.0699999</v>
      </c>
    </row>
    <row r="66" spans="1:3" ht="12" thickBot="1" x14ac:dyDescent="0.25">
      <c r="A66" s="266"/>
      <c r="B66" s="267"/>
      <c r="C66" s="268"/>
    </row>
    <row r="68" spans="1:3" ht="28.5" customHeight="1" x14ac:dyDescent="0.2">
      <c r="A68" s="331" t="s">
        <v>141</v>
      </c>
      <c r="B68" s="331"/>
      <c r="C68" s="331"/>
    </row>
  </sheetData>
  <sheetProtection formatCells="0" formatColumns="0" formatRows="0" autoFilter="0"/>
  <mergeCells count="2">
    <mergeCell ref="A1:C1"/>
    <mergeCell ref="A68:C68"/>
  </mergeCells>
  <printOptions horizontalCentered="1"/>
  <pageMargins left="0.78740157480314965" right="0.59055118110236227" top="0.78740157480314965" bottom="0.78740157480314965" header="0.31496062992125984" footer="0.31496062992125984"/>
  <pageSetup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4A5C26"/>
    <pageSetUpPr fitToPage="1"/>
  </sheetPr>
  <dimension ref="A1:B34"/>
  <sheetViews>
    <sheetView showGridLines="0" zoomScaleSheetLayoutView="70" workbookViewId="0">
      <selection sqref="A1:B34"/>
    </sheetView>
  </sheetViews>
  <sheetFormatPr baseColWidth="10" defaultColWidth="12" defaultRowHeight="11.25" x14ac:dyDescent="0.2"/>
  <cols>
    <col min="1" max="1" width="66.83203125" style="15" customWidth="1"/>
    <col min="2" max="2" width="59" style="15" customWidth="1"/>
    <col min="3" max="3" width="2.1640625" style="15" customWidth="1"/>
    <col min="4" max="4" width="35.5" style="15" customWidth="1"/>
    <col min="5" max="5" width="38.1640625" style="15" customWidth="1"/>
    <col min="6" max="16384" width="12" style="15"/>
  </cols>
  <sheetData>
    <row r="1" spans="1:2" ht="51" customHeight="1" thickBot="1" x14ac:dyDescent="0.25">
      <c r="A1" s="321" t="s">
        <v>354</v>
      </c>
      <c r="B1" s="332"/>
    </row>
    <row r="2" spans="1:2" ht="15" customHeight="1" thickBot="1" x14ac:dyDescent="0.25">
      <c r="A2" s="289" t="s">
        <v>315</v>
      </c>
      <c r="B2" s="308" t="s">
        <v>165</v>
      </c>
    </row>
    <row r="3" spans="1:2" ht="12.75" x14ac:dyDescent="0.2">
      <c r="A3" s="294" t="s">
        <v>161</v>
      </c>
      <c r="B3" s="295" t="s">
        <v>314</v>
      </c>
    </row>
    <row r="4" spans="1:2" x14ac:dyDescent="0.2">
      <c r="A4" s="296"/>
      <c r="B4" s="297"/>
    </row>
    <row r="5" spans="1:2" s="131" customFormat="1" x14ac:dyDescent="0.2">
      <c r="A5" s="296"/>
      <c r="B5" s="297"/>
    </row>
    <row r="6" spans="1:2" s="131" customFormat="1" x14ac:dyDescent="0.2">
      <c r="A6" s="296"/>
      <c r="B6" s="297"/>
    </row>
    <row r="7" spans="1:2" x14ac:dyDescent="0.2">
      <c r="A7" s="296"/>
      <c r="B7" s="297"/>
    </row>
    <row r="8" spans="1:2" x14ac:dyDescent="0.2">
      <c r="A8" s="298"/>
      <c r="B8" s="297"/>
    </row>
    <row r="9" spans="1:2" ht="12.75" x14ac:dyDescent="0.2">
      <c r="A9" s="299" t="s">
        <v>162</v>
      </c>
      <c r="B9" s="148" t="s">
        <v>314</v>
      </c>
    </row>
    <row r="10" spans="1:2" s="131" customFormat="1" ht="12.75" x14ac:dyDescent="0.2">
      <c r="A10" s="299"/>
      <c r="B10" s="148"/>
    </row>
    <row r="11" spans="1:2" s="131" customFormat="1" ht="12.75" x14ac:dyDescent="0.2">
      <c r="A11" s="299"/>
      <c r="B11" s="148"/>
    </row>
    <row r="12" spans="1:2" ht="12.75" x14ac:dyDescent="0.2">
      <c r="A12" s="299"/>
      <c r="B12" s="148"/>
    </row>
    <row r="13" spans="1:2" ht="12.75" x14ac:dyDescent="0.2">
      <c r="A13" s="299"/>
      <c r="B13" s="148"/>
    </row>
    <row r="14" spans="1:2" x14ac:dyDescent="0.2">
      <c r="A14" s="298"/>
      <c r="B14" s="148"/>
    </row>
    <row r="15" spans="1:2" ht="12.75" x14ac:dyDescent="0.2">
      <c r="A15" s="299" t="s">
        <v>163</v>
      </c>
      <c r="B15" s="148" t="s">
        <v>314</v>
      </c>
    </row>
    <row r="16" spans="1:2" s="131" customFormat="1" ht="12.75" x14ac:dyDescent="0.2">
      <c r="A16" s="299"/>
      <c r="B16" s="148"/>
    </row>
    <row r="17" spans="1:2" s="131" customFormat="1" ht="12.75" x14ac:dyDescent="0.2">
      <c r="A17" s="299"/>
      <c r="B17" s="148"/>
    </row>
    <row r="18" spans="1:2" ht="12.75" x14ac:dyDescent="0.2">
      <c r="A18" s="299"/>
      <c r="B18" s="148"/>
    </row>
    <row r="19" spans="1:2" ht="12.75" x14ac:dyDescent="0.2">
      <c r="A19" s="299"/>
      <c r="B19" s="148"/>
    </row>
    <row r="20" spans="1:2" x14ac:dyDescent="0.2">
      <c r="A20" s="300"/>
      <c r="B20" s="148"/>
    </row>
    <row r="21" spans="1:2" ht="12.75" x14ac:dyDescent="0.2">
      <c r="A21" s="299" t="s">
        <v>81</v>
      </c>
      <c r="B21" s="148" t="s">
        <v>314</v>
      </c>
    </row>
    <row r="22" spans="1:2" s="131" customFormat="1" ht="12.75" x14ac:dyDescent="0.2">
      <c r="A22" s="299"/>
      <c r="B22" s="148"/>
    </row>
    <row r="23" spans="1:2" s="131" customFormat="1" ht="12.75" x14ac:dyDescent="0.2">
      <c r="A23" s="299"/>
      <c r="B23" s="148"/>
    </row>
    <row r="24" spans="1:2" ht="12.75" x14ac:dyDescent="0.2">
      <c r="A24" s="299"/>
      <c r="B24" s="148"/>
    </row>
    <row r="25" spans="1:2" ht="12.75" x14ac:dyDescent="0.2">
      <c r="A25" s="299"/>
      <c r="B25" s="148"/>
    </row>
    <row r="26" spans="1:2" ht="12" x14ac:dyDescent="0.2">
      <c r="A26" s="301"/>
      <c r="B26" s="297"/>
    </row>
    <row r="27" spans="1:2" ht="12.75" x14ac:dyDescent="0.2">
      <c r="A27" s="299" t="s">
        <v>164</v>
      </c>
      <c r="B27" s="302" t="s">
        <v>314</v>
      </c>
    </row>
    <row r="28" spans="1:2" x14ac:dyDescent="0.2">
      <c r="A28" s="303"/>
      <c r="B28" s="304"/>
    </row>
    <row r="29" spans="1:2" x14ac:dyDescent="0.2">
      <c r="A29" s="303"/>
      <c r="B29" s="305"/>
    </row>
    <row r="30" spans="1:2" x14ac:dyDescent="0.2">
      <c r="A30" s="303"/>
      <c r="B30" s="305"/>
    </row>
    <row r="31" spans="1:2" x14ac:dyDescent="0.2">
      <c r="A31" s="303"/>
      <c r="B31" s="305"/>
    </row>
    <row r="32" spans="1:2" ht="12" thickBot="1" x14ac:dyDescent="0.25">
      <c r="A32" s="306"/>
      <c r="B32" s="307"/>
    </row>
    <row r="33" spans="1:2" s="131" customFormat="1" x14ac:dyDescent="0.2"/>
    <row r="34" spans="1:2" ht="28.5" customHeight="1" x14ac:dyDescent="0.2">
      <c r="A34" s="331" t="s">
        <v>141</v>
      </c>
      <c r="B34" s="331"/>
    </row>
  </sheetData>
  <sheetProtection formatCells="0" formatColumns="0" formatRows="0" insertRows="0" deleteRows="0" autoFilter="0"/>
  <mergeCells count="2">
    <mergeCell ref="A1:B1"/>
    <mergeCell ref="A34:B34"/>
  </mergeCells>
  <printOptions horizontalCentered="1"/>
  <pageMargins left="0.78740157480314965" right="0.59055118110236227" top="0.78740157480314965" bottom="0.78740157480314965" header="0.31496062992125984" footer="0.31496062992125984"/>
  <pageSetup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278"/>
  <sheetViews>
    <sheetView showGridLines="0" topLeftCell="A250" zoomScale="80" zoomScaleNormal="80" workbookViewId="0">
      <selection sqref="A1:J1"/>
    </sheetView>
  </sheetViews>
  <sheetFormatPr baseColWidth="10" defaultColWidth="12" defaultRowHeight="14.25" customHeight="1" x14ac:dyDescent="0.2"/>
  <cols>
    <col min="1" max="1" width="3.6640625" style="32" customWidth="1"/>
    <col min="2" max="2" width="3" style="32" customWidth="1"/>
    <col min="3" max="3" width="3" style="41" customWidth="1"/>
    <col min="4" max="4" width="4.33203125" style="41" customWidth="1"/>
    <col min="5" max="5" width="15.5" style="41" customWidth="1"/>
    <col min="6" max="6" width="5.83203125" style="41" customWidth="1"/>
    <col min="7" max="7" width="75.5" style="52" customWidth="1"/>
    <col min="8" max="9" width="23.1640625" style="52" customWidth="1"/>
    <col min="10" max="10" width="24.83203125" style="32" customWidth="1"/>
    <col min="11" max="16384" width="12" style="32"/>
  </cols>
  <sheetData>
    <row r="1" spans="1:10" ht="14.25" customHeight="1" x14ac:dyDescent="0.2">
      <c r="A1" s="342" t="s">
        <v>166</v>
      </c>
      <c r="B1" s="342"/>
      <c r="C1" s="342"/>
      <c r="D1" s="342"/>
      <c r="E1" s="342"/>
      <c r="F1" s="342"/>
      <c r="G1" s="342"/>
      <c r="H1" s="342"/>
      <c r="I1" s="342"/>
      <c r="J1" s="342"/>
    </row>
    <row r="2" spans="1:10" ht="14.25" customHeight="1" x14ac:dyDescent="0.2">
      <c r="A2" s="342" t="s">
        <v>167</v>
      </c>
      <c r="B2" s="342"/>
      <c r="C2" s="342"/>
      <c r="D2" s="342"/>
      <c r="E2" s="342"/>
      <c r="F2" s="342"/>
      <c r="G2" s="342"/>
      <c r="H2" s="342"/>
      <c r="I2" s="342"/>
      <c r="J2" s="342"/>
    </row>
    <row r="3" spans="1:10" ht="14.25" customHeight="1" x14ac:dyDescent="0.2">
      <c r="A3" s="342" t="s">
        <v>355</v>
      </c>
      <c r="B3" s="342"/>
      <c r="C3" s="342"/>
      <c r="D3" s="342"/>
      <c r="E3" s="342"/>
      <c r="F3" s="342"/>
      <c r="G3" s="342"/>
      <c r="H3" s="342"/>
      <c r="I3" s="342"/>
      <c r="J3" s="342"/>
    </row>
    <row r="4" spans="1:10" ht="14.25" customHeight="1" x14ac:dyDescent="0.2">
      <c r="A4" s="343" t="s">
        <v>168</v>
      </c>
      <c r="B4" s="343"/>
      <c r="C4" s="343"/>
      <c r="D4" s="343"/>
      <c r="E4" s="343"/>
      <c r="F4" s="343"/>
      <c r="G4" s="343"/>
      <c r="H4" s="343"/>
      <c r="I4" s="343"/>
      <c r="J4" s="343"/>
    </row>
    <row r="5" spans="1:10" ht="14.25" customHeight="1" x14ac:dyDescent="0.2">
      <c r="C5" s="33"/>
      <c r="D5" s="33"/>
      <c r="E5" s="33"/>
      <c r="F5" s="33"/>
      <c r="G5" s="33"/>
      <c r="H5" s="33"/>
      <c r="I5" s="33"/>
      <c r="J5" s="33"/>
    </row>
    <row r="6" spans="1:10" ht="14.25" customHeight="1" x14ac:dyDescent="0.2">
      <c r="A6" s="34" t="s">
        <v>169</v>
      </c>
      <c r="B6" s="35"/>
      <c r="C6" s="36"/>
      <c r="D6" s="36"/>
      <c r="E6" s="37"/>
      <c r="F6" s="37"/>
      <c r="G6" s="37"/>
      <c r="H6" s="37"/>
      <c r="I6" s="37"/>
      <c r="J6" s="35"/>
    </row>
    <row r="7" spans="1:10" ht="14.25" customHeight="1" x14ac:dyDescent="0.2">
      <c r="B7" s="336" t="s">
        <v>170</v>
      </c>
      <c r="C7" s="336"/>
      <c r="D7" s="336"/>
      <c r="E7" s="336"/>
      <c r="F7" s="336"/>
      <c r="G7" s="336"/>
      <c r="H7" s="336"/>
      <c r="I7" s="336"/>
      <c r="J7" s="336"/>
    </row>
    <row r="8" spans="1:10" ht="14.25" customHeight="1" x14ac:dyDescent="0.2">
      <c r="C8" s="338" t="s">
        <v>171</v>
      </c>
      <c r="D8" s="338"/>
      <c r="E8" s="338"/>
      <c r="F8" s="338"/>
      <c r="G8" s="338"/>
      <c r="H8" s="338"/>
      <c r="I8" s="338"/>
      <c r="J8" s="338"/>
    </row>
    <row r="9" spans="1:10" s="38" customFormat="1" ht="14.25" customHeight="1" x14ac:dyDescent="0.2">
      <c r="D9" s="39" t="s">
        <v>172</v>
      </c>
      <c r="E9" s="39"/>
      <c r="F9" s="39"/>
      <c r="G9" s="39"/>
      <c r="H9" s="39"/>
      <c r="I9" s="39"/>
      <c r="J9" s="39"/>
    </row>
    <row r="10" spans="1:10" ht="14.25" customHeight="1" x14ac:dyDescent="0.2">
      <c r="A10" s="40">
        <v>1</v>
      </c>
      <c r="E10" s="42" t="s">
        <v>173</v>
      </c>
      <c r="F10" s="333" t="s">
        <v>174</v>
      </c>
      <c r="G10" s="333"/>
      <c r="H10" s="333"/>
      <c r="I10" s="43" t="s">
        <v>175</v>
      </c>
    </row>
    <row r="11" spans="1:10" ht="14.25" customHeight="1" x14ac:dyDescent="0.2">
      <c r="C11" s="32"/>
      <c r="D11" s="32"/>
      <c r="E11" s="44">
        <v>1111</v>
      </c>
      <c r="F11" s="340" t="s">
        <v>176</v>
      </c>
      <c r="G11" s="340"/>
      <c r="H11" s="340"/>
      <c r="I11" s="132">
        <v>10000</v>
      </c>
      <c r="J11" s="38"/>
    </row>
    <row r="12" spans="1:10" ht="14.25" customHeight="1" x14ac:dyDescent="0.2">
      <c r="C12" s="32"/>
      <c r="D12" s="32"/>
      <c r="E12" s="44">
        <v>1112</v>
      </c>
      <c r="F12" s="340" t="s">
        <v>177</v>
      </c>
      <c r="G12" s="340"/>
      <c r="H12" s="340"/>
      <c r="I12" s="132">
        <v>1241484281.8</v>
      </c>
      <c r="J12" s="38"/>
    </row>
    <row r="13" spans="1:10" ht="14.25" customHeight="1" x14ac:dyDescent="0.2">
      <c r="C13" s="32"/>
      <c r="D13" s="32"/>
      <c r="E13" s="44">
        <v>1113</v>
      </c>
      <c r="F13" s="340" t="s">
        <v>178</v>
      </c>
      <c r="G13" s="340"/>
      <c r="H13" s="340"/>
      <c r="I13" s="45">
        <v>0</v>
      </c>
      <c r="J13" s="138"/>
    </row>
    <row r="14" spans="1:10" ht="14.25" customHeight="1" x14ac:dyDescent="0.2">
      <c r="C14" s="32"/>
      <c r="D14" s="32"/>
      <c r="E14" s="44">
        <v>1114</v>
      </c>
      <c r="F14" s="340" t="s">
        <v>179</v>
      </c>
      <c r="G14" s="340"/>
      <c r="H14" s="340"/>
      <c r="I14" s="45">
        <v>0</v>
      </c>
      <c r="J14" s="132"/>
    </row>
    <row r="15" spans="1:10" ht="14.25" customHeight="1" x14ac:dyDescent="0.2">
      <c r="C15" s="32"/>
      <c r="D15" s="32"/>
      <c r="E15" s="44">
        <v>1116</v>
      </c>
      <c r="F15" s="340" t="s">
        <v>180</v>
      </c>
      <c r="G15" s="340"/>
      <c r="H15" s="340"/>
      <c r="I15" s="45">
        <v>0</v>
      </c>
      <c r="J15" s="38"/>
    </row>
    <row r="16" spans="1:10" s="46" customFormat="1" ht="14.25" customHeight="1" thickBot="1" x14ac:dyDescent="0.25">
      <c r="C16" s="32"/>
      <c r="D16" s="32"/>
      <c r="E16" s="32"/>
      <c r="F16" s="334" t="s">
        <v>110</v>
      </c>
      <c r="G16" s="334"/>
      <c r="H16" s="334"/>
      <c r="I16" s="47">
        <f>SUM(I11:I15)</f>
        <v>1241494281.8</v>
      </c>
      <c r="J16" s="113"/>
    </row>
    <row r="17" spans="1:10" s="46" customFormat="1" ht="14.25" customHeight="1" thickTop="1" x14ac:dyDescent="0.2">
      <c r="C17" s="32"/>
      <c r="D17" s="32"/>
      <c r="E17" s="48"/>
      <c r="F17" s="49"/>
      <c r="G17" s="50"/>
      <c r="H17" s="51"/>
      <c r="I17" s="52"/>
      <c r="J17" s="113"/>
    </row>
    <row r="18" spans="1:10" s="46" customFormat="1" ht="14.25" customHeight="1" x14ac:dyDescent="0.2">
      <c r="A18" s="53">
        <v>2</v>
      </c>
      <c r="D18" s="341" t="s">
        <v>181</v>
      </c>
      <c r="E18" s="341"/>
      <c r="F18" s="341"/>
      <c r="G18" s="341"/>
      <c r="H18" s="341"/>
      <c r="I18" s="341"/>
      <c r="J18" s="341"/>
    </row>
    <row r="19" spans="1:10" ht="14.25" customHeight="1" x14ac:dyDescent="0.2">
      <c r="C19" s="32"/>
      <c r="D19" s="32"/>
      <c r="E19" s="42" t="s">
        <v>173</v>
      </c>
      <c r="F19" s="333" t="s">
        <v>174</v>
      </c>
      <c r="G19" s="333"/>
      <c r="H19" s="333"/>
      <c r="I19" s="43" t="s">
        <v>175</v>
      </c>
    </row>
    <row r="20" spans="1:10" ht="14.25" customHeight="1" x14ac:dyDescent="0.2">
      <c r="C20" s="32"/>
      <c r="D20" s="32"/>
      <c r="E20" s="44">
        <v>1121</v>
      </c>
      <c r="F20" s="340" t="s">
        <v>182</v>
      </c>
      <c r="G20" s="340"/>
      <c r="H20" s="340"/>
      <c r="I20" s="45">
        <v>0</v>
      </c>
    </row>
    <row r="21" spans="1:10" ht="14.25" customHeight="1" x14ac:dyDescent="0.2">
      <c r="C21" s="32"/>
      <c r="D21" s="32"/>
      <c r="E21" s="44">
        <v>1122</v>
      </c>
      <c r="F21" s="340" t="s">
        <v>183</v>
      </c>
      <c r="G21" s="340"/>
      <c r="H21" s="340"/>
      <c r="I21" s="45">
        <v>694496609</v>
      </c>
    </row>
    <row r="22" spans="1:10" ht="14.25" customHeight="1" x14ac:dyDescent="0.2">
      <c r="C22" s="32"/>
      <c r="D22" s="32"/>
      <c r="E22" s="44">
        <v>1123</v>
      </c>
      <c r="F22" s="340" t="s">
        <v>184</v>
      </c>
      <c r="G22" s="340"/>
      <c r="H22" s="340"/>
      <c r="I22" s="45">
        <v>8001345.6900000004</v>
      </c>
    </row>
    <row r="23" spans="1:10" ht="14.25" customHeight="1" x14ac:dyDescent="0.2">
      <c r="C23" s="32"/>
      <c r="D23" s="32"/>
      <c r="E23" s="44">
        <v>1124</v>
      </c>
      <c r="F23" s="340" t="s">
        <v>185</v>
      </c>
      <c r="G23" s="340"/>
      <c r="H23" s="340"/>
      <c r="I23" s="45">
        <v>0</v>
      </c>
    </row>
    <row r="24" spans="1:10" ht="14.25" customHeight="1" x14ac:dyDescent="0.2">
      <c r="C24" s="32"/>
      <c r="D24" s="32"/>
      <c r="E24" s="44">
        <v>1126</v>
      </c>
      <c r="F24" s="340" t="s">
        <v>186</v>
      </c>
      <c r="G24" s="340"/>
      <c r="H24" s="340"/>
      <c r="I24" s="45">
        <v>0</v>
      </c>
    </row>
    <row r="25" spans="1:10" ht="14.25" customHeight="1" x14ac:dyDescent="0.2">
      <c r="C25" s="32"/>
      <c r="D25" s="32"/>
      <c r="E25" s="44">
        <v>1131</v>
      </c>
      <c r="F25" s="340" t="s">
        <v>187</v>
      </c>
      <c r="G25" s="340"/>
      <c r="H25" s="340"/>
      <c r="I25" s="45">
        <v>0</v>
      </c>
    </row>
    <row r="26" spans="1:10" ht="14.25" customHeight="1" x14ac:dyDescent="0.2">
      <c r="C26" s="32"/>
      <c r="D26" s="32"/>
      <c r="E26" s="44">
        <v>1134</v>
      </c>
      <c r="F26" s="340" t="s">
        <v>188</v>
      </c>
      <c r="G26" s="340"/>
      <c r="H26" s="340"/>
      <c r="I26" s="45">
        <v>0</v>
      </c>
    </row>
    <row r="27" spans="1:10" ht="14.25" customHeight="1" x14ac:dyDescent="0.2">
      <c r="C27" s="32"/>
      <c r="D27" s="32"/>
      <c r="E27" s="44">
        <v>1222</v>
      </c>
      <c r="F27" s="340" t="s">
        <v>189</v>
      </c>
      <c r="G27" s="340"/>
      <c r="H27" s="340"/>
      <c r="I27" s="45">
        <v>0</v>
      </c>
    </row>
    <row r="28" spans="1:10" ht="14.25" customHeight="1" x14ac:dyDescent="0.2">
      <c r="C28" s="32"/>
      <c r="D28" s="32"/>
      <c r="E28" s="44">
        <v>1224</v>
      </c>
      <c r="F28" s="340" t="s">
        <v>190</v>
      </c>
      <c r="G28" s="340"/>
      <c r="H28" s="340"/>
      <c r="I28" s="45">
        <v>0</v>
      </c>
    </row>
    <row r="29" spans="1:10" ht="14.25" customHeight="1" thickBot="1" x14ac:dyDescent="0.25">
      <c r="E29" s="54"/>
      <c r="F29" s="334" t="s">
        <v>110</v>
      </c>
      <c r="G29" s="334"/>
      <c r="H29" s="334"/>
      <c r="I29" s="47">
        <f>SUM(I20:I28)</f>
        <v>702497954.69000006</v>
      </c>
    </row>
    <row r="30" spans="1:10" ht="14.25" customHeight="1" thickTop="1" x14ac:dyDescent="0.2">
      <c r="E30" s="54"/>
      <c r="F30" s="49"/>
      <c r="G30" s="50"/>
    </row>
    <row r="31" spans="1:10" ht="14.25" customHeight="1" x14ac:dyDescent="0.2">
      <c r="A31" s="40">
        <v>3</v>
      </c>
      <c r="D31" s="341" t="s">
        <v>191</v>
      </c>
      <c r="E31" s="341"/>
      <c r="F31" s="341"/>
      <c r="G31" s="341"/>
      <c r="H31" s="341"/>
      <c r="I31" s="341"/>
      <c r="J31" s="341"/>
    </row>
    <row r="32" spans="1:10" s="38" customFormat="1" ht="14.25" customHeight="1" x14ac:dyDescent="0.2">
      <c r="C32" s="55"/>
      <c r="D32" s="32"/>
      <c r="E32" s="42" t="s">
        <v>173</v>
      </c>
      <c r="F32" s="333" t="s">
        <v>174</v>
      </c>
      <c r="G32" s="333"/>
      <c r="H32" s="333"/>
      <c r="I32" s="42" t="s">
        <v>175</v>
      </c>
      <c r="J32" s="52"/>
    </row>
    <row r="33" spans="1:10" s="38" customFormat="1" ht="14.25" customHeight="1" x14ac:dyDescent="0.2">
      <c r="C33" s="55"/>
      <c r="D33" s="56"/>
      <c r="E33" s="57">
        <v>1141</v>
      </c>
      <c r="F33" s="340" t="s">
        <v>192</v>
      </c>
      <c r="G33" s="340"/>
      <c r="H33" s="340"/>
      <c r="I33" s="45">
        <v>98121528.439999998</v>
      </c>
      <c r="J33" s="32"/>
    </row>
    <row r="34" spans="1:10" s="52" customFormat="1" ht="14.25" customHeight="1" thickBot="1" x14ac:dyDescent="0.25">
      <c r="C34" s="58"/>
      <c r="D34" s="56"/>
      <c r="E34" s="41"/>
      <c r="F34" s="334" t="s">
        <v>110</v>
      </c>
      <c r="G34" s="334"/>
      <c r="H34" s="334"/>
      <c r="I34" s="47">
        <f>+I33</f>
        <v>98121528.439999998</v>
      </c>
      <c r="J34" s="32"/>
    </row>
    <row r="35" spans="1:10" s="52" customFormat="1" ht="14.25" customHeight="1" thickTop="1" x14ac:dyDescent="0.2">
      <c r="C35" s="58"/>
      <c r="D35" s="56"/>
      <c r="E35" s="41"/>
      <c r="F35" s="59"/>
      <c r="G35" s="59"/>
      <c r="H35" s="59"/>
      <c r="I35" s="50"/>
      <c r="J35" s="32"/>
    </row>
    <row r="36" spans="1:10" s="52" customFormat="1" ht="14.25" customHeight="1" x14ac:dyDescent="0.2">
      <c r="C36" s="58"/>
      <c r="D36" s="341" t="s">
        <v>193</v>
      </c>
      <c r="E36" s="341"/>
      <c r="F36" s="341"/>
      <c r="G36" s="341"/>
      <c r="H36" s="341"/>
      <c r="I36" s="341"/>
      <c r="J36" s="341"/>
    </row>
    <row r="37" spans="1:10" s="52" customFormat="1" ht="14.25" customHeight="1" x14ac:dyDescent="0.2">
      <c r="C37" s="58"/>
      <c r="D37" s="32"/>
      <c r="E37" s="42" t="s">
        <v>173</v>
      </c>
      <c r="F37" s="333" t="s">
        <v>174</v>
      </c>
      <c r="G37" s="333"/>
      <c r="H37" s="333"/>
      <c r="I37" s="42" t="s">
        <v>175</v>
      </c>
    </row>
    <row r="38" spans="1:10" s="52" customFormat="1" ht="14.25" customHeight="1" x14ac:dyDescent="0.2">
      <c r="C38" s="58"/>
      <c r="D38" s="56"/>
      <c r="E38" s="57">
        <v>1191</v>
      </c>
      <c r="F38" s="340" t="s">
        <v>194</v>
      </c>
      <c r="G38" s="340"/>
      <c r="H38" s="340"/>
      <c r="I38" s="45">
        <v>9634000</v>
      </c>
      <c r="J38" s="32"/>
    </row>
    <row r="39" spans="1:10" s="52" customFormat="1" ht="14.25" customHeight="1" thickBot="1" x14ac:dyDescent="0.25">
      <c r="C39" s="58"/>
      <c r="D39" s="56"/>
      <c r="E39" s="41"/>
      <c r="F39" s="334" t="s">
        <v>110</v>
      </c>
      <c r="G39" s="334"/>
      <c r="H39" s="334"/>
      <c r="I39" s="47">
        <f>+I38</f>
        <v>9634000</v>
      </c>
      <c r="J39" s="32"/>
    </row>
    <row r="40" spans="1:10" s="52" customFormat="1" ht="14.25" customHeight="1" thickTop="1" x14ac:dyDescent="0.2">
      <c r="C40" s="58"/>
      <c r="D40" s="56"/>
      <c r="E40" s="41"/>
      <c r="F40" s="59"/>
      <c r="G40" s="59"/>
      <c r="H40" s="59"/>
      <c r="I40" s="50"/>
      <c r="J40" s="32"/>
    </row>
    <row r="41" spans="1:10" s="52" customFormat="1" ht="14.25" customHeight="1" x14ac:dyDescent="0.2">
      <c r="C41" s="58"/>
      <c r="D41" s="56"/>
      <c r="E41" s="41"/>
      <c r="F41" s="59"/>
      <c r="G41" s="59"/>
      <c r="H41" s="59"/>
      <c r="I41" s="50"/>
      <c r="J41" s="32"/>
    </row>
    <row r="42" spans="1:10" s="52" customFormat="1" ht="14.25" customHeight="1" x14ac:dyDescent="0.2">
      <c r="C42" s="58"/>
      <c r="D42" s="56"/>
      <c r="E42" s="41"/>
      <c r="F42" s="59"/>
      <c r="G42" s="59"/>
      <c r="H42" s="59"/>
      <c r="I42" s="50"/>
      <c r="J42" s="32"/>
    </row>
    <row r="43" spans="1:10" s="52" customFormat="1" ht="14.25" customHeight="1" x14ac:dyDescent="0.2">
      <c r="C43" s="58"/>
      <c r="D43" s="56"/>
      <c r="E43" s="41"/>
      <c r="F43" s="59"/>
      <c r="G43" s="59"/>
      <c r="H43" s="59"/>
      <c r="I43" s="50"/>
      <c r="J43" s="32"/>
    </row>
    <row r="44" spans="1:10" s="52" customFormat="1" ht="14.25" customHeight="1" x14ac:dyDescent="0.2">
      <c r="C44" s="58"/>
      <c r="D44" s="56"/>
      <c r="E44" s="41"/>
      <c r="F44" s="59"/>
      <c r="G44" s="59"/>
      <c r="H44" s="59"/>
      <c r="I44" s="50"/>
      <c r="J44" s="32"/>
    </row>
    <row r="45" spans="1:10" s="52" customFormat="1" ht="14.25" customHeight="1" x14ac:dyDescent="0.2">
      <c r="A45" s="60">
        <v>4</v>
      </c>
      <c r="D45" s="341" t="s">
        <v>195</v>
      </c>
      <c r="E45" s="341"/>
      <c r="F45" s="341"/>
      <c r="G45" s="341"/>
      <c r="H45" s="341"/>
      <c r="I45" s="341"/>
      <c r="J45" s="341"/>
    </row>
    <row r="46" spans="1:10" s="52" customFormat="1" ht="14.25" customHeight="1" x14ac:dyDescent="0.2">
      <c r="C46" s="32"/>
      <c r="D46" s="32"/>
      <c r="E46" s="42" t="s">
        <v>173</v>
      </c>
      <c r="F46" s="333" t="s">
        <v>174</v>
      </c>
      <c r="G46" s="333"/>
      <c r="H46" s="333"/>
      <c r="I46" s="42" t="s">
        <v>175</v>
      </c>
    </row>
    <row r="47" spans="1:10" ht="14.25" customHeight="1" x14ac:dyDescent="0.2">
      <c r="C47" s="56"/>
      <c r="D47" s="56"/>
      <c r="E47" s="44">
        <v>1212</v>
      </c>
      <c r="F47" s="340" t="s">
        <v>196</v>
      </c>
      <c r="G47" s="340"/>
      <c r="H47" s="340"/>
      <c r="I47" s="45">
        <v>0</v>
      </c>
    </row>
    <row r="48" spans="1:10" ht="14.25" customHeight="1" x14ac:dyDescent="0.2">
      <c r="C48" s="56"/>
      <c r="D48" s="56"/>
      <c r="E48" s="44">
        <v>1213</v>
      </c>
      <c r="F48" s="340" t="s">
        <v>197</v>
      </c>
      <c r="G48" s="340"/>
      <c r="H48" s="340"/>
      <c r="I48" s="45">
        <v>0</v>
      </c>
    </row>
    <row r="49" spans="1:10" ht="14.25" customHeight="1" x14ac:dyDescent="0.2">
      <c r="C49" s="56"/>
      <c r="D49" s="56"/>
      <c r="E49" s="44">
        <v>1214</v>
      </c>
      <c r="F49" s="340" t="s">
        <v>198</v>
      </c>
      <c r="G49" s="340"/>
      <c r="H49" s="340"/>
      <c r="I49" s="45">
        <v>0</v>
      </c>
    </row>
    <row r="50" spans="1:10" ht="14.25" customHeight="1" thickBot="1" x14ac:dyDescent="0.25">
      <c r="C50" s="56"/>
      <c r="D50" s="56"/>
      <c r="F50" s="334" t="s">
        <v>110</v>
      </c>
      <c r="G50" s="334"/>
      <c r="H50" s="334"/>
      <c r="I50" s="47">
        <v>0</v>
      </c>
    </row>
    <row r="51" spans="1:10" ht="14.25" customHeight="1" thickTop="1" x14ac:dyDescent="0.2">
      <c r="C51" s="56"/>
      <c r="D51" s="56"/>
      <c r="F51" s="49"/>
      <c r="G51" s="61"/>
      <c r="H51" s="61"/>
      <c r="I51" s="61"/>
    </row>
    <row r="52" spans="1:10" ht="14.25" customHeight="1" x14ac:dyDescent="0.2">
      <c r="A52" s="40">
        <v>5</v>
      </c>
      <c r="D52" s="341" t="s">
        <v>199</v>
      </c>
      <c r="E52" s="341"/>
      <c r="F52" s="341"/>
      <c r="G52" s="341"/>
      <c r="H52" s="341"/>
      <c r="I52" s="341"/>
      <c r="J52" s="341"/>
    </row>
    <row r="53" spans="1:10" ht="14.25" customHeight="1" x14ac:dyDescent="0.2">
      <c r="C53" s="62"/>
      <c r="D53" s="62"/>
      <c r="E53" s="42" t="s">
        <v>173</v>
      </c>
      <c r="F53" s="333" t="s">
        <v>174</v>
      </c>
      <c r="G53" s="333"/>
      <c r="H53" s="333"/>
      <c r="I53" s="42" t="s">
        <v>175</v>
      </c>
    </row>
    <row r="54" spans="1:10" ht="14.25" customHeight="1" x14ac:dyDescent="0.2">
      <c r="C54" s="56"/>
      <c r="D54" s="56"/>
      <c r="E54" s="44">
        <v>1230</v>
      </c>
      <c r="F54" s="340" t="s">
        <v>200</v>
      </c>
      <c r="G54" s="340"/>
      <c r="H54" s="340"/>
      <c r="I54" s="45">
        <v>5759419636.0299997</v>
      </c>
    </row>
    <row r="55" spans="1:10" ht="14.25" customHeight="1" x14ac:dyDescent="0.2">
      <c r="C55" s="56"/>
      <c r="D55" s="56"/>
      <c r="E55" s="44">
        <v>1240</v>
      </c>
      <c r="F55" s="340" t="s">
        <v>201</v>
      </c>
      <c r="G55" s="340"/>
      <c r="H55" s="340"/>
      <c r="I55" s="45">
        <v>4327018087.3699999</v>
      </c>
    </row>
    <row r="56" spans="1:10" ht="14.25" customHeight="1" x14ac:dyDescent="0.2">
      <c r="C56" s="62"/>
      <c r="D56" s="62"/>
      <c r="E56" s="44">
        <v>1251</v>
      </c>
      <c r="F56" s="340" t="s">
        <v>202</v>
      </c>
      <c r="G56" s="340"/>
      <c r="H56" s="340"/>
      <c r="I56" s="132">
        <v>0</v>
      </c>
    </row>
    <row r="57" spans="1:10" ht="14.25" customHeight="1" x14ac:dyDescent="0.2">
      <c r="C57" s="62"/>
      <c r="D57" s="62"/>
      <c r="E57" s="44">
        <v>1254</v>
      </c>
      <c r="F57" s="340" t="s">
        <v>203</v>
      </c>
      <c r="G57" s="340"/>
      <c r="H57" s="340"/>
      <c r="I57" s="132">
        <v>0</v>
      </c>
    </row>
    <row r="58" spans="1:10" ht="14.25" customHeight="1" x14ac:dyDescent="0.2">
      <c r="C58" s="56"/>
      <c r="D58" s="56"/>
      <c r="E58" s="44">
        <v>1261</v>
      </c>
      <c r="F58" s="340" t="s">
        <v>204</v>
      </c>
      <c r="G58" s="340"/>
      <c r="H58" s="340"/>
      <c r="I58" s="132">
        <v>0</v>
      </c>
    </row>
    <row r="59" spans="1:10" ht="14.25" customHeight="1" x14ac:dyDescent="0.2">
      <c r="C59" s="56"/>
      <c r="D59" s="56"/>
      <c r="E59" s="44">
        <v>1263</v>
      </c>
      <c r="F59" s="340" t="s">
        <v>205</v>
      </c>
      <c r="G59" s="340"/>
      <c r="H59" s="340"/>
      <c r="I59" s="45">
        <v>-2835904862.8699999</v>
      </c>
    </row>
    <row r="60" spans="1:10" ht="14.25" customHeight="1" x14ac:dyDescent="0.2">
      <c r="C60" s="56"/>
      <c r="D60" s="56"/>
      <c r="E60" s="44">
        <v>1265</v>
      </c>
      <c r="F60" s="340" t="s">
        <v>206</v>
      </c>
      <c r="G60" s="340"/>
      <c r="H60" s="340"/>
      <c r="I60" s="45">
        <v>0</v>
      </c>
    </row>
    <row r="61" spans="1:10" ht="14.25" customHeight="1" x14ac:dyDescent="0.2">
      <c r="C61" s="56"/>
      <c r="D61" s="56"/>
      <c r="E61" s="44">
        <v>1279</v>
      </c>
      <c r="F61" s="137" t="s">
        <v>207</v>
      </c>
      <c r="G61" s="137"/>
      <c r="H61" s="137"/>
      <c r="I61" s="45">
        <v>0</v>
      </c>
    </row>
    <row r="62" spans="1:10" ht="14.25" customHeight="1" thickBot="1" x14ac:dyDescent="0.25">
      <c r="C62" s="32"/>
      <c r="D62" s="32"/>
      <c r="F62" s="334" t="s">
        <v>110</v>
      </c>
      <c r="G62" s="334"/>
      <c r="H62" s="334"/>
      <c r="I62" s="47">
        <f>SUM(I54:I61)</f>
        <v>7250532860.5299997</v>
      </c>
    </row>
    <row r="63" spans="1:10" ht="14.25" customHeight="1" thickTop="1" x14ac:dyDescent="0.2">
      <c r="C63" s="32"/>
      <c r="D63" s="32"/>
      <c r="F63" s="49"/>
      <c r="G63" s="64"/>
      <c r="H63" s="64"/>
      <c r="I63" s="64"/>
      <c r="J63" s="65"/>
    </row>
    <row r="64" spans="1:10" ht="14.25" customHeight="1" x14ac:dyDescent="0.2">
      <c r="C64" s="338" t="s">
        <v>208</v>
      </c>
      <c r="D64" s="338"/>
      <c r="E64" s="338"/>
      <c r="F64" s="338"/>
      <c r="G64" s="338"/>
      <c r="H64" s="338"/>
      <c r="I64" s="338"/>
      <c r="J64" s="338"/>
    </row>
    <row r="65" spans="1:10" ht="14.25" customHeight="1" x14ac:dyDescent="0.2">
      <c r="A65" s="40">
        <v>6</v>
      </c>
      <c r="C65" s="32"/>
      <c r="D65" s="66" t="s">
        <v>209</v>
      </c>
      <c r="E65" s="66"/>
      <c r="F65" s="66"/>
      <c r="G65" s="66"/>
      <c r="H65" s="66"/>
      <c r="I65" s="66"/>
      <c r="J65" s="66"/>
    </row>
    <row r="66" spans="1:10" ht="14.25" customHeight="1" x14ac:dyDescent="0.2">
      <c r="E66" s="42" t="s">
        <v>173</v>
      </c>
      <c r="F66" s="333" t="s">
        <v>174</v>
      </c>
      <c r="G66" s="333"/>
      <c r="H66" s="136" t="s">
        <v>210</v>
      </c>
      <c r="I66" s="42" t="s">
        <v>175</v>
      </c>
    </row>
    <row r="67" spans="1:10" ht="14.25" customHeight="1" x14ac:dyDescent="0.2">
      <c r="C67" s="56"/>
      <c r="D67" s="56"/>
      <c r="E67" s="44">
        <v>2111</v>
      </c>
      <c r="F67" s="340" t="s">
        <v>211</v>
      </c>
      <c r="G67" s="340"/>
      <c r="H67" s="340"/>
      <c r="I67" s="45">
        <v>-8931357.8399999999</v>
      </c>
    </row>
    <row r="68" spans="1:10" ht="14.25" customHeight="1" x14ac:dyDescent="0.2">
      <c r="C68" s="56"/>
      <c r="D68" s="56"/>
      <c r="E68" s="44">
        <v>2112</v>
      </c>
      <c r="F68" s="340" t="s">
        <v>212</v>
      </c>
      <c r="G68" s="340"/>
      <c r="H68" s="340"/>
      <c r="I68" s="45">
        <v>-6109328.5899999999</v>
      </c>
    </row>
    <row r="69" spans="1:10" ht="14.25" customHeight="1" x14ac:dyDescent="0.2">
      <c r="C69" s="56"/>
      <c r="D69" s="56"/>
      <c r="E69" s="44">
        <v>2113</v>
      </c>
      <c r="F69" s="340" t="s">
        <v>213</v>
      </c>
      <c r="G69" s="340"/>
      <c r="H69" s="340"/>
      <c r="I69" s="45">
        <v>-115616.97</v>
      </c>
    </row>
    <row r="70" spans="1:10" ht="14.25" customHeight="1" x14ac:dyDescent="0.2">
      <c r="C70" s="56"/>
      <c r="D70" s="56"/>
      <c r="E70" s="44">
        <v>2114</v>
      </c>
      <c r="F70" s="340" t="s">
        <v>214</v>
      </c>
      <c r="G70" s="340"/>
      <c r="H70" s="340"/>
      <c r="I70" s="45">
        <v>-12750582.74</v>
      </c>
    </row>
    <row r="71" spans="1:10" ht="14.25" customHeight="1" x14ac:dyDescent="0.2">
      <c r="C71" s="56"/>
      <c r="D71" s="56"/>
      <c r="E71" s="44">
        <v>2117</v>
      </c>
      <c r="F71" s="340" t="s">
        <v>215</v>
      </c>
      <c r="G71" s="340"/>
      <c r="H71" s="340"/>
      <c r="I71" s="45">
        <v>-128244569.58</v>
      </c>
    </row>
    <row r="72" spans="1:10" ht="14.25" customHeight="1" x14ac:dyDescent="0.2">
      <c r="C72" s="56"/>
      <c r="D72" s="56"/>
      <c r="E72" s="44">
        <v>2119</v>
      </c>
      <c r="F72" s="340" t="s">
        <v>216</v>
      </c>
      <c r="G72" s="340"/>
      <c r="H72" s="340"/>
      <c r="I72" s="45">
        <v>-934121812.21000004</v>
      </c>
    </row>
    <row r="73" spans="1:10" ht="14.25" customHeight="1" thickBot="1" x14ac:dyDescent="0.25">
      <c r="C73" s="56"/>
      <c r="D73" s="56"/>
      <c r="F73" s="334" t="s">
        <v>110</v>
      </c>
      <c r="G73" s="334"/>
      <c r="H73" s="334"/>
      <c r="I73" s="47">
        <f>SUM(I67:I72)</f>
        <v>-1090273267.9300001</v>
      </c>
    </row>
    <row r="74" spans="1:10" ht="14.25" customHeight="1" thickTop="1" x14ac:dyDescent="0.2">
      <c r="C74" s="56"/>
      <c r="D74" s="56"/>
      <c r="F74" s="59"/>
      <c r="G74" s="59"/>
      <c r="H74" s="59"/>
      <c r="I74" s="50"/>
    </row>
    <row r="75" spans="1:10" ht="14.25" customHeight="1" x14ac:dyDescent="0.2">
      <c r="C75" s="56"/>
      <c r="D75" s="341" t="s">
        <v>217</v>
      </c>
      <c r="E75" s="341"/>
      <c r="F75" s="341"/>
      <c r="G75" s="341"/>
      <c r="H75" s="341"/>
      <c r="I75" s="341"/>
      <c r="J75" s="341"/>
    </row>
    <row r="76" spans="1:10" ht="14.25" customHeight="1" x14ac:dyDescent="0.2">
      <c r="C76" s="56"/>
      <c r="D76" s="32"/>
      <c r="E76" s="42" t="s">
        <v>173</v>
      </c>
      <c r="F76" s="333" t="s">
        <v>174</v>
      </c>
      <c r="G76" s="333"/>
      <c r="H76" s="333"/>
      <c r="I76" s="42" t="s">
        <v>175</v>
      </c>
      <c r="J76" s="52"/>
    </row>
    <row r="77" spans="1:10" ht="14.25" customHeight="1" x14ac:dyDescent="0.2">
      <c r="C77" s="56"/>
      <c r="D77" s="56"/>
      <c r="E77" s="57">
        <v>2199</v>
      </c>
      <c r="F77" s="340" t="s">
        <v>218</v>
      </c>
      <c r="G77" s="340"/>
      <c r="H77" s="340"/>
      <c r="I77" s="45">
        <v>-23545772.899999999</v>
      </c>
    </row>
    <row r="78" spans="1:10" ht="14.25" customHeight="1" thickBot="1" x14ac:dyDescent="0.25">
      <c r="C78" s="56"/>
      <c r="D78" s="56"/>
      <c r="F78" s="334" t="s">
        <v>110</v>
      </c>
      <c r="G78" s="334"/>
      <c r="H78" s="334"/>
      <c r="I78" s="47">
        <f>+I77</f>
        <v>-23545772.899999999</v>
      </c>
    </row>
    <row r="79" spans="1:10" ht="14.25" customHeight="1" thickTop="1" x14ac:dyDescent="0.2">
      <c r="C79" s="56"/>
      <c r="D79" s="56"/>
      <c r="F79" s="59"/>
      <c r="G79" s="59"/>
      <c r="H79" s="59"/>
      <c r="I79" s="50"/>
    </row>
    <row r="80" spans="1:10" ht="14.25" customHeight="1" x14ac:dyDescent="0.2">
      <c r="C80" s="56"/>
      <c r="D80" s="56"/>
      <c r="F80" s="59"/>
      <c r="G80" s="59"/>
      <c r="H80" s="59"/>
      <c r="I80" s="50"/>
    </row>
    <row r="81" spans="1:10" ht="14.25" customHeight="1" x14ac:dyDescent="0.2">
      <c r="C81" s="56"/>
      <c r="D81" s="56"/>
      <c r="F81" s="59"/>
      <c r="G81" s="59"/>
      <c r="H81" s="59"/>
      <c r="I81" s="50"/>
    </row>
    <row r="82" spans="1:10" ht="14.25" customHeight="1" x14ac:dyDescent="0.2">
      <c r="C82" s="56"/>
      <c r="D82" s="56"/>
      <c r="F82" s="59"/>
      <c r="G82" s="59"/>
      <c r="H82" s="59"/>
      <c r="I82" s="50"/>
    </row>
    <row r="83" spans="1:10" ht="14.25" customHeight="1" x14ac:dyDescent="0.2">
      <c r="C83" s="56"/>
      <c r="D83" s="56"/>
      <c r="F83" s="49"/>
      <c r="G83" s="64"/>
    </row>
    <row r="84" spans="1:10" ht="14.25" customHeight="1" x14ac:dyDescent="0.2">
      <c r="B84" s="336" t="s">
        <v>219</v>
      </c>
      <c r="C84" s="336"/>
      <c r="D84" s="336"/>
      <c r="E84" s="336"/>
      <c r="F84" s="336"/>
      <c r="G84" s="336"/>
      <c r="H84" s="336"/>
      <c r="I84" s="336"/>
      <c r="J84" s="336"/>
    </row>
    <row r="85" spans="1:10" ht="14.25" customHeight="1" x14ac:dyDescent="0.2">
      <c r="C85" s="338" t="s">
        <v>220</v>
      </c>
      <c r="D85" s="338"/>
      <c r="E85" s="338"/>
      <c r="F85" s="338"/>
      <c r="G85" s="338"/>
      <c r="H85" s="338"/>
      <c r="I85" s="338"/>
      <c r="J85" s="338"/>
    </row>
    <row r="86" spans="1:10" ht="14.25" customHeight="1" x14ac:dyDescent="0.2">
      <c r="A86" s="40">
        <v>7</v>
      </c>
      <c r="C86" s="32"/>
      <c r="D86" s="66" t="s">
        <v>53</v>
      </c>
      <c r="E86" s="66"/>
      <c r="F86" s="66"/>
      <c r="G86" s="66"/>
      <c r="H86" s="66"/>
      <c r="I86" s="66"/>
      <c r="J86" s="66"/>
    </row>
    <row r="87" spans="1:10" ht="14.25" customHeight="1" x14ac:dyDescent="0.2">
      <c r="C87" s="56"/>
      <c r="D87" s="56"/>
      <c r="E87" s="42" t="s">
        <v>173</v>
      </c>
      <c r="F87" s="333" t="s">
        <v>174</v>
      </c>
      <c r="G87" s="333"/>
      <c r="H87" s="333"/>
      <c r="I87" s="67" t="s">
        <v>210</v>
      </c>
      <c r="J87" s="42" t="s">
        <v>175</v>
      </c>
    </row>
    <row r="88" spans="1:10" ht="14.25" customHeight="1" x14ac:dyDescent="0.2">
      <c r="C88" s="56"/>
      <c r="D88" s="56"/>
      <c r="E88" s="68">
        <v>4110</v>
      </c>
      <c r="F88" s="69" t="s">
        <v>54</v>
      </c>
      <c r="G88" s="69"/>
      <c r="H88" s="69"/>
      <c r="I88" s="70"/>
      <c r="J88" s="71">
        <v>0</v>
      </c>
    </row>
    <row r="89" spans="1:10" ht="14.25" customHeight="1" x14ac:dyDescent="0.2">
      <c r="C89" s="56"/>
      <c r="D89" s="56"/>
      <c r="E89" s="44">
        <v>4111</v>
      </c>
      <c r="F89" s="72" t="s">
        <v>221</v>
      </c>
      <c r="G89" s="72"/>
      <c r="H89" s="72"/>
      <c r="I89" s="73">
        <v>0</v>
      </c>
      <c r="J89" s="70"/>
    </row>
    <row r="90" spans="1:10" s="52" customFormat="1" ht="14.25" customHeight="1" x14ac:dyDescent="0.2">
      <c r="C90" s="56"/>
      <c r="D90" s="56"/>
      <c r="E90" s="44">
        <v>4112</v>
      </c>
      <c r="F90" s="72" t="s">
        <v>222</v>
      </c>
      <c r="G90" s="72"/>
      <c r="H90" s="72"/>
      <c r="I90" s="73">
        <v>0</v>
      </c>
      <c r="J90" s="70"/>
    </row>
    <row r="91" spans="1:10" s="52" customFormat="1" ht="14.25" customHeight="1" x14ac:dyDescent="0.2">
      <c r="C91" s="56"/>
      <c r="D91" s="56"/>
      <c r="E91" s="44">
        <v>4113</v>
      </c>
      <c r="F91" s="72" t="s">
        <v>223</v>
      </c>
      <c r="G91" s="72"/>
      <c r="H91" s="72"/>
      <c r="I91" s="73">
        <v>0</v>
      </c>
      <c r="J91" s="70"/>
    </row>
    <row r="92" spans="1:10" s="52" customFormat="1" ht="14.25" customHeight="1" x14ac:dyDescent="0.2">
      <c r="C92" s="56"/>
      <c r="D92" s="56"/>
      <c r="E92" s="44">
        <v>4115</v>
      </c>
      <c r="F92" s="72" t="s">
        <v>224</v>
      </c>
      <c r="G92" s="72"/>
      <c r="H92" s="72"/>
      <c r="I92" s="73">
        <v>0</v>
      </c>
      <c r="J92" s="70"/>
    </row>
    <row r="93" spans="1:10" s="52" customFormat="1" ht="14.25" customHeight="1" x14ac:dyDescent="0.2">
      <c r="C93" s="56"/>
      <c r="D93" s="56"/>
      <c r="E93" s="44">
        <v>4117</v>
      </c>
      <c r="F93" s="72" t="s">
        <v>225</v>
      </c>
      <c r="G93" s="72"/>
      <c r="H93" s="72"/>
      <c r="I93" s="73">
        <v>0</v>
      </c>
      <c r="J93" s="70"/>
    </row>
    <row r="94" spans="1:10" s="52" customFormat="1" ht="14.25" customHeight="1" x14ac:dyDescent="0.2">
      <c r="C94" s="56"/>
      <c r="D94" s="56"/>
      <c r="E94" s="68">
        <v>4140</v>
      </c>
      <c r="F94" s="69" t="s">
        <v>57</v>
      </c>
      <c r="G94" s="74"/>
      <c r="H94" s="74"/>
      <c r="J94" s="71">
        <v>0</v>
      </c>
    </row>
    <row r="95" spans="1:10" s="52" customFormat="1" ht="14.25" customHeight="1" x14ac:dyDescent="0.2">
      <c r="C95" s="56"/>
      <c r="D95" s="56"/>
      <c r="E95" s="44">
        <v>4141</v>
      </c>
      <c r="F95" s="72" t="s">
        <v>226</v>
      </c>
      <c r="G95" s="72"/>
      <c r="H95" s="72"/>
      <c r="I95" s="73">
        <v>0</v>
      </c>
      <c r="J95" s="70"/>
    </row>
    <row r="96" spans="1:10" s="52" customFormat="1" ht="14.25" customHeight="1" x14ac:dyDescent="0.2">
      <c r="C96" s="56"/>
      <c r="D96" s="56"/>
      <c r="E96" s="44">
        <v>4143</v>
      </c>
      <c r="F96" s="72" t="s">
        <v>227</v>
      </c>
      <c r="G96" s="72"/>
      <c r="H96" s="72"/>
      <c r="I96" s="73">
        <v>0</v>
      </c>
      <c r="J96" s="70"/>
    </row>
    <row r="97" spans="1:10" s="52" customFormat="1" ht="14.25" customHeight="1" x14ac:dyDescent="0.2">
      <c r="C97" s="56"/>
      <c r="D97" s="56"/>
      <c r="E97" s="44">
        <v>4144</v>
      </c>
      <c r="F97" s="72" t="s">
        <v>225</v>
      </c>
      <c r="G97" s="72"/>
      <c r="H97" s="72"/>
      <c r="I97" s="73">
        <v>0</v>
      </c>
      <c r="J97" s="70"/>
    </row>
    <row r="98" spans="1:10" s="52" customFormat="1" ht="14.25" customHeight="1" x14ac:dyDescent="0.2">
      <c r="C98" s="56"/>
      <c r="D98" s="56"/>
      <c r="E98" s="68">
        <v>4150</v>
      </c>
      <c r="F98" s="69" t="s">
        <v>58</v>
      </c>
      <c r="G98" s="74"/>
      <c r="H98" s="74"/>
      <c r="I98" s="73"/>
      <c r="J98" s="71">
        <v>0</v>
      </c>
    </row>
    <row r="99" spans="1:10" s="52" customFormat="1" ht="14.25" customHeight="1" x14ac:dyDescent="0.2">
      <c r="C99" s="56"/>
      <c r="D99" s="56"/>
      <c r="E99" s="75">
        <v>4151</v>
      </c>
      <c r="F99" s="72" t="s">
        <v>228</v>
      </c>
      <c r="G99" s="72"/>
      <c r="H99" s="72"/>
      <c r="I99" s="73">
        <v>0</v>
      </c>
      <c r="J99" s="71"/>
    </row>
    <row r="100" spans="1:10" s="52" customFormat="1" ht="14.25" customHeight="1" x14ac:dyDescent="0.2">
      <c r="C100" s="56"/>
      <c r="D100" s="56"/>
      <c r="E100" s="68">
        <v>4160</v>
      </c>
      <c r="F100" s="69" t="s">
        <v>59</v>
      </c>
      <c r="G100" s="74"/>
      <c r="H100" s="74"/>
      <c r="I100" s="73"/>
      <c r="J100" s="71">
        <v>0</v>
      </c>
    </row>
    <row r="101" spans="1:10" s="52" customFormat="1" ht="14.25" customHeight="1" x14ac:dyDescent="0.2">
      <c r="C101" s="56"/>
      <c r="D101" s="56"/>
      <c r="E101" s="44">
        <v>4162</v>
      </c>
      <c r="F101" s="72" t="s">
        <v>229</v>
      </c>
      <c r="G101" s="74"/>
      <c r="H101" s="74"/>
      <c r="I101" s="73">
        <v>0</v>
      </c>
      <c r="J101" s="70"/>
    </row>
    <row r="102" spans="1:10" s="52" customFormat="1" ht="14.25" customHeight="1" x14ac:dyDescent="0.2">
      <c r="C102" s="56"/>
      <c r="D102" s="56"/>
      <c r="E102" s="44">
        <v>4168</v>
      </c>
      <c r="F102" s="72" t="s">
        <v>225</v>
      </c>
      <c r="G102" s="74"/>
      <c r="H102" s="74"/>
      <c r="I102" s="73">
        <v>0</v>
      </c>
      <c r="J102" s="70"/>
    </row>
    <row r="103" spans="1:10" s="52" customFormat="1" ht="14.25" customHeight="1" x14ac:dyDescent="0.2">
      <c r="C103" s="56"/>
      <c r="D103" s="56"/>
      <c r="E103" s="44">
        <v>4169</v>
      </c>
      <c r="F103" s="72" t="s">
        <v>230</v>
      </c>
      <c r="G103" s="74"/>
      <c r="H103" s="74"/>
      <c r="I103" s="73">
        <v>0</v>
      </c>
      <c r="J103" s="70"/>
    </row>
    <row r="104" spans="1:10" s="52" customFormat="1" ht="14.25" customHeight="1" x14ac:dyDescent="0.2">
      <c r="C104" s="56"/>
      <c r="D104" s="56"/>
      <c r="E104" s="68">
        <v>4170</v>
      </c>
      <c r="F104" s="69" t="s">
        <v>231</v>
      </c>
      <c r="G104" s="74"/>
      <c r="H104" s="74"/>
      <c r="I104" s="73"/>
      <c r="J104" s="71">
        <f>I105</f>
        <v>-6905362.1699999999</v>
      </c>
    </row>
    <row r="105" spans="1:10" s="52" customFormat="1" ht="14.25" customHeight="1" x14ac:dyDescent="0.2">
      <c r="C105" s="56"/>
      <c r="D105" s="56"/>
      <c r="E105" s="44">
        <v>4173</v>
      </c>
      <c r="F105" s="72" t="s">
        <v>232</v>
      </c>
      <c r="G105" s="74"/>
      <c r="H105" s="74"/>
      <c r="I105" s="45">
        <v>-6905362.1699999999</v>
      </c>
      <c r="J105" s="70"/>
    </row>
    <row r="106" spans="1:10" s="52" customFormat="1" ht="14.25" customHeight="1" thickBot="1" x14ac:dyDescent="0.25">
      <c r="C106" s="56"/>
      <c r="D106" s="56"/>
      <c r="E106" s="41"/>
      <c r="F106" s="334" t="s">
        <v>110</v>
      </c>
      <c r="G106" s="334"/>
      <c r="H106" s="334"/>
      <c r="I106" s="45">
        <f>SUM(I89:I105)</f>
        <v>-6905362.1699999999</v>
      </c>
      <c r="J106" s="77">
        <f>+J104</f>
        <v>-6905362.1699999999</v>
      </c>
    </row>
    <row r="107" spans="1:10" s="52" customFormat="1" ht="6.75" customHeight="1" thickTop="1" x14ac:dyDescent="0.2">
      <c r="C107" s="56"/>
      <c r="D107" s="56"/>
      <c r="E107" s="41"/>
      <c r="F107" s="32"/>
      <c r="G107" s="78"/>
      <c r="H107" s="79"/>
      <c r="I107" s="80"/>
    </row>
    <row r="108" spans="1:10" ht="29.25" customHeight="1" x14ac:dyDescent="0.2">
      <c r="A108" s="40">
        <v>8</v>
      </c>
      <c r="C108" s="32"/>
      <c r="D108" s="339" t="s">
        <v>61</v>
      </c>
      <c r="E108" s="339"/>
      <c r="F108" s="339"/>
      <c r="G108" s="339"/>
      <c r="H108" s="339"/>
      <c r="I108" s="339"/>
      <c r="J108" s="339"/>
    </row>
    <row r="109" spans="1:10" ht="14.25" customHeight="1" x14ac:dyDescent="0.2">
      <c r="C109" s="56"/>
      <c r="D109" s="56"/>
      <c r="E109" s="42" t="s">
        <v>173</v>
      </c>
      <c r="F109" s="333" t="s">
        <v>174</v>
      </c>
      <c r="G109" s="333"/>
      <c r="H109" s="333"/>
      <c r="I109" s="67" t="s">
        <v>210</v>
      </c>
      <c r="J109" s="42" t="s">
        <v>175</v>
      </c>
    </row>
    <row r="110" spans="1:10" ht="33.75" customHeight="1" x14ac:dyDescent="0.2">
      <c r="C110" s="56"/>
      <c r="D110" s="56"/>
      <c r="E110" s="68">
        <v>4210</v>
      </c>
      <c r="F110" s="337" t="s">
        <v>62</v>
      </c>
      <c r="G110" s="337"/>
      <c r="H110" s="337"/>
      <c r="I110" s="73"/>
      <c r="J110" s="71">
        <f>SUM(I111:I114)</f>
        <v>-1084771808.22</v>
      </c>
    </row>
    <row r="111" spans="1:10" ht="14.25" customHeight="1" x14ac:dyDescent="0.2">
      <c r="C111" s="56"/>
      <c r="D111" s="56"/>
      <c r="E111" s="44">
        <v>4211</v>
      </c>
      <c r="F111" s="72" t="s">
        <v>87</v>
      </c>
      <c r="G111" s="74"/>
      <c r="H111" s="74"/>
      <c r="I111" s="73">
        <v>0</v>
      </c>
      <c r="J111" s="70"/>
    </row>
    <row r="112" spans="1:10" ht="14.25" customHeight="1" x14ac:dyDescent="0.2">
      <c r="C112" s="56"/>
      <c r="D112" s="56"/>
      <c r="E112" s="44">
        <v>4212</v>
      </c>
      <c r="F112" s="72" t="s">
        <v>38</v>
      </c>
      <c r="G112" s="74"/>
      <c r="H112" s="74"/>
      <c r="I112" s="73">
        <v>-1037491877.52</v>
      </c>
      <c r="J112" s="70"/>
    </row>
    <row r="113" spans="1:10" ht="14.25" customHeight="1" x14ac:dyDescent="0.2">
      <c r="C113" s="56"/>
      <c r="D113" s="56"/>
      <c r="E113" s="44">
        <v>4213</v>
      </c>
      <c r="F113" s="72" t="s">
        <v>88</v>
      </c>
      <c r="G113" s="74"/>
      <c r="H113" s="74"/>
      <c r="I113" s="73">
        <v>-47279930.700000003</v>
      </c>
      <c r="J113" s="70"/>
    </row>
    <row r="114" spans="1:10" ht="14.25" customHeight="1" x14ac:dyDescent="0.2">
      <c r="C114" s="56"/>
      <c r="D114" s="56"/>
      <c r="E114" s="44">
        <v>4214</v>
      </c>
      <c r="F114" s="72" t="s">
        <v>233</v>
      </c>
      <c r="G114" s="74"/>
      <c r="H114" s="74"/>
      <c r="I114" s="73">
        <v>0</v>
      </c>
      <c r="J114" s="70"/>
    </row>
    <row r="115" spans="1:10" ht="14.25" customHeight="1" x14ac:dyDescent="0.2">
      <c r="C115" s="56"/>
      <c r="D115" s="56"/>
      <c r="E115" s="68">
        <v>4220</v>
      </c>
      <c r="F115" s="69" t="s">
        <v>234</v>
      </c>
      <c r="G115" s="74"/>
      <c r="H115" s="74"/>
      <c r="I115" s="73"/>
      <c r="J115" s="71">
        <f>I116</f>
        <v>-1786680952.04</v>
      </c>
    </row>
    <row r="116" spans="1:10" ht="14.25" customHeight="1" x14ac:dyDescent="0.2">
      <c r="E116" s="44">
        <v>4221</v>
      </c>
      <c r="F116" s="72" t="s">
        <v>235</v>
      </c>
      <c r="G116" s="74"/>
      <c r="H116" s="74"/>
      <c r="I116" s="73">
        <v>-1786680952.04</v>
      </c>
      <c r="J116" s="81"/>
    </row>
    <row r="117" spans="1:10" ht="14.25" customHeight="1" thickBot="1" x14ac:dyDescent="0.25">
      <c r="F117" s="334" t="s">
        <v>110</v>
      </c>
      <c r="G117" s="334"/>
      <c r="H117" s="334"/>
      <c r="I117" s="76"/>
      <c r="J117" s="77">
        <f>SUM(J109:J116)</f>
        <v>-2871452760.2600002</v>
      </c>
    </row>
    <row r="118" spans="1:10" ht="14.25" customHeight="1" thickTop="1" x14ac:dyDescent="0.2">
      <c r="F118" s="59"/>
      <c r="G118" s="59"/>
      <c r="H118" s="59"/>
      <c r="I118" s="76"/>
      <c r="J118" s="82"/>
    </row>
    <row r="119" spans="1:10" ht="14.25" customHeight="1" x14ac:dyDescent="0.2">
      <c r="F119" s="59"/>
      <c r="G119" s="59"/>
      <c r="H119" s="59"/>
      <c r="I119" s="76"/>
      <c r="J119" s="82"/>
    </row>
    <row r="120" spans="1:10" ht="29.25" customHeight="1" x14ac:dyDescent="0.2">
      <c r="A120" s="40">
        <v>8</v>
      </c>
      <c r="C120" s="32"/>
      <c r="D120" s="339" t="s">
        <v>64</v>
      </c>
      <c r="E120" s="339"/>
      <c r="F120" s="339"/>
      <c r="G120" s="339"/>
      <c r="H120" s="339"/>
      <c r="I120" s="339"/>
      <c r="J120" s="339"/>
    </row>
    <row r="121" spans="1:10" ht="14.25" customHeight="1" x14ac:dyDescent="0.2">
      <c r="C121" s="56"/>
      <c r="D121" s="56"/>
      <c r="E121" s="42" t="s">
        <v>173</v>
      </c>
      <c r="F121" s="333" t="s">
        <v>174</v>
      </c>
      <c r="G121" s="333"/>
      <c r="H121" s="333"/>
      <c r="I121" s="67" t="s">
        <v>210</v>
      </c>
      <c r="J121" s="42" t="s">
        <v>175</v>
      </c>
    </row>
    <row r="122" spans="1:10" ht="12.75" x14ac:dyDescent="0.2">
      <c r="C122" s="56"/>
      <c r="D122" s="56"/>
      <c r="E122" s="68">
        <v>4390</v>
      </c>
      <c r="F122" s="337" t="s">
        <v>69</v>
      </c>
      <c r="G122" s="337"/>
      <c r="H122" s="337"/>
      <c r="I122" s="73"/>
      <c r="J122" s="71">
        <f>SUM(I123)</f>
        <v>0</v>
      </c>
    </row>
    <row r="123" spans="1:10" ht="14.25" customHeight="1" x14ac:dyDescent="0.2">
      <c r="C123" s="56"/>
      <c r="D123" s="56"/>
      <c r="E123" s="44">
        <v>4399</v>
      </c>
      <c r="F123" s="72" t="s">
        <v>69</v>
      </c>
      <c r="G123" s="74"/>
      <c r="H123" s="74"/>
      <c r="I123" s="73">
        <v>0</v>
      </c>
      <c r="J123" s="70"/>
    </row>
    <row r="124" spans="1:10" ht="14.25" customHeight="1" thickBot="1" x14ac:dyDescent="0.25">
      <c r="F124" s="334" t="s">
        <v>110</v>
      </c>
      <c r="G124" s="334"/>
      <c r="H124" s="334"/>
      <c r="I124" s="76"/>
      <c r="J124" s="77">
        <f>+J122</f>
        <v>0</v>
      </c>
    </row>
    <row r="125" spans="1:10" ht="14.25" customHeight="1" thickTop="1" x14ac:dyDescent="0.2"/>
    <row r="126" spans="1:10" ht="14.25" customHeight="1" x14ac:dyDescent="0.2">
      <c r="C126" s="338" t="s">
        <v>236</v>
      </c>
      <c r="D126" s="338"/>
      <c r="E126" s="338"/>
      <c r="F126" s="338"/>
      <c r="G126" s="338"/>
      <c r="H126" s="338"/>
      <c r="I126" s="338"/>
      <c r="J126" s="338"/>
    </row>
    <row r="127" spans="1:10" ht="14.25" customHeight="1" x14ac:dyDescent="0.2">
      <c r="A127" s="40">
        <v>9</v>
      </c>
      <c r="C127" s="32"/>
      <c r="D127" s="66" t="s">
        <v>237</v>
      </c>
      <c r="E127" s="66"/>
      <c r="F127" s="66"/>
      <c r="G127" s="66"/>
      <c r="H127" s="66"/>
      <c r="I127" s="66"/>
      <c r="J127" s="66"/>
    </row>
    <row r="128" spans="1:10" ht="14.25" customHeight="1" x14ac:dyDescent="0.2">
      <c r="C128" s="56"/>
      <c r="D128" s="56"/>
      <c r="E128" s="42" t="s">
        <v>173</v>
      </c>
      <c r="F128" s="333" t="s">
        <v>174</v>
      </c>
      <c r="G128" s="333"/>
      <c r="H128" s="333"/>
      <c r="I128" s="67" t="s">
        <v>210</v>
      </c>
      <c r="J128" s="42" t="s">
        <v>175</v>
      </c>
    </row>
    <row r="129" spans="3:10" ht="14.25" customHeight="1" x14ac:dyDescent="0.2">
      <c r="C129" s="56"/>
      <c r="D129" s="56"/>
      <c r="E129" s="68">
        <v>5100</v>
      </c>
      <c r="F129" s="69" t="s">
        <v>72</v>
      </c>
      <c r="G129" s="74"/>
      <c r="H129" s="74"/>
      <c r="I129" s="70"/>
      <c r="J129" s="71">
        <f>SUM(I130:I132)</f>
        <v>1887372447.0900002</v>
      </c>
    </row>
    <row r="130" spans="3:10" ht="14.25" customHeight="1" x14ac:dyDescent="0.2">
      <c r="C130" s="56"/>
      <c r="D130" s="56"/>
      <c r="E130" s="44">
        <v>5110</v>
      </c>
      <c r="F130" s="72" t="s">
        <v>73</v>
      </c>
      <c r="G130" s="74"/>
      <c r="H130" s="74"/>
      <c r="I130" s="73">
        <v>1331394346.49</v>
      </c>
      <c r="J130" s="81"/>
    </row>
    <row r="131" spans="3:10" ht="14.25" customHeight="1" x14ac:dyDescent="0.2">
      <c r="C131" s="56"/>
      <c r="D131" s="56"/>
      <c r="E131" s="44">
        <v>5120</v>
      </c>
      <c r="F131" s="72" t="s">
        <v>74</v>
      </c>
      <c r="G131" s="74"/>
      <c r="H131" s="74"/>
      <c r="I131" s="73">
        <v>244703369.25</v>
      </c>
      <c r="J131" s="81"/>
    </row>
    <row r="132" spans="3:10" ht="14.25" customHeight="1" x14ac:dyDescent="0.2">
      <c r="C132" s="56"/>
      <c r="D132" s="56"/>
      <c r="E132" s="44">
        <v>5130</v>
      </c>
      <c r="F132" s="72" t="s">
        <v>75</v>
      </c>
      <c r="G132" s="74"/>
      <c r="H132" s="74"/>
      <c r="I132" s="73">
        <v>311274731.35000002</v>
      </c>
      <c r="J132" s="81"/>
    </row>
    <row r="133" spans="3:10" ht="14.25" customHeight="1" x14ac:dyDescent="0.2">
      <c r="C133" s="56"/>
      <c r="D133" s="56"/>
      <c r="E133" s="68">
        <v>5200</v>
      </c>
      <c r="F133" s="69" t="s">
        <v>238</v>
      </c>
      <c r="G133" s="74"/>
      <c r="H133" s="74"/>
      <c r="I133" s="73"/>
      <c r="J133" s="71">
        <f>SUM(I134:I138)</f>
        <v>0</v>
      </c>
    </row>
    <row r="134" spans="3:10" ht="14.25" customHeight="1" x14ac:dyDescent="0.2">
      <c r="C134" s="56"/>
      <c r="D134" s="56"/>
      <c r="E134" s="44">
        <v>5210</v>
      </c>
      <c r="F134" s="72" t="s">
        <v>77</v>
      </c>
      <c r="G134" s="74"/>
      <c r="H134" s="74"/>
      <c r="I134" s="73">
        <v>0</v>
      </c>
      <c r="J134" s="81"/>
    </row>
    <row r="135" spans="3:10" ht="14.25" customHeight="1" x14ac:dyDescent="0.2">
      <c r="C135" s="56"/>
      <c r="D135" s="56"/>
      <c r="E135" s="44">
        <v>5220</v>
      </c>
      <c r="F135" s="72" t="s">
        <v>78</v>
      </c>
      <c r="G135" s="74"/>
      <c r="H135" s="74"/>
      <c r="I135" s="73">
        <v>0</v>
      </c>
      <c r="J135" s="81"/>
    </row>
    <row r="136" spans="3:10" ht="14.25" customHeight="1" x14ac:dyDescent="0.2">
      <c r="C136" s="56"/>
      <c r="D136" s="56"/>
      <c r="E136" s="44">
        <v>5230</v>
      </c>
      <c r="F136" s="72" t="s">
        <v>79</v>
      </c>
      <c r="G136" s="74"/>
      <c r="H136" s="74"/>
      <c r="I136" s="73">
        <v>0</v>
      </c>
      <c r="J136" s="81"/>
    </row>
    <row r="137" spans="3:10" ht="14.25" customHeight="1" x14ac:dyDescent="0.2">
      <c r="C137" s="56"/>
      <c r="D137" s="56"/>
      <c r="E137" s="44">
        <v>5240</v>
      </c>
      <c r="F137" s="72" t="s">
        <v>80</v>
      </c>
      <c r="G137" s="74"/>
      <c r="H137" s="74"/>
      <c r="I137" s="73">
        <v>0</v>
      </c>
      <c r="J137" s="81"/>
    </row>
    <row r="138" spans="3:10" s="52" customFormat="1" ht="14.25" customHeight="1" x14ac:dyDescent="0.2">
      <c r="C138" s="56"/>
      <c r="D138" s="56"/>
      <c r="E138" s="44">
        <v>5250</v>
      </c>
      <c r="F138" s="72" t="s">
        <v>81</v>
      </c>
      <c r="G138" s="74"/>
      <c r="H138" s="74"/>
      <c r="I138" s="73">
        <v>0</v>
      </c>
      <c r="J138" s="81"/>
    </row>
    <row r="139" spans="3:10" s="52" customFormat="1" ht="14.25" customHeight="1" x14ac:dyDescent="0.2">
      <c r="C139" s="56"/>
      <c r="D139" s="56"/>
      <c r="E139" s="68">
        <v>5300</v>
      </c>
      <c r="F139" s="69" t="s">
        <v>160</v>
      </c>
      <c r="G139" s="74"/>
      <c r="H139" s="74"/>
      <c r="I139" s="73"/>
      <c r="J139" s="71">
        <f>SUM(I140:I141)</f>
        <v>0</v>
      </c>
    </row>
    <row r="140" spans="3:10" s="52" customFormat="1" ht="14.25" customHeight="1" x14ac:dyDescent="0.2">
      <c r="C140" s="56"/>
      <c r="D140" s="56"/>
      <c r="E140" s="44">
        <v>5310</v>
      </c>
      <c r="F140" s="72" t="s">
        <v>87</v>
      </c>
      <c r="G140" s="74"/>
      <c r="H140" s="74"/>
      <c r="I140" s="73">
        <v>0</v>
      </c>
      <c r="J140" s="81"/>
    </row>
    <row r="141" spans="3:10" s="52" customFormat="1" ht="14.25" customHeight="1" x14ac:dyDescent="0.2">
      <c r="C141" s="56"/>
      <c r="D141" s="56"/>
      <c r="E141" s="44">
        <v>5320</v>
      </c>
      <c r="F141" s="72" t="s">
        <v>38</v>
      </c>
      <c r="G141" s="74"/>
      <c r="H141" s="74"/>
      <c r="I141" s="73">
        <v>0</v>
      </c>
      <c r="J141" s="81"/>
    </row>
    <row r="142" spans="3:10" s="52" customFormat="1" ht="14.25" customHeight="1" x14ac:dyDescent="0.2">
      <c r="C142" s="56"/>
      <c r="D142" s="56"/>
      <c r="E142" s="68">
        <v>5400</v>
      </c>
      <c r="F142" s="69" t="s">
        <v>239</v>
      </c>
      <c r="G142" s="74"/>
      <c r="H142" s="74"/>
      <c r="I142" s="73"/>
      <c r="J142" s="71">
        <f>SUM(I143:I144)</f>
        <v>0</v>
      </c>
    </row>
    <row r="143" spans="3:10" s="52" customFormat="1" ht="14.25" customHeight="1" x14ac:dyDescent="0.2">
      <c r="C143" s="56"/>
      <c r="D143" s="56"/>
      <c r="E143" s="44">
        <v>5410</v>
      </c>
      <c r="F143" s="72" t="s">
        <v>90</v>
      </c>
      <c r="G143" s="74"/>
      <c r="H143" s="74"/>
      <c r="I143" s="73">
        <v>0</v>
      </c>
      <c r="J143" s="81"/>
    </row>
    <row r="144" spans="3:10" ht="14.25" customHeight="1" x14ac:dyDescent="0.2">
      <c r="C144" s="56"/>
      <c r="D144" s="56"/>
      <c r="E144" s="44">
        <v>5430</v>
      </c>
      <c r="F144" s="72" t="s">
        <v>92</v>
      </c>
      <c r="G144" s="74"/>
      <c r="H144" s="74"/>
      <c r="I144" s="73">
        <v>0</v>
      </c>
      <c r="J144" s="81"/>
    </row>
    <row r="145" spans="1:10" s="52" customFormat="1" ht="14.25" customHeight="1" x14ac:dyDescent="0.2">
      <c r="C145" s="56"/>
      <c r="D145" s="56"/>
      <c r="E145" s="68">
        <v>5500</v>
      </c>
      <c r="F145" s="69" t="s">
        <v>240</v>
      </c>
      <c r="G145" s="74"/>
      <c r="H145" s="74"/>
      <c r="I145" s="83"/>
      <c r="J145" s="71">
        <f>SUM(I146:I148)</f>
        <v>109791470.72999999</v>
      </c>
    </row>
    <row r="146" spans="1:10" s="52" customFormat="1" ht="14.25" customHeight="1" x14ac:dyDescent="0.2">
      <c r="C146" s="56"/>
      <c r="D146" s="56"/>
      <c r="E146" s="44">
        <v>5510</v>
      </c>
      <c r="F146" s="72" t="s">
        <v>96</v>
      </c>
      <c r="G146" s="74"/>
      <c r="H146" s="74"/>
      <c r="I146" s="73">
        <v>9149394.9100000001</v>
      </c>
      <c r="J146" s="74"/>
    </row>
    <row r="147" spans="1:10" s="52" customFormat="1" ht="14.25" customHeight="1" x14ac:dyDescent="0.2">
      <c r="C147" s="56"/>
      <c r="D147" s="56"/>
      <c r="E147" s="44">
        <v>5530</v>
      </c>
      <c r="F147" s="72" t="s">
        <v>98</v>
      </c>
      <c r="G147" s="74"/>
      <c r="H147" s="74"/>
      <c r="I147" s="73">
        <v>100642056.44</v>
      </c>
      <c r="J147" s="74"/>
    </row>
    <row r="148" spans="1:10" s="52" customFormat="1" ht="14.25" customHeight="1" x14ac:dyDescent="0.2">
      <c r="C148" s="56"/>
      <c r="D148" s="56"/>
      <c r="E148" s="44">
        <v>5590</v>
      </c>
      <c r="F148" s="72" t="s">
        <v>101</v>
      </c>
      <c r="G148" s="74"/>
      <c r="H148" s="74"/>
      <c r="I148" s="73">
        <v>19.38</v>
      </c>
      <c r="J148" s="71"/>
    </row>
    <row r="149" spans="1:10" s="52" customFormat="1" ht="14.25" customHeight="1" thickBot="1" x14ac:dyDescent="0.25">
      <c r="C149" s="56"/>
      <c r="D149" s="56"/>
      <c r="E149" s="41"/>
      <c r="F149" s="334" t="s">
        <v>110</v>
      </c>
      <c r="G149" s="334"/>
      <c r="H149" s="334"/>
      <c r="I149" s="76"/>
      <c r="J149" s="77">
        <f>SUM(J129:J148)</f>
        <v>1997163917.8200002</v>
      </c>
    </row>
    <row r="150" spans="1:10" s="52" customFormat="1" ht="14.25" customHeight="1" thickTop="1" x14ac:dyDescent="0.2">
      <c r="C150" s="56"/>
      <c r="D150" s="56"/>
      <c r="E150" s="41"/>
      <c r="F150" s="59"/>
      <c r="G150" s="59"/>
      <c r="H150" s="59"/>
      <c r="I150" s="76"/>
      <c r="J150" s="82"/>
    </row>
    <row r="151" spans="1:10" ht="14.25" customHeight="1" x14ac:dyDescent="0.2">
      <c r="B151" s="336" t="s">
        <v>241</v>
      </c>
      <c r="C151" s="336"/>
      <c r="D151" s="336"/>
      <c r="E151" s="336"/>
      <c r="F151" s="336"/>
      <c r="G151" s="336"/>
      <c r="H151" s="336"/>
      <c r="I151" s="336"/>
      <c r="J151" s="336"/>
    </row>
    <row r="152" spans="1:10" ht="14.25" customHeight="1" x14ac:dyDescent="0.2">
      <c r="A152" s="40">
        <v>10</v>
      </c>
      <c r="C152" s="32"/>
      <c r="D152" s="66" t="s">
        <v>37</v>
      </c>
      <c r="E152" s="66"/>
      <c r="F152" s="66"/>
      <c r="G152" s="66"/>
      <c r="H152" s="66"/>
      <c r="I152" s="66"/>
      <c r="J152" s="66"/>
    </row>
    <row r="153" spans="1:10" ht="14.25" customHeight="1" x14ac:dyDescent="0.2">
      <c r="C153" s="56"/>
      <c r="D153" s="56"/>
      <c r="E153" s="42" t="s">
        <v>173</v>
      </c>
      <c r="F153" s="333" t="s">
        <v>174</v>
      </c>
      <c r="G153" s="333"/>
      <c r="H153" s="333"/>
      <c r="I153" s="42" t="s">
        <v>175</v>
      </c>
    </row>
    <row r="154" spans="1:10" ht="14.25" customHeight="1" x14ac:dyDescent="0.2">
      <c r="C154" s="56"/>
      <c r="D154" s="56"/>
      <c r="E154" s="44">
        <v>3110</v>
      </c>
      <c r="F154" s="72" t="s">
        <v>38</v>
      </c>
      <c r="G154" s="74"/>
      <c r="H154" s="74"/>
      <c r="I154" s="73">
        <v>-7805532213.2399998</v>
      </c>
    </row>
    <row r="155" spans="1:10" ht="14.25" customHeight="1" x14ac:dyDescent="0.2">
      <c r="C155" s="56"/>
      <c r="D155" s="56"/>
      <c r="E155" s="44">
        <v>3120</v>
      </c>
      <c r="F155" s="72" t="s">
        <v>39</v>
      </c>
      <c r="G155" s="74"/>
      <c r="H155" s="74"/>
      <c r="I155" s="73">
        <v>-34195308.829999998</v>
      </c>
    </row>
    <row r="156" spans="1:10" ht="14.25" customHeight="1" x14ac:dyDescent="0.2">
      <c r="C156" s="56"/>
      <c r="D156" s="56"/>
      <c r="E156" s="44">
        <v>3130</v>
      </c>
      <c r="F156" s="72" t="s">
        <v>242</v>
      </c>
      <c r="G156" s="74"/>
      <c r="H156" s="74"/>
      <c r="I156" s="73">
        <v>-9109600.0999999996</v>
      </c>
    </row>
    <row r="157" spans="1:10" ht="14.25" customHeight="1" x14ac:dyDescent="0.2">
      <c r="C157" s="56"/>
      <c r="D157" s="56"/>
      <c r="E157" s="44">
        <v>3210</v>
      </c>
      <c r="F157" s="72" t="s">
        <v>243</v>
      </c>
      <c r="G157" s="74"/>
      <c r="H157" s="84"/>
      <c r="I157" s="73">
        <v>0</v>
      </c>
    </row>
    <row r="158" spans="1:10" ht="14.25" customHeight="1" x14ac:dyDescent="0.2">
      <c r="C158" s="56"/>
      <c r="D158" s="56"/>
      <c r="E158" s="44">
        <v>3220</v>
      </c>
      <c r="F158" s="72" t="s">
        <v>43</v>
      </c>
      <c r="G158" s="74"/>
      <c r="H158" s="84"/>
      <c r="I158" s="73">
        <v>-367600952.19999999</v>
      </c>
    </row>
    <row r="159" spans="1:10" ht="14.25" customHeight="1" x14ac:dyDescent="0.2">
      <c r="C159" s="56"/>
      <c r="D159" s="56"/>
      <c r="E159" s="44">
        <v>3230</v>
      </c>
      <c r="F159" s="72" t="s">
        <v>44</v>
      </c>
      <c r="G159" s="74"/>
      <c r="H159" s="84"/>
      <c r="I159" s="73"/>
    </row>
    <row r="160" spans="1:10" ht="14.25" customHeight="1" thickBot="1" x14ac:dyDescent="0.25">
      <c r="C160" s="56"/>
      <c r="D160" s="56"/>
      <c r="F160" s="334" t="s">
        <v>110</v>
      </c>
      <c r="G160" s="334"/>
      <c r="H160" s="334"/>
      <c r="I160" s="77">
        <f>SUM(I154:I159)</f>
        <v>-8216438074.3699999</v>
      </c>
      <c r="J160" s="309"/>
    </row>
    <row r="161" spans="1:10" s="38" customFormat="1" ht="14.25" customHeight="1" thickTop="1" x14ac:dyDescent="0.2">
      <c r="C161" s="317"/>
      <c r="D161" s="317"/>
      <c r="E161" s="104"/>
      <c r="F161" s="49"/>
      <c r="G161" s="64"/>
      <c r="H161" s="64"/>
      <c r="I161" s="64"/>
    </row>
    <row r="162" spans="1:10" ht="14.25" customHeight="1" x14ac:dyDescent="0.2">
      <c r="B162" s="336" t="s">
        <v>244</v>
      </c>
      <c r="C162" s="336"/>
      <c r="D162" s="336"/>
      <c r="E162" s="336"/>
      <c r="F162" s="336"/>
      <c r="G162" s="336"/>
      <c r="H162" s="336"/>
      <c r="I162" s="336"/>
      <c r="J162" s="336"/>
    </row>
    <row r="163" spans="1:10" ht="14.25" customHeight="1" x14ac:dyDescent="0.2">
      <c r="A163" s="40">
        <v>11</v>
      </c>
      <c r="D163" s="66" t="s">
        <v>245</v>
      </c>
      <c r="E163" s="66"/>
      <c r="F163" s="66"/>
      <c r="G163" s="66"/>
      <c r="H163" s="66"/>
      <c r="I163" s="66"/>
      <c r="J163" s="66"/>
    </row>
    <row r="164" spans="1:10" ht="14.25" customHeight="1" x14ac:dyDescent="0.2">
      <c r="C164" s="85"/>
      <c r="D164" s="85"/>
      <c r="E164" s="42" t="s">
        <v>173</v>
      </c>
      <c r="F164" s="333" t="s">
        <v>174</v>
      </c>
      <c r="G164" s="333"/>
      <c r="H164" s="42" t="s">
        <v>316</v>
      </c>
      <c r="I164" s="42" t="s">
        <v>356</v>
      </c>
      <c r="J164" s="42" t="s">
        <v>246</v>
      </c>
    </row>
    <row r="165" spans="1:10" ht="14.25" customHeight="1" x14ac:dyDescent="0.2">
      <c r="C165" s="56"/>
      <c r="D165" s="56"/>
      <c r="E165" s="86">
        <v>1111</v>
      </c>
      <c r="F165" s="72" t="s">
        <v>176</v>
      </c>
      <c r="G165" s="74"/>
      <c r="H165" s="73">
        <v>0</v>
      </c>
      <c r="I165" s="73">
        <v>10000</v>
      </c>
      <c r="J165" s="83">
        <f>+H165-I165</f>
        <v>-10000</v>
      </c>
    </row>
    <row r="166" spans="1:10" ht="14.25" customHeight="1" x14ac:dyDescent="0.2">
      <c r="C166" s="56"/>
      <c r="D166" s="56"/>
      <c r="E166" s="86">
        <v>1112</v>
      </c>
      <c r="F166" s="72" t="s">
        <v>177</v>
      </c>
      <c r="G166" s="74"/>
      <c r="H166" s="73">
        <v>1609806269.0699999</v>
      </c>
      <c r="I166" s="73">
        <v>1241484281.8</v>
      </c>
      <c r="J166" s="83">
        <f>+H166-I166</f>
        <v>368321987.26999998</v>
      </c>
    </row>
    <row r="167" spans="1:10" ht="14.25" customHeight="1" x14ac:dyDescent="0.2">
      <c r="C167" s="56"/>
      <c r="D167" s="56"/>
      <c r="E167" s="86">
        <v>1113</v>
      </c>
      <c r="F167" s="72" t="s">
        <v>247</v>
      </c>
      <c r="G167" s="74"/>
      <c r="H167" s="73">
        <v>0</v>
      </c>
      <c r="I167" s="73">
        <v>0</v>
      </c>
      <c r="J167" s="83">
        <f>+H167-I167</f>
        <v>0</v>
      </c>
    </row>
    <row r="168" spans="1:10" ht="14.25" customHeight="1" x14ac:dyDescent="0.2">
      <c r="C168" s="56"/>
      <c r="D168" s="56"/>
      <c r="E168" s="86">
        <v>1114</v>
      </c>
      <c r="F168" s="72" t="s">
        <v>248</v>
      </c>
      <c r="G168" s="74"/>
      <c r="H168" s="73">
        <v>0</v>
      </c>
      <c r="I168" s="73">
        <v>0</v>
      </c>
      <c r="J168" s="83">
        <f>+H168-I168</f>
        <v>0</v>
      </c>
    </row>
    <row r="169" spans="1:10" ht="14.25" customHeight="1" x14ac:dyDescent="0.2">
      <c r="C169" s="56"/>
      <c r="D169" s="56"/>
      <c r="E169" s="86">
        <v>1116</v>
      </c>
      <c r="F169" s="72" t="s">
        <v>249</v>
      </c>
      <c r="G169" s="74"/>
      <c r="H169" s="73">
        <v>0</v>
      </c>
      <c r="I169" s="73">
        <v>0</v>
      </c>
      <c r="J169" s="83">
        <f>+H169-I169</f>
        <v>0</v>
      </c>
    </row>
    <row r="170" spans="1:10" ht="14.25" customHeight="1" thickBot="1" x14ac:dyDescent="0.25">
      <c r="C170" s="56"/>
      <c r="D170" s="56"/>
      <c r="F170" s="87" t="s">
        <v>357</v>
      </c>
      <c r="G170" s="87"/>
      <c r="H170" s="77">
        <f>SUM(H165:H169)</f>
        <v>1609806269.0699999</v>
      </c>
      <c r="I170" s="77">
        <f>SUM(I165:I169)</f>
        <v>1241494281.8</v>
      </c>
      <c r="J170" s="77">
        <f>SUM(J165:J169)</f>
        <v>368311987.26999998</v>
      </c>
    </row>
    <row r="171" spans="1:10" ht="14.25" customHeight="1" thickTop="1" x14ac:dyDescent="0.2"/>
    <row r="172" spans="1:10" ht="14.25" customHeight="1" x14ac:dyDescent="0.2">
      <c r="A172" s="40">
        <v>12</v>
      </c>
      <c r="D172" s="66" t="s">
        <v>250</v>
      </c>
      <c r="E172" s="66"/>
      <c r="F172" s="66"/>
      <c r="G172" s="66"/>
      <c r="H172" s="66"/>
      <c r="I172" s="66"/>
      <c r="J172" s="66"/>
    </row>
    <row r="173" spans="1:10" ht="14.25" customHeight="1" x14ac:dyDescent="0.2">
      <c r="C173" s="85"/>
      <c r="D173" s="85"/>
      <c r="E173" s="42" t="s">
        <v>173</v>
      </c>
      <c r="F173" s="333" t="s">
        <v>174</v>
      </c>
      <c r="G173" s="333"/>
      <c r="H173" s="333"/>
      <c r="I173" s="67" t="s">
        <v>210</v>
      </c>
      <c r="J173" s="42" t="s">
        <v>175</v>
      </c>
    </row>
    <row r="174" spans="1:10" s="58" customFormat="1" ht="14.25" customHeight="1" x14ac:dyDescent="0.2">
      <c r="C174" s="56"/>
      <c r="D174" s="56"/>
      <c r="E174" s="68">
        <v>1230</v>
      </c>
      <c r="F174" s="88" t="s">
        <v>24</v>
      </c>
      <c r="G174" s="69"/>
      <c r="H174" s="69"/>
      <c r="I174" s="314"/>
      <c r="J174" s="71">
        <f>SUM(I175:I178)</f>
        <v>1689734.15</v>
      </c>
    </row>
    <row r="175" spans="1:10" ht="14.25" customHeight="1" x14ac:dyDescent="0.2">
      <c r="C175" s="56"/>
      <c r="D175" s="56"/>
      <c r="E175" s="44">
        <v>1231</v>
      </c>
      <c r="F175" s="63" t="s">
        <v>251</v>
      </c>
      <c r="G175" s="74"/>
      <c r="H175" s="74"/>
      <c r="I175" s="73">
        <v>0</v>
      </c>
      <c r="J175" s="102"/>
    </row>
    <row r="176" spans="1:10" ht="14.25" customHeight="1" x14ac:dyDescent="0.2">
      <c r="C176" s="56"/>
      <c r="D176" s="56"/>
      <c r="E176" s="44">
        <v>1233</v>
      </c>
      <c r="F176" s="63" t="s">
        <v>252</v>
      </c>
      <c r="G176" s="74"/>
      <c r="H176" s="74"/>
      <c r="I176" s="73">
        <v>0</v>
      </c>
      <c r="J176" s="102"/>
    </row>
    <row r="177" spans="3:10" ht="14.25" customHeight="1" x14ac:dyDescent="0.2">
      <c r="C177" s="56"/>
      <c r="D177" s="56"/>
      <c r="E177" s="44">
        <v>1235</v>
      </c>
      <c r="F177" s="63" t="s">
        <v>253</v>
      </c>
      <c r="G177" s="74"/>
      <c r="H177" s="74"/>
      <c r="I177" s="73">
        <v>0</v>
      </c>
      <c r="J177" s="102"/>
    </row>
    <row r="178" spans="3:10" ht="14.25" customHeight="1" x14ac:dyDescent="0.2">
      <c r="C178" s="56"/>
      <c r="D178" s="56"/>
      <c r="E178" s="44">
        <v>1236</v>
      </c>
      <c r="F178" s="63" t="s">
        <v>254</v>
      </c>
      <c r="G178" s="74"/>
      <c r="H178" s="74"/>
      <c r="I178" s="73">
        <v>1689734.15</v>
      </c>
      <c r="J178" s="102"/>
    </row>
    <row r="179" spans="3:10" s="58" customFormat="1" ht="14.25" customHeight="1" x14ac:dyDescent="0.2">
      <c r="C179" s="56"/>
      <c r="D179" s="56"/>
      <c r="E179" s="68">
        <v>1240</v>
      </c>
      <c r="F179" s="88" t="s">
        <v>26</v>
      </c>
      <c r="G179" s="69"/>
      <c r="H179" s="69"/>
      <c r="I179" s="73"/>
      <c r="J179" s="71">
        <f>SUM(I180:I186)</f>
        <v>9756736.7199999988</v>
      </c>
    </row>
    <row r="180" spans="3:10" ht="14.25" customHeight="1" x14ac:dyDescent="0.2">
      <c r="C180" s="56"/>
      <c r="D180" s="56"/>
      <c r="E180" s="44">
        <v>1241</v>
      </c>
      <c r="F180" s="63" t="s">
        <v>144</v>
      </c>
      <c r="G180" s="74"/>
      <c r="H180" s="74"/>
      <c r="I180" s="73">
        <v>1262555.03</v>
      </c>
      <c r="J180" s="102"/>
    </row>
    <row r="181" spans="3:10" ht="14.25" customHeight="1" x14ac:dyDescent="0.2">
      <c r="C181" s="56"/>
      <c r="D181" s="56"/>
      <c r="E181" s="44">
        <v>1242</v>
      </c>
      <c r="F181" s="63" t="s">
        <v>145</v>
      </c>
      <c r="G181" s="74"/>
      <c r="H181" s="74"/>
      <c r="I181" s="73">
        <v>0</v>
      </c>
      <c r="J181" s="102"/>
    </row>
    <row r="182" spans="3:10" ht="14.25" customHeight="1" x14ac:dyDescent="0.2">
      <c r="C182" s="56"/>
      <c r="D182" s="56"/>
      <c r="E182" s="44">
        <v>1243</v>
      </c>
      <c r="F182" s="63" t="s">
        <v>146</v>
      </c>
      <c r="G182" s="74"/>
      <c r="H182" s="74"/>
      <c r="I182" s="73">
        <v>8285507.5199999996</v>
      </c>
      <c r="J182" s="102"/>
    </row>
    <row r="183" spans="3:10" ht="14.25" customHeight="1" x14ac:dyDescent="0.2">
      <c r="C183" s="56"/>
      <c r="D183" s="56"/>
      <c r="E183" s="44">
        <v>1244</v>
      </c>
      <c r="F183" s="63" t="s">
        <v>147</v>
      </c>
      <c r="G183" s="74"/>
      <c r="H183" s="74"/>
      <c r="I183" s="73">
        <v>0</v>
      </c>
      <c r="J183" s="102"/>
    </row>
    <row r="184" spans="3:10" ht="14.25" customHeight="1" x14ac:dyDescent="0.2">
      <c r="C184" s="56"/>
      <c r="D184" s="56"/>
      <c r="E184" s="44">
        <v>1245</v>
      </c>
      <c r="F184" s="63" t="s">
        <v>148</v>
      </c>
      <c r="G184" s="74"/>
      <c r="H184" s="74"/>
      <c r="I184" s="73">
        <v>0</v>
      </c>
      <c r="J184" s="102"/>
    </row>
    <row r="185" spans="3:10" ht="14.25" customHeight="1" x14ac:dyDescent="0.2">
      <c r="C185" s="56"/>
      <c r="D185" s="56"/>
      <c r="E185" s="44">
        <v>1246</v>
      </c>
      <c r="F185" s="63" t="s">
        <v>149</v>
      </c>
      <c r="G185" s="74"/>
      <c r="H185" s="74"/>
      <c r="I185" s="73">
        <v>208674.17</v>
      </c>
      <c r="J185" s="102"/>
    </row>
    <row r="186" spans="3:10" ht="14.25" customHeight="1" x14ac:dyDescent="0.2">
      <c r="C186" s="56"/>
      <c r="D186" s="56"/>
      <c r="E186" s="44">
        <v>1247</v>
      </c>
      <c r="F186" s="63" t="s">
        <v>255</v>
      </c>
      <c r="G186" s="74"/>
      <c r="H186" s="74"/>
      <c r="I186" s="73">
        <v>0</v>
      </c>
      <c r="J186" s="102"/>
    </row>
    <row r="187" spans="3:10" ht="14.25" customHeight="1" x14ac:dyDescent="0.2">
      <c r="C187" s="56"/>
      <c r="D187" s="56"/>
      <c r="E187" s="68">
        <v>1250</v>
      </c>
      <c r="F187" s="88" t="s">
        <v>28</v>
      </c>
      <c r="G187" s="74"/>
      <c r="H187" s="74"/>
      <c r="I187" s="315"/>
      <c r="J187" s="71">
        <f>SUM(I188:I189)</f>
        <v>0</v>
      </c>
    </row>
    <row r="188" spans="3:10" ht="14.25" customHeight="1" x14ac:dyDescent="0.2">
      <c r="C188" s="56"/>
      <c r="D188" s="56"/>
      <c r="E188" s="44">
        <v>1251</v>
      </c>
      <c r="F188" s="63" t="s">
        <v>202</v>
      </c>
      <c r="G188" s="74"/>
      <c r="H188" s="74"/>
      <c r="I188" s="73">
        <v>0</v>
      </c>
      <c r="J188" s="102"/>
    </row>
    <row r="189" spans="3:10" ht="14.25" customHeight="1" x14ac:dyDescent="0.2">
      <c r="C189" s="56"/>
      <c r="D189" s="56"/>
      <c r="E189" s="44">
        <v>1254</v>
      </c>
      <c r="F189" s="63" t="s">
        <v>203</v>
      </c>
      <c r="G189" s="74"/>
      <c r="H189" s="74"/>
      <c r="I189" s="73">
        <v>0</v>
      </c>
      <c r="J189" s="102"/>
    </row>
    <row r="190" spans="3:10" ht="14.25" customHeight="1" thickBot="1" x14ac:dyDescent="0.25">
      <c r="C190" s="56"/>
      <c r="D190" s="56"/>
      <c r="F190" s="334" t="s">
        <v>110</v>
      </c>
      <c r="G190" s="334"/>
      <c r="H190" s="334"/>
      <c r="I190" s="316"/>
      <c r="J190" s="77">
        <f>SUM(J174:J189)</f>
        <v>11446470.869999999</v>
      </c>
    </row>
    <row r="191" spans="3:10" ht="14.25" customHeight="1" thickTop="1" x14ac:dyDescent="0.2"/>
    <row r="192" spans="3:10" ht="14.25" customHeight="1" x14ac:dyDescent="0.2">
      <c r="C192" s="85"/>
      <c r="D192" s="66" t="s">
        <v>256</v>
      </c>
      <c r="E192" s="66"/>
      <c r="F192" s="66"/>
      <c r="G192" s="66"/>
      <c r="H192" s="66"/>
      <c r="I192" s="66"/>
      <c r="J192" s="66"/>
    </row>
    <row r="193" spans="3:10" ht="14.25" customHeight="1" x14ac:dyDescent="0.2">
      <c r="C193" s="85"/>
      <c r="D193" s="85"/>
      <c r="E193" s="42" t="s">
        <v>173</v>
      </c>
      <c r="F193" s="89" t="s">
        <v>174</v>
      </c>
      <c r="G193" s="89"/>
      <c r="H193" s="42" t="s">
        <v>257</v>
      </c>
      <c r="I193" s="42" t="s">
        <v>258</v>
      </c>
      <c r="J193" s="42" t="s">
        <v>246</v>
      </c>
    </row>
    <row r="194" spans="3:10" ht="14.25" customHeight="1" x14ac:dyDescent="0.2">
      <c r="C194" s="56"/>
      <c r="D194" s="56"/>
      <c r="E194" s="90">
        <v>5500</v>
      </c>
      <c r="F194" s="91" t="s">
        <v>259</v>
      </c>
      <c r="G194" s="92"/>
      <c r="H194" s="311">
        <f>SUM(H195:H202)</f>
        <v>439908510.17000008</v>
      </c>
      <c r="I194" s="311">
        <f>SUM(I195:I202)</f>
        <v>109791470.72999999</v>
      </c>
      <c r="J194" s="311">
        <f>+H194-I194</f>
        <v>330117039.44000006</v>
      </c>
    </row>
    <row r="195" spans="3:10" ht="14.25" customHeight="1" x14ac:dyDescent="0.2">
      <c r="C195" s="56"/>
      <c r="D195" s="56"/>
      <c r="E195" s="93">
        <v>5510</v>
      </c>
      <c r="F195" s="94" t="s">
        <v>260</v>
      </c>
      <c r="G195" s="92"/>
      <c r="H195" s="312">
        <f>303251475.97</f>
        <v>303251475.97000003</v>
      </c>
      <c r="I195" s="73">
        <v>9149394.9100000001</v>
      </c>
      <c r="J195" s="311">
        <f>+H195-I195</f>
        <v>294102081.06</v>
      </c>
    </row>
    <row r="196" spans="3:10" ht="14.25" customHeight="1" x14ac:dyDescent="0.2">
      <c r="C196" s="56"/>
      <c r="D196" s="56"/>
      <c r="E196" s="93">
        <v>5520</v>
      </c>
      <c r="F196" s="94" t="s">
        <v>97</v>
      </c>
      <c r="G196" s="92"/>
      <c r="H196" s="312">
        <v>0</v>
      </c>
      <c r="I196" s="312">
        <v>0</v>
      </c>
      <c r="J196" s="311">
        <f t="shared" ref="J196:J202" si="0">+H196-I196</f>
        <v>0</v>
      </c>
    </row>
    <row r="197" spans="3:10" ht="14.25" customHeight="1" x14ac:dyDescent="0.2">
      <c r="C197" s="56"/>
      <c r="D197" s="56"/>
      <c r="E197" s="93">
        <v>5530</v>
      </c>
      <c r="F197" s="94" t="s">
        <v>261</v>
      </c>
      <c r="G197" s="92"/>
      <c r="H197" s="312">
        <v>136647943.84</v>
      </c>
      <c r="I197" s="73">
        <v>100642056.44</v>
      </c>
      <c r="J197" s="311">
        <f t="shared" si="0"/>
        <v>36005887.400000006</v>
      </c>
    </row>
    <row r="198" spans="3:10" ht="14.25" customHeight="1" x14ac:dyDescent="0.2">
      <c r="C198" s="56"/>
      <c r="D198" s="56"/>
      <c r="E198" s="93">
        <v>5540</v>
      </c>
      <c r="F198" s="94" t="s">
        <v>262</v>
      </c>
      <c r="G198" s="92"/>
      <c r="H198" s="312">
        <v>0</v>
      </c>
      <c r="I198" s="312">
        <v>0</v>
      </c>
      <c r="J198" s="311">
        <f t="shared" si="0"/>
        <v>0</v>
      </c>
    </row>
    <row r="199" spans="3:10" ht="14.25" customHeight="1" x14ac:dyDescent="0.2">
      <c r="C199" s="56"/>
      <c r="D199" s="56"/>
      <c r="E199" s="93">
        <v>5550</v>
      </c>
      <c r="F199" s="94" t="s">
        <v>263</v>
      </c>
      <c r="G199" s="92"/>
      <c r="H199" s="312">
        <v>0</v>
      </c>
      <c r="I199" s="312">
        <v>0</v>
      </c>
      <c r="J199" s="311">
        <f t="shared" si="0"/>
        <v>0</v>
      </c>
    </row>
    <row r="200" spans="3:10" ht="14.25" customHeight="1" x14ac:dyDescent="0.2">
      <c r="C200" s="56"/>
      <c r="D200" s="56"/>
      <c r="E200" s="93">
        <v>5590</v>
      </c>
      <c r="F200" s="94" t="s">
        <v>264</v>
      </c>
      <c r="G200" s="92"/>
      <c r="H200" s="312">
        <v>9090.36</v>
      </c>
      <c r="I200" s="73">
        <v>19.38</v>
      </c>
      <c r="J200" s="311">
        <f t="shared" si="0"/>
        <v>9070.9800000000014</v>
      </c>
    </row>
    <row r="201" spans="3:10" ht="14.25" customHeight="1" x14ac:dyDescent="0.2">
      <c r="C201" s="56"/>
      <c r="D201" s="56"/>
      <c r="E201" s="90">
        <v>5600</v>
      </c>
      <c r="F201" s="91" t="s">
        <v>265</v>
      </c>
      <c r="G201" s="92"/>
      <c r="H201" s="311"/>
      <c r="I201" s="311"/>
      <c r="J201" s="311">
        <f t="shared" si="0"/>
        <v>0</v>
      </c>
    </row>
    <row r="202" spans="3:10" ht="14.25" customHeight="1" x14ac:dyDescent="0.2">
      <c r="C202" s="56"/>
      <c r="D202" s="56"/>
      <c r="E202" s="93">
        <v>5610</v>
      </c>
      <c r="F202" s="94" t="s">
        <v>266</v>
      </c>
      <c r="G202" s="92"/>
      <c r="H202" s="312">
        <v>0</v>
      </c>
      <c r="I202" s="312">
        <v>0</v>
      </c>
      <c r="J202" s="311">
        <f t="shared" si="0"/>
        <v>0</v>
      </c>
    </row>
    <row r="203" spans="3:10" ht="14.25" customHeight="1" thickBot="1" x14ac:dyDescent="0.25">
      <c r="C203" s="56"/>
      <c r="D203" s="56"/>
      <c r="F203" s="95" t="s">
        <v>110</v>
      </c>
      <c r="G203" s="95"/>
      <c r="H203" s="77">
        <f>+H194</f>
        <v>439908510.17000008</v>
      </c>
      <c r="I203" s="77">
        <f>+I194</f>
        <v>109791470.72999999</v>
      </c>
      <c r="J203" s="313">
        <v>14364633.209999999</v>
      </c>
    </row>
    <row r="204" spans="3:10" ht="14.25" customHeight="1" thickTop="1" x14ac:dyDescent="0.2"/>
    <row r="205" spans="3:10" ht="14.25" customHeight="1" x14ac:dyDescent="0.2">
      <c r="C205" s="32"/>
      <c r="D205" s="66" t="s">
        <v>267</v>
      </c>
      <c r="E205" s="66"/>
      <c r="F205" s="66"/>
      <c r="G205" s="66"/>
      <c r="H205" s="66"/>
      <c r="I205" s="66"/>
      <c r="J205" s="66"/>
    </row>
    <row r="206" spans="3:10" ht="14.25" customHeight="1" x14ac:dyDescent="0.2">
      <c r="C206" s="54"/>
      <c r="D206" s="54"/>
      <c r="E206" s="335" t="s">
        <v>268</v>
      </c>
      <c r="F206" s="335"/>
      <c r="G206" s="335"/>
      <c r="H206" s="335"/>
      <c r="I206" s="97" t="s">
        <v>210</v>
      </c>
      <c r="J206" s="97" t="s">
        <v>175</v>
      </c>
    </row>
    <row r="207" spans="3:10" s="38" customFormat="1" ht="14.25" customHeight="1" x14ac:dyDescent="0.2">
      <c r="C207" s="98"/>
      <c r="D207" s="98"/>
      <c r="E207" s="98"/>
      <c r="F207" s="98"/>
      <c r="H207" s="98"/>
      <c r="I207" s="98"/>
      <c r="J207" s="98"/>
    </row>
    <row r="208" spans="3:10" s="38" customFormat="1" ht="14.25" customHeight="1" x14ac:dyDescent="0.2">
      <c r="C208" s="99"/>
      <c r="D208" s="99"/>
      <c r="E208" s="100" t="s">
        <v>269</v>
      </c>
      <c r="F208" s="101"/>
      <c r="G208" s="102"/>
      <c r="H208" s="103"/>
      <c r="I208" s="103"/>
      <c r="J208" s="73">
        <v>2945591316</v>
      </c>
    </row>
    <row r="209" spans="3:10" s="38" customFormat="1" ht="14.25" customHeight="1" x14ac:dyDescent="0.2">
      <c r="C209" s="104"/>
      <c r="D209" s="104"/>
      <c r="E209" s="100" t="s">
        <v>270</v>
      </c>
      <c r="F209" s="105"/>
      <c r="G209" s="102"/>
      <c r="H209" s="102"/>
      <c r="I209" s="103">
        <f>SUM(I210:I215)</f>
        <v>0</v>
      </c>
      <c r="J209" s="106"/>
    </row>
    <row r="210" spans="3:10" s="38" customFormat="1" ht="14.25" customHeight="1" x14ac:dyDescent="0.2">
      <c r="E210" s="107">
        <v>2.1</v>
      </c>
      <c r="F210" s="102" t="s">
        <v>65</v>
      </c>
      <c r="G210" s="102"/>
      <c r="H210" s="102"/>
      <c r="I210" s="106">
        <v>0</v>
      </c>
      <c r="J210" s="106"/>
    </row>
    <row r="211" spans="3:10" s="38" customFormat="1" ht="14.25" customHeight="1" x14ac:dyDescent="0.2">
      <c r="E211" s="107">
        <v>2.2000000000000002</v>
      </c>
      <c r="F211" s="102" t="s">
        <v>271</v>
      </c>
      <c r="G211" s="102"/>
      <c r="H211" s="102"/>
      <c r="I211" s="106">
        <v>0</v>
      </c>
      <c r="J211" s="106"/>
    </row>
    <row r="212" spans="3:10" s="38" customFormat="1" ht="14.25" customHeight="1" x14ac:dyDescent="0.2">
      <c r="E212" s="107">
        <v>2.2999999999999998</v>
      </c>
      <c r="F212" s="102" t="s">
        <v>67</v>
      </c>
      <c r="G212" s="102"/>
      <c r="H212" s="102"/>
      <c r="I212" s="106">
        <v>0</v>
      </c>
      <c r="J212" s="106"/>
    </row>
    <row r="213" spans="3:10" s="38" customFormat="1" ht="14.25" customHeight="1" x14ac:dyDescent="0.2">
      <c r="E213" s="107">
        <v>2.4</v>
      </c>
      <c r="F213" s="102" t="s">
        <v>68</v>
      </c>
      <c r="G213" s="102"/>
      <c r="H213" s="102"/>
      <c r="I213" s="106">
        <v>0</v>
      </c>
      <c r="J213" s="106"/>
    </row>
    <row r="214" spans="3:10" s="38" customFormat="1" ht="14.25" customHeight="1" x14ac:dyDescent="0.2">
      <c r="E214" s="107">
        <v>2.5</v>
      </c>
      <c r="F214" s="105" t="s">
        <v>69</v>
      </c>
      <c r="G214" s="102"/>
      <c r="H214" s="102"/>
      <c r="I214" s="73">
        <v>0</v>
      </c>
      <c r="J214" s="106"/>
    </row>
    <row r="215" spans="3:10" s="38" customFormat="1" ht="14.25" customHeight="1" x14ac:dyDescent="0.2">
      <c r="E215" s="107">
        <v>2.6</v>
      </c>
      <c r="F215" s="105" t="s">
        <v>272</v>
      </c>
      <c r="G215" s="102"/>
      <c r="H215" s="102"/>
      <c r="I215" s="106">
        <v>0</v>
      </c>
      <c r="J215" s="106"/>
    </row>
    <row r="216" spans="3:10" s="38" customFormat="1" ht="14.25" customHeight="1" x14ac:dyDescent="0.2">
      <c r="C216" s="108"/>
      <c r="D216" s="108"/>
      <c r="E216" s="100" t="s">
        <v>273</v>
      </c>
      <c r="F216" s="109"/>
      <c r="G216" s="102"/>
      <c r="H216" s="106"/>
      <c r="I216" s="73">
        <v>67233194</v>
      </c>
      <c r="J216" s="106"/>
    </row>
    <row r="217" spans="3:10" s="38" customFormat="1" ht="14.25" customHeight="1" x14ac:dyDescent="0.2">
      <c r="E217" s="109">
        <v>3.1</v>
      </c>
      <c r="F217" s="105" t="s">
        <v>274</v>
      </c>
      <c r="G217" s="102"/>
      <c r="H217" s="102"/>
      <c r="I217" s="106">
        <v>0</v>
      </c>
      <c r="J217" s="106"/>
    </row>
    <row r="218" spans="3:10" s="38" customFormat="1" ht="14.25" customHeight="1" x14ac:dyDescent="0.2">
      <c r="E218" s="109">
        <v>3.2</v>
      </c>
      <c r="F218" s="105" t="s">
        <v>142</v>
      </c>
      <c r="G218" s="102"/>
      <c r="H218" s="102"/>
      <c r="I218" s="106">
        <v>0</v>
      </c>
      <c r="J218" s="106"/>
    </row>
    <row r="219" spans="3:10" s="38" customFormat="1" ht="14.25" customHeight="1" x14ac:dyDescent="0.2">
      <c r="E219" s="109">
        <v>3.3</v>
      </c>
      <c r="F219" s="105" t="s">
        <v>275</v>
      </c>
      <c r="G219" s="102"/>
      <c r="H219" s="102"/>
      <c r="I219" s="73">
        <v>67233194</v>
      </c>
      <c r="J219" s="106"/>
    </row>
    <row r="220" spans="3:10" s="38" customFormat="1" ht="14.25" customHeight="1" x14ac:dyDescent="0.2">
      <c r="C220" s="110"/>
      <c r="D220" s="110"/>
      <c r="E220" s="100" t="s">
        <v>276</v>
      </c>
      <c r="F220" s="101"/>
      <c r="G220" s="102"/>
      <c r="H220" s="103"/>
      <c r="I220" s="103"/>
      <c r="J220" s="71">
        <v>2878358122.4299998</v>
      </c>
    </row>
    <row r="221" spans="3:10" s="38" customFormat="1" ht="14.25" customHeight="1" x14ac:dyDescent="0.2">
      <c r="C221" s="110"/>
      <c r="D221" s="110"/>
      <c r="E221" s="111"/>
      <c r="F221" s="112"/>
      <c r="G221" s="113"/>
      <c r="H221" s="114"/>
      <c r="I221" s="114"/>
      <c r="J221" s="114"/>
    </row>
    <row r="222" spans="3:10" s="38" customFormat="1" ht="14.25" customHeight="1" x14ac:dyDescent="0.2">
      <c r="D222" s="66" t="s">
        <v>277</v>
      </c>
      <c r="E222" s="66"/>
      <c r="F222" s="66"/>
      <c r="G222" s="66"/>
      <c r="H222" s="66"/>
      <c r="I222" s="66"/>
      <c r="J222" s="115"/>
    </row>
    <row r="223" spans="3:10" s="38" customFormat="1" ht="14.25" customHeight="1" x14ac:dyDescent="0.2">
      <c r="C223" s="98"/>
      <c r="D223" s="98"/>
      <c r="E223" s="333" t="s">
        <v>268</v>
      </c>
      <c r="F223" s="333"/>
      <c r="G223" s="333"/>
      <c r="H223" s="333"/>
      <c r="I223" s="97" t="s">
        <v>210</v>
      </c>
      <c r="J223" s="97" t="s">
        <v>175</v>
      </c>
    </row>
    <row r="224" spans="3:10" s="38" customFormat="1" ht="14.25" customHeight="1" x14ac:dyDescent="0.2">
      <c r="E224" s="100" t="s">
        <v>278</v>
      </c>
      <c r="F224" s="102"/>
      <c r="G224" s="102"/>
      <c r="H224" s="116"/>
      <c r="I224" s="117"/>
      <c r="J224" s="103">
        <v>1898859295</v>
      </c>
    </row>
    <row r="225" spans="3:10" s="38" customFormat="1" ht="14.25" customHeight="1" x14ac:dyDescent="0.2">
      <c r="C225" s="113"/>
      <c r="D225" s="113"/>
      <c r="E225" s="100" t="s">
        <v>279</v>
      </c>
      <c r="F225" s="102"/>
      <c r="G225" s="102"/>
      <c r="H225" s="116"/>
      <c r="I225" s="103">
        <f>SUM(I226:I246)</f>
        <v>11486846.869999999</v>
      </c>
      <c r="J225" s="118"/>
    </row>
    <row r="226" spans="3:10" s="38" customFormat="1" ht="14.25" customHeight="1" x14ac:dyDescent="0.2">
      <c r="C226" s="113"/>
      <c r="D226" s="113"/>
      <c r="E226" s="119">
        <v>2.1</v>
      </c>
      <c r="F226" s="120" t="s">
        <v>143</v>
      </c>
      <c r="G226" s="120"/>
      <c r="H226" s="120"/>
      <c r="I226" s="135">
        <v>0</v>
      </c>
      <c r="J226" s="121"/>
    </row>
    <row r="227" spans="3:10" s="38" customFormat="1" ht="14.25" customHeight="1" x14ac:dyDescent="0.2">
      <c r="C227" s="113"/>
      <c r="D227" s="113"/>
      <c r="E227" s="119">
        <v>2.2000000000000002</v>
      </c>
      <c r="F227" s="120" t="s">
        <v>74</v>
      </c>
      <c r="G227" s="120"/>
      <c r="H227" s="120"/>
      <c r="I227" s="135">
        <v>0</v>
      </c>
      <c r="J227" s="117"/>
    </row>
    <row r="228" spans="3:10" s="38" customFormat="1" ht="14.25" customHeight="1" x14ac:dyDescent="0.2">
      <c r="C228" s="113"/>
      <c r="D228" s="113"/>
      <c r="E228" s="119">
        <v>2.2999999999999998</v>
      </c>
      <c r="F228" s="120" t="s">
        <v>144</v>
      </c>
      <c r="G228" s="120"/>
      <c r="H228" s="120"/>
      <c r="I228" s="135">
        <v>1262555.03</v>
      </c>
      <c r="J228" s="117"/>
    </row>
    <row r="229" spans="3:10" s="38" customFormat="1" ht="14.25" customHeight="1" x14ac:dyDescent="0.2">
      <c r="C229" s="113"/>
      <c r="D229" s="113"/>
      <c r="E229" s="119">
        <v>2.4</v>
      </c>
      <c r="F229" s="120" t="s">
        <v>145</v>
      </c>
      <c r="G229" s="120"/>
      <c r="H229" s="120"/>
      <c r="I229" s="135">
        <v>0</v>
      </c>
      <c r="J229" s="117"/>
    </row>
    <row r="230" spans="3:10" s="38" customFormat="1" ht="14.25" customHeight="1" x14ac:dyDescent="0.2">
      <c r="C230" s="113"/>
      <c r="D230" s="113"/>
      <c r="E230" s="119">
        <v>2.5</v>
      </c>
      <c r="F230" s="120" t="s">
        <v>146</v>
      </c>
      <c r="G230" s="120"/>
      <c r="H230" s="120"/>
      <c r="I230" s="135">
        <v>8285507.5199999996</v>
      </c>
      <c r="J230" s="117"/>
    </row>
    <row r="231" spans="3:10" s="38" customFormat="1" ht="14.25" customHeight="1" x14ac:dyDescent="0.2">
      <c r="C231" s="113"/>
      <c r="D231" s="113"/>
      <c r="E231" s="119">
        <v>2.6</v>
      </c>
      <c r="F231" s="120" t="s">
        <v>147</v>
      </c>
      <c r="G231" s="120"/>
      <c r="H231" s="120"/>
      <c r="I231" s="135">
        <v>0</v>
      </c>
      <c r="J231" s="117"/>
    </row>
    <row r="232" spans="3:10" s="38" customFormat="1" ht="14.25" customHeight="1" x14ac:dyDescent="0.2">
      <c r="C232" s="113"/>
      <c r="D232" s="113"/>
      <c r="E232" s="119">
        <v>2.7</v>
      </c>
      <c r="F232" s="120" t="s">
        <v>148</v>
      </c>
      <c r="G232" s="120"/>
      <c r="H232" s="120"/>
      <c r="I232" s="135"/>
      <c r="J232" s="117"/>
    </row>
    <row r="233" spans="3:10" s="38" customFormat="1" ht="14.25" customHeight="1" x14ac:dyDescent="0.2">
      <c r="C233" s="113"/>
      <c r="D233" s="113"/>
      <c r="E233" s="119">
        <v>2.8</v>
      </c>
      <c r="F233" s="120" t="s">
        <v>149</v>
      </c>
      <c r="G233" s="120"/>
      <c r="H233" s="120"/>
      <c r="I233" s="135">
        <v>208674.17</v>
      </c>
      <c r="J233" s="117"/>
    </row>
    <row r="234" spans="3:10" s="38" customFormat="1" ht="14.25" customHeight="1" x14ac:dyDescent="0.2">
      <c r="C234" s="113"/>
      <c r="D234" s="113"/>
      <c r="E234" s="119">
        <v>2.9</v>
      </c>
      <c r="F234" s="120" t="s">
        <v>150</v>
      </c>
      <c r="G234" s="120"/>
      <c r="H234" s="120"/>
      <c r="I234" s="135">
        <v>0</v>
      </c>
      <c r="J234" s="117"/>
    </row>
    <row r="235" spans="3:10" s="38" customFormat="1" ht="14.25" customHeight="1" x14ac:dyDescent="0.2">
      <c r="C235" s="113"/>
      <c r="D235" s="113"/>
      <c r="E235" s="119" t="s">
        <v>280</v>
      </c>
      <c r="F235" s="120" t="s">
        <v>151</v>
      </c>
      <c r="G235" s="120"/>
      <c r="H235" s="120"/>
      <c r="I235" s="135">
        <v>0</v>
      </c>
      <c r="J235" s="117"/>
    </row>
    <row r="236" spans="3:10" s="38" customFormat="1" ht="14.25" customHeight="1" x14ac:dyDescent="0.2">
      <c r="C236" s="113"/>
      <c r="D236" s="113"/>
      <c r="E236" s="119" t="s">
        <v>281</v>
      </c>
      <c r="F236" s="120" t="s">
        <v>28</v>
      </c>
      <c r="G236" s="120"/>
      <c r="H236" s="120"/>
      <c r="I236" s="135">
        <v>0</v>
      </c>
      <c r="J236" s="117"/>
    </row>
    <row r="237" spans="3:10" s="38" customFormat="1" ht="14.25" customHeight="1" x14ac:dyDescent="0.2">
      <c r="C237" s="113"/>
      <c r="D237" s="113"/>
      <c r="E237" s="119" t="s">
        <v>282</v>
      </c>
      <c r="F237" s="120" t="s">
        <v>152</v>
      </c>
      <c r="G237" s="120"/>
      <c r="H237" s="120"/>
      <c r="I237" s="135">
        <v>0</v>
      </c>
      <c r="J237" s="117"/>
    </row>
    <row r="238" spans="3:10" s="38" customFormat="1" ht="14.25" customHeight="1" x14ac:dyDescent="0.2">
      <c r="C238" s="113"/>
      <c r="D238" s="113"/>
      <c r="E238" s="119" t="s">
        <v>283</v>
      </c>
      <c r="F238" s="120" t="s">
        <v>153</v>
      </c>
      <c r="G238" s="120"/>
      <c r="H238" s="120"/>
      <c r="I238" s="135">
        <v>1689734.15</v>
      </c>
      <c r="J238" s="117"/>
    </row>
    <row r="239" spans="3:10" s="38" customFormat="1" ht="14.25" customHeight="1" x14ac:dyDescent="0.2">
      <c r="C239" s="113"/>
      <c r="D239" s="113"/>
      <c r="E239" s="119" t="s">
        <v>284</v>
      </c>
      <c r="F239" s="120" t="s">
        <v>154</v>
      </c>
      <c r="G239" s="120"/>
      <c r="H239" s="120"/>
      <c r="I239" s="135">
        <v>0</v>
      </c>
      <c r="J239" s="117"/>
    </row>
    <row r="240" spans="3:10" s="38" customFormat="1" ht="14.25" customHeight="1" x14ac:dyDescent="0.2">
      <c r="C240" s="113"/>
      <c r="D240" s="113"/>
      <c r="E240" s="119" t="s">
        <v>285</v>
      </c>
      <c r="F240" s="120" t="s">
        <v>155</v>
      </c>
      <c r="G240" s="120"/>
      <c r="H240" s="120"/>
      <c r="I240" s="135">
        <v>0</v>
      </c>
      <c r="J240" s="117"/>
    </row>
    <row r="241" spans="3:10" s="38" customFormat="1" ht="14.25" customHeight="1" x14ac:dyDescent="0.2">
      <c r="C241" s="113"/>
      <c r="D241" s="113"/>
      <c r="E241" s="119" t="s">
        <v>286</v>
      </c>
      <c r="F241" s="120" t="s">
        <v>156</v>
      </c>
      <c r="G241" s="120"/>
      <c r="H241" s="120"/>
      <c r="I241" s="135">
        <v>0</v>
      </c>
      <c r="J241" s="117"/>
    </row>
    <row r="242" spans="3:10" s="38" customFormat="1" ht="14.25" customHeight="1" x14ac:dyDescent="0.2">
      <c r="C242" s="113"/>
      <c r="D242" s="113"/>
      <c r="E242" s="119" t="s">
        <v>287</v>
      </c>
      <c r="F242" s="120" t="s">
        <v>157</v>
      </c>
      <c r="G242" s="120"/>
      <c r="H242" s="120"/>
      <c r="I242" s="135">
        <v>0</v>
      </c>
      <c r="J242" s="117"/>
    </row>
    <row r="243" spans="3:10" s="38" customFormat="1" ht="14.25" customHeight="1" x14ac:dyDescent="0.2">
      <c r="C243" s="113"/>
      <c r="D243" s="113"/>
      <c r="E243" s="119" t="s">
        <v>288</v>
      </c>
      <c r="F243" s="120" t="s">
        <v>158</v>
      </c>
      <c r="G243" s="120"/>
      <c r="H243" s="120"/>
      <c r="I243" s="135">
        <v>0</v>
      </c>
      <c r="J243" s="117"/>
    </row>
    <row r="244" spans="3:10" s="38" customFormat="1" ht="14.25" customHeight="1" x14ac:dyDescent="0.2">
      <c r="C244" s="113"/>
      <c r="D244" s="113"/>
      <c r="E244" s="119" t="s">
        <v>289</v>
      </c>
      <c r="F244" s="120" t="s">
        <v>159</v>
      </c>
      <c r="G244" s="120"/>
      <c r="H244" s="120"/>
      <c r="I244" s="135">
        <v>0</v>
      </c>
      <c r="J244" s="117"/>
    </row>
    <row r="245" spans="3:10" s="38" customFormat="1" ht="14.25" customHeight="1" x14ac:dyDescent="0.2">
      <c r="C245" s="113"/>
      <c r="D245" s="113"/>
      <c r="E245" s="119" t="s">
        <v>290</v>
      </c>
      <c r="F245" s="120" t="s">
        <v>291</v>
      </c>
      <c r="G245" s="120"/>
      <c r="H245" s="120"/>
      <c r="I245" s="135">
        <v>0</v>
      </c>
      <c r="J245" s="117"/>
    </row>
    <row r="246" spans="3:10" s="38" customFormat="1" ht="14.25" customHeight="1" x14ac:dyDescent="0.2">
      <c r="C246" s="113"/>
      <c r="D246" s="113"/>
      <c r="E246" s="119" t="s">
        <v>292</v>
      </c>
      <c r="F246" s="120" t="s">
        <v>293</v>
      </c>
      <c r="G246" s="120"/>
      <c r="H246" s="120"/>
      <c r="I246" s="135">
        <v>40376</v>
      </c>
      <c r="J246" s="117"/>
    </row>
    <row r="247" spans="3:10" s="38" customFormat="1" ht="14.25" customHeight="1" x14ac:dyDescent="0.2">
      <c r="E247" s="122" t="s">
        <v>294</v>
      </c>
      <c r="F247" s="102"/>
      <c r="G247" s="102"/>
      <c r="H247" s="106"/>
      <c r="I247" s="103">
        <f>SUM(I248:I254)</f>
        <v>109791470</v>
      </c>
      <c r="J247" s="117"/>
    </row>
    <row r="248" spans="3:10" s="38" customFormat="1" ht="14.25" customHeight="1" x14ac:dyDescent="0.2">
      <c r="E248" s="123">
        <v>3.1</v>
      </c>
      <c r="F248" s="120" t="s">
        <v>96</v>
      </c>
      <c r="G248" s="102"/>
      <c r="H248" s="102"/>
      <c r="I248" s="135">
        <v>9149395</v>
      </c>
      <c r="J248" s="117"/>
    </row>
    <row r="249" spans="3:10" s="38" customFormat="1" ht="14.25" customHeight="1" x14ac:dyDescent="0.2">
      <c r="E249" s="123">
        <v>3.2</v>
      </c>
      <c r="F249" s="120" t="s">
        <v>97</v>
      </c>
      <c r="G249" s="102"/>
      <c r="H249" s="102"/>
      <c r="I249" s="135">
        <v>0</v>
      </c>
      <c r="J249" s="117"/>
    </row>
    <row r="250" spans="3:10" s="38" customFormat="1" ht="14.25" customHeight="1" x14ac:dyDescent="0.2">
      <c r="E250" s="123">
        <v>3.3</v>
      </c>
      <c r="F250" s="120" t="s">
        <v>98</v>
      </c>
      <c r="G250" s="102"/>
      <c r="H250" s="102"/>
      <c r="I250" s="135">
        <v>100642056</v>
      </c>
      <c r="J250" s="117"/>
    </row>
    <row r="251" spans="3:10" s="38" customFormat="1" ht="14.25" customHeight="1" x14ac:dyDescent="0.2">
      <c r="E251" s="123">
        <v>3.4</v>
      </c>
      <c r="F251" s="120" t="s">
        <v>295</v>
      </c>
      <c r="G251" s="102"/>
      <c r="H251" s="102"/>
      <c r="I251" s="135">
        <v>0</v>
      </c>
      <c r="J251" s="117"/>
    </row>
    <row r="252" spans="3:10" s="38" customFormat="1" ht="14.25" customHeight="1" x14ac:dyDescent="0.2">
      <c r="E252" s="123">
        <v>3.5</v>
      </c>
      <c r="F252" s="120" t="s">
        <v>296</v>
      </c>
      <c r="G252" s="102"/>
      <c r="H252" s="102"/>
      <c r="I252" s="135">
        <v>0</v>
      </c>
      <c r="J252" s="117"/>
    </row>
    <row r="253" spans="3:10" s="38" customFormat="1" ht="14.25" customHeight="1" x14ac:dyDescent="0.2">
      <c r="E253" s="123">
        <v>3.6</v>
      </c>
      <c r="F253" s="120" t="s">
        <v>101</v>
      </c>
      <c r="G253" s="102"/>
      <c r="H253" s="102"/>
      <c r="I253" s="135">
        <v>19</v>
      </c>
      <c r="J253" s="117"/>
    </row>
    <row r="254" spans="3:10" s="38" customFormat="1" ht="14.25" customHeight="1" x14ac:dyDescent="0.2">
      <c r="E254" s="123">
        <v>3.7</v>
      </c>
      <c r="F254" s="120" t="s">
        <v>297</v>
      </c>
      <c r="G254" s="102"/>
      <c r="H254" s="102"/>
      <c r="I254" s="135">
        <v>0</v>
      </c>
      <c r="J254" s="118"/>
    </row>
    <row r="255" spans="3:10" s="38" customFormat="1" ht="14.25" customHeight="1" x14ac:dyDescent="0.2">
      <c r="E255" s="124" t="s">
        <v>298</v>
      </c>
      <c r="F255" s="102"/>
      <c r="G255" s="102"/>
      <c r="H255" s="116"/>
      <c r="I255" s="117"/>
      <c r="J255" s="103">
        <v>1997163918</v>
      </c>
    </row>
    <row r="256" spans="3:10" s="38" customFormat="1" ht="14.25" customHeight="1" x14ac:dyDescent="0.2">
      <c r="E256" s="125"/>
      <c r="F256" s="113"/>
      <c r="G256" s="113"/>
      <c r="H256" s="126"/>
      <c r="I256" s="127"/>
      <c r="J256" s="114"/>
    </row>
    <row r="257" spans="2:10" ht="14.25" customHeight="1" x14ac:dyDescent="0.2">
      <c r="B257" s="34" t="s">
        <v>299</v>
      </c>
      <c r="C257" s="35"/>
      <c r="D257" s="35"/>
      <c r="E257" s="35"/>
      <c r="F257" s="35"/>
      <c r="G257" s="35"/>
      <c r="H257" s="35"/>
      <c r="I257" s="35"/>
      <c r="J257" s="128"/>
    </row>
    <row r="258" spans="2:10" ht="14.25" customHeight="1" x14ac:dyDescent="0.2">
      <c r="C258" s="56"/>
      <c r="D258" s="66" t="s">
        <v>300</v>
      </c>
      <c r="E258" s="66"/>
      <c r="G258" s="66"/>
      <c r="H258" s="66"/>
      <c r="I258" s="66"/>
      <c r="J258" s="66"/>
    </row>
    <row r="259" spans="2:10" ht="14.25" customHeight="1" x14ac:dyDescent="0.2">
      <c r="C259" s="56"/>
      <c r="D259" s="96"/>
      <c r="E259" s="96"/>
      <c r="F259" s="96"/>
      <c r="G259" s="96"/>
      <c r="H259" s="96"/>
      <c r="I259" s="96"/>
      <c r="J259" s="96"/>
    </row>
    <row r="260" spans="2:10" ht="14.25" customHeight="1" x14ac:dyDescent="0.2">
      <c r="C260" s="56"/>
      <c r="D260" s="56"/>
      <c r="E260" s="42" t="s">
        <v>173</v>
      </c>
      <c r="F260" s="333" t="s">
        <v>174</v>
      </c>
      <c r="G260" s="333"/>
      <c r="H260" s="42" t="s">
        <v>257</v>
      </c>
      <c r="I260" s="42" t="s">
        <v>258</v>
      </c>
      <c r="J260" s="42" t="s">
        <v>246</v>
      </c>
    </row>
    <row r="261" spans="2:10" ht="14.25" customHeight="1" x14ac:dyDescent="0.2">
      <c r="C261" s="56"/>
      <c r="D261" s="56"/>
      <c r="E261" s="129">
        <v>8110</v>
      </c>
      <c r="F261" s="112"/>
      <c r="G261" s="111" t="s">
        <v>301</v>
      </c>
      <c r="H261" s="129">
        <v>0</v>
      </c>
      <c r="I261" s="133">
        <v>14344215274.879999</v>
      </c>
      <c r="J261" s="133">
        <f>H261-I261</f>
        <v>-14344215274.879999</v>
      </c>
    </row>
    <row r="262" spans="2:10" ht="14.25" customHeight="1" x14ac:dyDescent="0.2">
      <c r="C262" s="56"/>
      <c r="D262" s="56"/>
      <c r="E262" s="129">
        <v>8120</v>
      </c>
      <c r="F262" s="112"/>
      <c r="G262" s="111" t="s">
        <v>302</v>
      </c>
      <c r="H262" s="129">
        <v>0</v>
      </c>
      <c r="I262" s="133">
        <v>-12105985793.379999</v>
      </c>
      <c r="J262" s="133">
        <f t="shared" ref="J262:J273" si="1">H262-I262</f>
        <v>12105985793.379999</v>
      </c>
    </row>
    <row r="263" spans="2:10" ht="14.25" customHeight="1" x14ac:dyDescent="0.2">
      <c r="C263" s="56"/>
      <c r="D263" s="56"/>
      <c r="E263" s="129">
        <v>8130</v>
      </c>
      <c r="F263" s="112"/>
      <c r="G263" s="111" t="s">
        <v>303</v>
      </c>
      <c r="H263" s="129">
        <v>0</v>
      </c>
      <c r="I263" s="133">
        <v>707361834.24000001</v>
      </c>
      <c r="J263" s="133">
        <f t="shared" si="1"/>
        <v>-707361834.24000001</v>
      </c>
    </row>
    <row r="264" spans="2:10" ht="14.25" customHeight="1" x14ac:dyDescent="0.2">
      <c r="C264" s="56"/>
      <c r="D264" s="56"/>
      <c r="E264" s="129">
        <v>8140</v>
      </c>
      <c r="F264" s="112"/>
      <c r="G264" s="111" t="s">
        <v>304</v>
      </c>
      <c r="H264" s="129">
        <v>0</v>
      </c>
      <c r="I264" s="133">
        <v>0</v>
      </c>
      <c r="J264" s="133">
        <f t="shared" si="1"/>
        <v>0</v>
      </c>
    </row>
    <row r="265" spans="2:10" ht="14.25" customHeight="1" x14ac:dyDescent="0.2">
      <c r="C265" s="56"/>
      <c r="D265" s="56"/>
      <c r="E265" s="129">
        <v>8150</v>
      </c>
      <c r="F265" s="112"/>
      <c r="G265" s="111" t="s">
        <v>305</v>
      </c>
      <c r="H265" s="129">
        <v>0</v>
      </c>
      <c r="I265" s="133">
        <v>-2945591315.7399998</v>
      </c>
      <c r="J265" s="133">
        <f t="shared" si="1"/>
        <v>2945591315.7399998</v>
      </c>
    </row>
    <row r="266" spans="2:10" ht="14.25" customHeight="1" x14ac:dyDescent="0.2">
      <c r="C266" s="56"/>
      <c r="D266" s="56"/>
      <c r="E266" s="129">
        <v>8210</v>
      </c>
      <c r="F266" s="112"/>
      <c r="G266" s="111" t="s">
        <v>306</v>
      </c>
      <c r="H266" s="129">
        <v>0</v>
      </c>
      <c r="I266" s="133">
        <v>-14344215274.879999</v>
      </c>
      <c r="J266" s="133">
        <f t="shared" si="1"/>
        <v>14344215274.879999</v>
      </c>
    </row>
    <row r="267" spans="2:10" ht="14.25" customHeight="1" x14ac:dyDescent="0.2">
      <c r="C267" s="56"/>
      <c r="D267" s="56"/>
      <c r="E267" s="129">
        <v>8220</v>
      </c>
      <c r="F267" s="112"/>
      <c r="G267" s="111" t="s">
        <v>307</v>
      </c>
      <c r="H267" s="129">
        <v>0</v>
      </c>
      <c r="I267" s="133">
        <v>10670547052.780001</v>
      </c>
      <c r="J267" s="133">
        <f t="shared" si="1"/>
        <v>-10670547052.780001</v>
      </c>
    </row>
    <row r="268" spans="2:10" ht="14.25" customHeight="1" x14ac:dyDescent="0.2">
      <c r="C268" s="56"/>
      <c r="D268" s="56"/>
      <c r="E268" s="129">
        <v>8230</v>
      </c>
      <c r="F268" s="112"/>
      <c r="G268" s="111" t="s">
        <v>308</v>
      </c>
      <c r="H268" s="129">
        <v>0</v>
      </c>
      <c r="I268" s="133">
        <v>-707361834.24000001</v>
      </c>
      <c r="J268" s="133">
        <f t="shared" si="1"/>
        <v>707361834.24000001</v>
      </c>
    </row>
    <row r="269" spans="2:10" ht="14.25" customHeight="1" x14ac:dyDescent="0.2">
      <c r="C269" s="56"/>
      <c r="D269" s="56"/>
      <c r="E269" s="129">
        <v>8240</v>
      </c>
      <c r="F269" s="112"/>
      <c r="G269" s="111" t="s">
        <v>309</v>
      </c>
      <c r="H269" s="129">
        <v>0</v>
      </c>
      <c r="I269" s="133">
        <v>2482212461.3800001</v>
      </c>
      <c r="J269" s="133">
        <f t="shared" si="1"/>
        <v>-2482212461.3800001</v>
      </c>
    </row>
    <row r="270" spans="2:10" ht="14.25" customHeight="1" x14ac:dyDescent="0.2">
      <c r="C270" s="56"/>
      <c r="D270" s="56"/>
      <c r="E270" s="129">
        <v>8250</v>
      </c>
      <c r="F270" s="112"/>
      <c r="G270" s="111" t="s">
        <v>310</v>
      </c>
      <c r="H270" s="129">
        <v>0</v>
      </c>
      <c r="I270" s="133">
        <v>0</v>
      </c>
      <c r="J270" s="133">
        <f t="shared" si="1"/>
        <v>0</v>
      </c>
    </row>
    <row r="271" spans="2:10" ht="14.25" customHeight="1" x14ac:dyDescent="0.2">
      <c r="C271" s="56"/>
      <c r="D271" s="56"/>
      <c r="E271" s="129">
        <v>8260</v>
      </c>
      <c r="F271" s="112"/>
      <c r="G271" s="111" t="s">
        <v>311</v>
      </c>
      <c r="H271" s="129">
        <v>0</v>
      </c>
      <c r="I271" s="133">
        <v>0</v>
      </c>
      <c r="J271" s="133">
        <f t="shared" si="1"/>
        <v>0</v>
      </c>
    </row>
    <row r="272" spans="2:10" ht="14.25" customHeight="1" x14ac:dyDescent="0.2">
      <c r="C272" s="56"/>
      <c r="D272" s="56"/>
      <c r="E272" s="129">
        <v>8270</v>
      </c>
      <c r="F272" s="112"/>
      <c r="G272" s="111" t="s">
        <v>312</v>
      </c>
      <c r="H272" s="129">
        <v>0</v>
      </c>
      <c r="I272" s="133">
        <v>1898817594.96</v>
      </c>
      <c r="J272" s="133">
        <f t="shared" si="1"/>
        <v>-1898817594.96</v>
      </c>
    </row>
    <row r="273" spans="2:10" ht="14.25" customHeight="1" thickBot="1" x14ac:dyDescent="0.25">
      <c r="F273" s="87" t="s">
        <v>110</v>
      </c>
      <c r="G273" s="87"/>
      <c r="H273" s="310">
        <v>0</v>
      </c>
      <c r="I273" s="134">
        <v>-9.5367431640625E-7</v>
      </c>
      <c r="J273" s="133">
        <f t="shared" si="1"/>
        <v>9.5367431640625E-7</v>
      </c>
    </row>
    <row r="274" spans="2:10" ht="14.25" customHeight="1" thickTop="1" x14ac:dyDescent="0.2">
      <c r="F274" s="87"/>
      <c r="G274" s="87"/>
      <c r="H274" s="82"/>
      <c r="I274" s="82"/>
      <c r="J274" s="82"/>
    </row>
    <row r="275" spans="2:10" ht="14.25" customHeight="1" x14ac:dyDescent="0.2">
      <c r="B275" s="130" t="s">
        <v>313</v>
      </c>
      <c r="F275" s="49"/>
      <c r="G275" s="64"/>
      <c r="H275" s="64"/>
      <c r="I275" s="64"/>
    </row>
    <row r="276" spans="2:10" ht="14.25" customHeight="1" x14ac:dyDescent="0.2">
      <c r="B276" s="130"/>
      <c r="F276" s="49"/>
      <c r="G276" s="64"/>
      <c r="H276" s="64"/>
      <c r="I276" s="64"/>
    </row>
    <row r="277" spans="2:10" ht="14.25" customHeight="1" x14ac:dyDescent="0.2">
      <c r="B277" s="130"/>
      <c r="F277" s="49"/>
      <c r="G277" s="64"/>
      <c r="H277" s="64"/>
      <c r="I277" s="64"/>
    </row>
    <row r="278" spans="2:10" ht="14.25" customHeight="1" x14ac:dyDescent="0.2">
      <c r="B278" s="130"/>
      <c r="F278" s="49"/>
      <c r="G278" s="64"/>
      <c r="H278" s="64"/>
      <c r="I278" s="64"/>
    </row>
  </sheetData>
  <mergeCells count="87">
    <mergeCell ref="C8:J8"/>
    <mergeCell ref="A1:J1"/>
    <mergeCell ref="A2:J2"/>
    <mergeCell ref="A3:J3"/>
    <mergeCell ref="A4:J4"/>
    <mergeCell ref="B7:J7"/>
    <mergeCell ref="F22:H22"/>
    <mergeCell ref="F10:H10"/>
    <mergeCell ref="F11:H11"/>
    <mergeCell ref="F12:H12"/>
    <mergeCell ref="F13:H13"/>
    <mergeCell ref="F14:H14"/>
    <mergeCell ref="F15:H15"/>
    <mergeCell ref="F16:H16"/>
    <mergeCell ref="D18:J18"/>
    <mergeCell ref="F19:H19"/>
    <mergeCell ref="F20:H20"/>
    <mergeCell ref="F21:H21"/>
    <mergeCell ref="D36:J36"/>
    <mergeCell ref="F23:H23"/>
    <mergeCell ref="F24:H24"/>
    <mergeCell ref="F25:H25"/>
    <mergeCell ref="F26:H26"/>
    <mergeCell ref="F27:H27"/>
    <mergeCell ref="F28:H28"/>
    <mergeCell ref="F29:H29"/>
    <mergeCell ref="D31:J31"/>
    <mergeCell ref="F32:H32"/>
    <mergeCell ref="F33:H33"/>
    <mergeCell ref="F34:H34"/>
    <mergeCell ref="F54:H54"/>
    <mergeCell ref="F37:H37"/>
    <mergeCell ref="F38:H38"/>
    <mergeCell ref="F39:H39"/>
    <mergeCell ref="D45:J45"/>
    <mergeCell ref="F46:H46"/>
    <mergeCell ref="F47:H47"/>
    <mergeCell ref="F48:H48"/>
    <mergeCell ref="F49:H49"/>
    <mergeCell ref="F50:H50"/>
    <mergeCell ref="D52:J52"/>
    <mergeCell ref="F53:H53"/>
    <mergeCell ref="F69:H69"/>
    <mergeCell ref="F55:H55"/>
    <mergeCell ref="F56:H56"/>
    <mergeCell ref="F57:H57"/>
    <mergeCell ref="F58:H58"/>
    <mergeCell ref="F59:H59"/>
    <mergeCell ref="F60:H60"/>
    <mergeCell ref="F62:H62"/>
    <mergeCell ref="C64:J64"/>
    <mergeCell ref="F66:G66"/>
    <mergeCell ref="F67:H67"/>
    <mergeCell ref="F68:H68"/>
    <mergeCell ref="F106:H106"/>
    <mergeCell ref="F70:H70"/>
    <mergeCell ref="F71:H71"/>
    <mergeCell ref="F72:H72"/>
    <mergeCell ref="F73:H73"/>
    <mergeCell ref="D75:J75"/>
    <mergeCell ref="F76:H76"/>
    <mergeCell ref="F77:H77"/>
    <mergeCell ref="F78:H78"/>
    <mergeCell ref="B84:J84"/>
    <mergeCell ref="C85:J85"/>
    <mergeCell ref="F87:H87"/>
    <mergeCell ref="D108:J108"/>
    <mergeCell ref="F109:H109"/>
    <mergeCell ref="F110:H110"/>
    <mergeCell ref="F117:H117"/>
    <mergeCell ref="D120:J120"/>
    <mergeCell ref="F121:H121"/>
    <mergeCell ref="F122:H122"/>
    <mergeCell ref="F124:H124"/>
    <mergeCell ref="C126:J126"/>
    <mergeCell ref="F128:H128"/>
    <mergeCell ref="F260:G260"/>
    <mergeCell ref="F190:H190"/>
    <mergeCell ref="F149:H149"/>
    <mergeCell ref="F164:G164"/>
    <mergeCell ref="F173:H173"/>
    <mergeCell ref="E206:H206"/>
    <mergeCell ref="E223:H223"/>
    <mergeCell ref="F153:H153"/>
    <mergeCell ref="F160:H160"/>
    <mergeCell ref="B162:J162"/>
    <mergeCell ref="B151:J151"/>
  </mergeCells>
  <dataValidations count="1">
    <dataValidation allowBlank="1" showInputMessage="1" showErrorMessage="1" prompt="Diferencia entre el saldo final y el inicial presentados." sqref="J164 J193 J173 J260:J273" xr:uid="{00000000-0002-0000-0800-000000000000}"/>
  </dataValidations>
  <printOptions horizontalCentered="1"/>
  <pageMargins left="0.51181102362204722" right="0.51181102362204722" top="0.74803149606299213" bottom="0.74803149606299213" header="0.31496062992125984" footer="0.19685039370078741"/>
  <pageSetup scale="88" firstPageNumber="16" fitToHeight="100" orientation="landscape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ESF</vt:lpstr>
      <vt:lpstr>EA</vt:lpstr>
      <vt:lpstr>ECSF</vt:lpstr>
      <vt:lpstr>EAA</vt:lpstr>
      <vt:lpstr>EADOP</vt:lpstr>
      <vt:lpstr>EVHP</vt:lpstr>
      <vt:lpstr>EFE</vt:lpstr>
      <vt:lpstr>IPC</vt:lpstr>
      <vt:lpstr>Notas PE</vt:lpstr>
      <vt:lpstr>'Notas PE'!Área_de_impresión</vt:lpstr>
      <vt:lpstr>'Notas PE'!Títulos_a_imprimir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ALICIA ORTIZ CASTELLANOS</dc:creator>
  <cp:lastModifiedBy>Usuario</cp:lastModifiedBy>
  <cp:lastPrinted>2022-04-27T20:41:12Z</cp:lastPrinted>
  <dcterms:created xsi:type="dcterms:W3CDTF">2020-11-17T16:29:02Z</dcterms:created>
  <dcterms:modified xsi:type="dcterms:W3CDTF">2022-05-03T15:29:04Z</dcterms:modified>
</cp:coreProperties>
</file>