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3\CUENTA PÚBLICA\TERCER TRIMESTRE\PLATAFORMA SALUD\"/>
    </mc:Choice>
  </mc:AlternateContent>
  <xr:revisionPtr revIDLastSave="0" documentId="8_{1C9DDA15-14CB-4DC3-9AA6-0D0C489AE383}" xr6:coauthVersionLast="36" xr6:coauthVersionMax="36" xr10:uidLastSave="{00000000-0000-0000-0000-000000000000}"/>
  <bookViews>
    <workbookView xWindow="0" yWindow="0" windowWidth="28800" windowHeight="12105" xr2:uid="{0681BA2F-F4E5-463C-B558-9D184DD2575D}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_xlnm.Print_Area" localSheetId="0">EAI!$A$1:$H$46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H35" i="1"/>
  <c r="E35" i="1"/>
  <c r="H34" i="1"/>
  <c r="H31" i="1" s="1"/>
  <c r="E34" i="1"/>
  <c r="E31" i="1" s="1"/>
  <c r="G31" i="1"/>
  <c r="F31" i="1"/>
  <c r="D31" i="1"/>
  <c r="C31" i="1"/>
  <c r="E28" i="1"/>
  <c r="E21" i="1" s="1"/>
  <c r="H21" i="1"/>
  <c r="D21" i="1"/>
  <c r="D39" i="1" s="1"/>
  <c r="C21" i="1"/>
  <c r="C39" i="1" s="1"/>
  <c r="G16" i="1"/>
  <c r="F16" i="1"/>
  <c r="D16" i="1"/>
  <c r="C16" i="1"/>
  <c r="H15" i="1"/>
  <c r="H14" i="1"/>
  <c r="H13" i="1"/>
  <c r="E13" i="1"/>
  <c r="H12" i="1"/>
  <c r="E12" i="1"/>
  <c r="H11" i="1"/>
  <c r="E11" i="1"/>
  <c r="H10" i="1"/>
  <c r="H9" i="1"/>
  <c r="H8" i="1"/>
  <c r="H7" i="1"/>
  <c r="H6" i="1"/>
  <c r="H5" i="1"/>
  <c r="E39" i="1" l="1"/>
  <c r="E16" i="1"/>
  <c r="H16" i="1"/>
  <c r="H39" i="1"/>
</calcChain>
</file>

<file path=xl/sharedStrings.xml><?xml version="1.0" encoding="utf-8"?>
<sst xmlns="http://schemas.openxmlformats.org/spreadsheetml/2006/main" count="99" uniqueCount="51">
  <si>
    <t>INSTITUTO DE SALUD PUBLICA DEL ESTADO DE GUANAJUATO
Estado Analítico de Ingresos
Del 1 de Enero al 30 de Septiembre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</si>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</sst>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8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3" xfId="2" applyNumberFormat="1" applyFont="1" applyFill="1" applyBorder="1" applyAlignment="1" applyProtection="1">
      <alignment vertical="top"/>
      <protection locked="0"/>
    </xf>
    <xf numFmtId="3" fontId="4" fillId="0" borderId="13" xfId="3" applyNumberFormat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2" fillId="0" borderId="14" xfId="1" applyNumberFormat="1" applyFont="1" applyFill="1" applyBorder="1" applyAlignment="1" applyProtection="1">
      <alignment vertical="top"/>
      <protection locked="0"/>
    </xf>
    <xf numFmtId="3" fontId="2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2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3" fontId="2" fillId="0" borderId="4" xfId="3" applyNumberFormat="1" applyFont="1" applyFill="1" applyBorder="1" applyAlignment="1" applyProtection="1">
      <alignment vertical="top"/>
      <protection locked="0"/>
    </xf>
    <xf numFmtId="3" fontId="2" fillId="0" borderId="6" xfId="3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3" fontId="6" fillId="0" borderId="7" xfId="1" applyNumberFormat="1" applyFont="1" applyFill="1" applyBorder="1" applyAlignment="1" applyProtection="1">
      <alignment vertical="top"/>
      <protection locked="0"/>
    </xf>
    <xf numFmtId="3" fontId="4" fillId="0" borderId="7" xfId="2" applyNumberFormat="1" applyFont="1" applyFill="1" applyBorder="1" applyAlignment="1" applyProtection="1">
      <alignment vertical="top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3" fontId="2" fillId="0" borderId="7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4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2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2" fillId="0" borderId="9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horizontal="left"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</cellXfs>
  <cellStyles count="5">
    <cellStyle name="Normal" xfId="0" builtinId="0"/>
    <cellStyle name="Normal 2 2" xfId="4" xr:uid="{5BEFEBD3-2B1E-409B-B039-F88C07DDF1C8}"/>
    <cellStyle name="Normal 2 24" xfId="1" xr:uid="{1DB35E16-0B1C-41F3-82EE-4F54DD56F765}"/>
    <cellStyle name="Normal 2 3 17" xfId="3" xr:uid="{A33C4D04-183B-4632-BCA8-35E96F701596}"/>
    <cellStyle name="Normal 2 48" xfId="2" xr:uid="{D129413D-6FB2-4F88-B1A6-8A2BD2E3A4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Alfonso%20Mares/2023/CUENTA%20P&#218;BLICA/TERCER%20TRIMESTRE/ESTADOS%20PARA%20EDICI&#211;N/00%201%20Archivo%20CPA%203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 NOTAS SE LLENARON SEPARADO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  <sheetName val="CONCENTRADO PA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2B8BF-CD81-447D-8250-6CF1FED615D7}">
  <sheetPr>
    <tabColor theme="7" tint="-0.249977111117893"/>
    <pageSetUpPr fitToPage="1"/>
  </sheetPr>
  <dimension ref="A1:I45"/>
  <sheetViews>
    <sheetView showGridLines="0" tabSelected="1" zoomScale="90" zoomScaleNormal="90" workbookViewId="0">
      <selection activeCell="C49" sqref="C49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5" width="17.83203125" style="23" customWidth="1"/>
    <col min="6" max="7" width="20.83203125" style="23" customWidth="1"/>
    <col min="8" max="8" width="17.83203125" style="23" customWidth="1"/>
    <col min="9" max="9" width="2.5" style="23" hidden="1" customWidth="1"/>
    <col min="10" max="16384" width="12" style="23"/>
  </cols>
  <sheetData>
    <row r="1" spans="1:9" s="4" customFormat="1" ht="43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f t="shared" ref="H5:H15" si="0"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f t="shared" si="0"/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f t="shared" si="0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f t="shared" si="0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f t="shared" si="0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f t="shared" si="0"/>
        <v>0</v>
      </c>
      <c r="I10" s="22" t="s">
        <v>26</v>
      </c>
    </row>
    <row r="11" spans="1:9" x14ac:dyDescent="0.2">
      <c r="A11" s="27"/>
      <c r="B11" s="20" t="s">
        <v>27</v>
      </c>
      <c r="C11" s="28">
        <v>25472314</v>
      </c>
      <c r="D11" s="28">
        <v>329444998.85000002</v>
      </c>
      <c r="E11" s="26">
        <f>C11+D11</f>
        <v>354917312.85000002</v>
      </c>
      <c r="F11" s="29">
        <v>99171139.209999993</v>
      </c>
      <c r="G11" s="29">
        <v>99171139.209999993</v>
      </c>
      <c r="H11" s="26">
        <f t="shared" si="0"/>
        <v>73698825.209999993</v>
      </c>
      <c r="I11" s="22" t="s">
        <v>28</v>
      </c>
    </row>
    <row r="12" spans="1:9" ht="22.5" x14ac:dyDescent="0.2">
      <c r="A12" s="27"/>
      <c r="B12" s="20" t="s">
        <v>29</v>
      </c>
      <c r="C12" s="28">
        <v>8459393555</v>
      </c>
      <c r="D12" s="28">
        <v>488932770.13999999</v>
      </c>
      <c r="E12" s="26">
        <f>C12+D12</f>
        <v>8948326325.1399994</v>
      </c>
      <c r="F12" s="29">
        <v>6337231595.4399996</v>
      </c>
      <c r="G12" s="29">
        <v>6337231595.4399996</v>
      </c>
      <c r="H12" s="26">
        <f t="shared" si="0"/>
        <v>-2122161959.5600004</v>
      </c>
      <c r="I12" s="22" t="s">
        <v>30</v>
      </c>
    </row>
    <row r="13" spans="1:9" ht="22.5" x14ac:dyDescent="0.2">
      <c r="A13" s="27"/>
      <c r="B13" s="20" t="s">
        <v>31</v>
      </c>
      <c r="C13" s="28">
        <v>7128501624.9700003</v>
      </c>
      <c r="D13" s="28">
        <v>692354496.98000002</v>
      </c>
      <c r="E13" s="26">
        <f>C13+D13</f>
        <v>7820856121.9500008</v>
      </c>
      <c r="F13" s="29">
        <v>5606940539.6899996</v>
      </c>
      <c r="G13" s="29">
        <v>5606940539.6899996</v>
      </c>
      <c r="H13" s="26">
        <f t="shared" si="0"/>
        <v>-1521561085.2800007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/>
      <c r="F14" s="26">
        <v>0</v>
      </c>
      <c r="G14" s="26">
        <v>0</v>
      </c>
      <c r="H14" s="26">
        <f t="shared" si="0"/>
        <v>0</v>
      </c>
      <c r="I14" s="22" t="s">
        <v>34</v>
      </c>
    </row>
    <row r="15" spans="1:9" x14ac:dyDescent="0.2">
      <c r="A15" s="19"/>
      <c r="C15" s="30"/>
      <c r="D15" s="30"/>
      <c r="E15" s="30"/>
      <c r="F15" s="30">
        <v>0</v>
      </c>
      <c r="G15" s="30">
        <v>0</v>
      </c>
      <c r="H15" s="30">
        <f t="shared" si="0"/>
        <v>0</v>
      </c>
      <c r="I15" s="22" t="s">
        <v>35</v>
      </c>
    </row>
    <row r="16" spans="1:9" x14ac:dyDescent="0.2">
      <c r="A16" s="31"/>
      <c r="B16" s="32" t="s">
        <v>36</v>
      </c>
      <c r="C16" s="33">
        <f t="shared" ref="C16:H16" si="1">SUM(C5:C15)</f>
        <v>15613367493.970001</v>
      </c>
      <c r="D16" s="33">
        <f t="shared" si="1"/>
        <v>1510732265.97</v>
      </c>
      <c r="E16" s="33">
        <f t="shared" si="1"/>
        <v>17124099759.940001</v>
      </c>
      <c r="F16" s="33">
        <f t="shared" si="1"/>
        <v>12043343274.34</v>
      </c>
      <c r="G16" s="33">
        <f t="shared" si="1"/>
        <v>12043343274.34</v>
      </c>
      <c r="H16" s="33">
        <f t="shared" si="1"/>
        <v>-3570024219.6300011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>
        <v>0</v>
      </c>
      <c r="I17" s="22" t="s">
        <v>35</v>
      </c>
    </row>
    <row r="18" spans="1:9" ht="10.15" customHeight="1" x14ac:dyDescent="0.2">
      <c r="A18" s="41" t="s">
        <v>38</v>
      </c>
      <c r="B18" s="42"/>
      <c r="C18" s="43" t="s">
        <v>2</v>
      </c>
      <c r="D18" s="44"/>
      <c r="E18" s="44"/>
      <c r="F18" s="44"/>
      <c r="G18" s="45"/>
      <c r="H18" s="46" t="s">
        <v>3</v>
      </c>
      <c r="I18" s="22" t="s">
        <v>35</v>
      </c>
    </row>
    <row r="19" spans="1:9" ht="22.5" x14ac:dyDescent="0.2">
      <c r="A19" s="47"/>
      <c r="B19" s="48"/>
      <c r="C19" s="49" t="s">
        <v>4</v>
      </c>
      <c r="D19" s="50" t="s">
        <v>5</v>
      </c>
      <c r="E19" s="50" t="s">
        <v>6</v>
      </c>
      <c r="F19" s="50" t="s">
        <v>7</v>
      </c>
      <c r="G19" s="51" t="s">
        <v>8</v>
      </c>
      <c r="H19" s="52"/>
      <c r="I19" s="22" t="s">
        <v>35</v>
      </c>
    </row>
    <row r="20" spans="1:9" x14ac:dyDescent="0.2">
      <c r="A20" s="53"/>
      <c r="B20" s="54"/>
      <c r="C20" s="55" t="s">
        <v>9</v>
      </c>
      <c r="D20" s="56" t="s">
        <v>10</v>
      </c>
      <c r="E20" s="56" t="s">
        <v>11</v>
      </c>
      <c r="F20" s="56" t="s">
        <v>12</v>
      </c>
      <c r="G20" s="56" t="s">
        <v>13</v>
      </c>
      <c r="H20" s="56" t="s">
        <v>14</v>
      </c>
      <c r="I20" s="22" t="s">
        <v>35</v>
      </c>
    </row>
    <row r="21" spans="1:9" x14ac:dyDescent="0.2">
      <c r="A21" s="57" t="s">
        <v>39</v>
      </c>
      <c r="B21" s="58"/>
      <c r="C21" s="59">
        <f>SUM(C22+C23+C24+C25+C26+C27+C28+C29)</f>
        <v>8459393555</v>
      </c>
      <c r="D21" s="59">
        <f>SUM(D22+D23+D24+D25+D26+D27+D28+D29)</f>
        <v>488932770.13999999</v>
      </c>
      <c r="E21" s="59">
        <f>SUM(E22+E23+E24+E25+E26+E27+E28+E29)</f>
        <v>8948326325.1399994</v>
      </c>
      <c r="F21" s="60">
        <v>6337231595.4399996</v>
      </c>
      <c r="G21" s="61">
        <v>6337231595.4399996</v>
      </c>
      <c r="H21" s="59">
        <f>SUM(H22:H29)</f>
        <v>-2122161959.5600004</v>
      </c>
      <c r="I21" s="22" t="s">
        <v>35</v>
      </c>
    </row>
    <row r="22" spans="1:9" x14ac:dyDescent="0.2">
      <c r="A22" s="62"/>
      <c r="B22" s="63" t="s">
        <v>15</v>
      </c>
      <c r="C22" s="64">
        <v>0</v>
      </c>
      <c r="D22" s="64">
        <v>0</v>
      </c>
      <c r="E22" s="64">
        <v>0</v>
      </c>
      <c r="F22" s="65">
        <v>0</v>
      </c>
      <c r="G22" s="64">
        <v>0</v>
      </c>
      <c r="H22" s="64">
        <v>0</v>
      </c>
      <c r="I22" s="22" t="s">
        <v>16</v>
      </c>
    </row>
    <row r="23" spans="1:9" x14ac:dyDescent="0.2">
      <c r="A23" s="62"/>
      <c r="B23" s="63" t="s">
        <v>17</v>
      </c>
      <c r="C23" s="64">
        <v>0</v>
      </c>
      <c r="D23" s="64">
        <v>0</v>
      </c>
      <c r="E23" s="64">
        <v>0</v>
      </c>
      <c r="F23" s="65">
        <v>0</v>
      </c>
      <c r="G23" s="64">
        <v>0</v>
      </c>
      <c r="H23" s="64">
        <v>0</v>
      </c>
      <c r="I23" s="22" t="s">
        <v>18</v>
      </c>
    </row>
    <row r="24" spans="1:9" x14ac:dyDescent="0.2">
      <c r="A24" s="62"/>
      <c r="B24" s="63" t="s">
        <v>19</v>
      </c>
      <c r="C24" s="64">
        <v>0</v>
      </c>
      <c r="D24" s="64">
        <v>0</v>
      </c>
      <c r="E24" s="64">
        <v>0</v>
      </c>
      <c r="F24" s="65">
        <v>0</v>
      </c>
      <c r="G24" s="64">
        <v>0</v>
      </c>
      <c r="H24" s="64">
        <v>0</v>
      </c>
      <c r="I24" s="22" t="s">
        <v>20</v>
      </c>
    </row>
    <row r="25" spans="1:9" x14ac:dyDescent="0.2">
      <c r="A25" s="62"/>
      <c r="B25" s="63" t="s">
        <v>21</v>
      </c>
      <c r="C25" s="64">
        <v>0</v>
      </c>
      <c r="D25" s="64">
        <v>0</v>
      </c>
      <c r="E25" s="64">
        <v>0</v>
      </c>
      <c r="F25" s="65">
        <v>0</v>
      </c>
      <c r="G25" s="64">
        <v>0</v>
      </c>
      <c r="H25" s="64">
        <v>0</v>
      </c>
      <c r="I25" s="22" t="s">
        <v>22</v>
      </c>
    </row>
    <row r="26" spans="1:9" x14ac:dyDescent="0.2">
      <c r="A26" s="62"/>
      <c r="B26" s="63" t="s">
        <v>40</v>
      </c>
      <c r="C26" s="64">
        <v>0</v>
      </c>
      <c r="D26" s="64">
        <v>0</v>
      </c>
      <c r="E26" s="64">
        <v>0</v>
      </c>
      <c r="F26" s="65">
        <v>0</v>
      </c>
      <c r="G26" s="64">
        <v>0</v>
      </c>
      <c r="H26" s="64">
        <v>0</v>
      </c>
      <c r="I26" s="22" t="s">
        <v>24</v>
      </c>
    </row>
    <row r="27" spans="1:9" x14ac:dyDescent="0.2">
      <c r="A27" s="62"/>
      <c r="B27" s="63" t="s">
        <v>41</v>
      </c>
      <c r="C27" s="28">
        <v>0</v>
      </c>
      <c r="D27" s="28">
        <v>0</v>
      </c>
      <c r="E27" s="28">
        <v>0</v>
      </c>
      <c r="F27" s="66">
        <v>0</v>
      </c>
      <c r="G27" s="28">
        <v>0</v>
      </c>
      <c r="H27" s="64">
        <v>0</v>
      </c>
      <c r="I27" s="22" t="s">
        <v>26</v>
      </c>
    </row>
    <row r="28" spans="1:9" ht="22.5" x14ac:dyDescent="0.2">
      <c r="A28" s="62"/>
      <c r="B28" s="63" t="s">
        <v>42</v>
      </c>
      <c r="C28" s="28">
        <v>8459393555</v>
      </c>
      <c r="D28" s="28">
        <v>488932770.13999999</v>
      </c>
      <c r="E28" s="28">
        <f>C28+D28</f>
        <v>8948326325.1399994</v>
      </c>
      <c r="F28" s="66">
        <v>6337231595.4399996</v>
      </c>
      <c r="G28" s="28">
        <v>6337231595.4399996</v>
      </c>
      <c r="H28" s="28">
        <v>-2122161959.5600004</v>
      </c>
      <c r="I28" s="22" t="s">
        <v>30</v>
      </c>
    </row>
    <row r="29" spans="1:9" ht="22.5" x14ac:dyDescent="0.2">
      <c r="A29" s="62"/>
      <c r="B29" s="63" t="s">
        <v>31</v>
      </c>
      <c r="C29" s="64">
        <v>0</v>
      </c>
      <c r="D29" s="64">
        <v>0</v>
      </c>
      <c r="E29" s="64">
        <v>0</v>
      </c>
      <c r="F29" s="23">
        <v>0</v>
      </c>
      <c r="G29" s="67">
        <v>0</v>
      </c>
      <c r="H29" s="64">
        <v>0</v>
      </c>
      <c r="I29" s="22" t="s">
        <v>32</v>
      </c>
    </row>
    <row r="30" spans="1:9" x14ac:dyDescent="0.2">
      <c r="A30" s="62"/>
      <c r="B30" s="63"/>
      <c r="C30" s="64"/>
      <c r="D30" s="64"/>
      <c r="E30" s="64"/>
      <c r="F30" s="65"/>
      <c r="G30" s="64"/>
      <c r="H30" s="64"/>
      <c r="I30" s="22" t="s">
        <v>35</v>
      </c>
    </row>
    <row r="31" spans="1:9" ht="41.25" customHeight="1" x14ac:dyDescent="0.2">
      <c r="A31" s="68" t="s">
        <v>43</v>
      </c>
      <c r="B31" s="69"/>
      <c r="C31" s="70">
        <f t="shared" ref="C31:H31" si="2">SUM(C32:C35)</f>
        <v>7153973938.9700003</v>
      </c>
      <c r="D31" s="70">
        <f t="shared" si="2"/>
        <v>1021799495.83</v>
      </c>
      <c r="E31" s="70">
        <f t="shared" si="2"/>
        <v>8175773434.8000011</v>
      </c>
      <c r="F31" s="71">
        <f t="shared" si="2"/>
        <v>5706111678.8999996</v>
      </c>
      <c r="G31" s="70">
        <f t="shared" si="2"/>
        <v>5706111678.8999996</v>
      </c>
      <c r="H31" s="70">
        <f t="shared" si="2"/>
        <v>-1447862260.0700006</v>
      </c>
      <c r="I31" s="22" t="s">
        <v>35</v>
      </c>
    </row>
    <row r="32" spans="1:9" x14ac:dyDescent="0.2">
      <c r="A32" s="62"/>
      <c r="B32" s="63" t="s">
        <v>17</v>
      </c>
      <c r="C32" s="64">
        <v>0</v>
      </c>
      <c r="D32" s="64">
        <v>0</v>
      </c>
      <c r="E32" s="64">
        <v>0</v>
      </c>
      <c r="F32" s="65">
        <v>0</v>
      </c>
      <c r="G32" s="64">
        <v>0</v>
      </c>
      <c r="H32" s="64">
        <v>0</v>
      </c>
      <c r="I32" s="22" t="s">
        <v>18</v>
      </c>
    </row>
    <row r="33" spans="1:9" x14ac:dyDescent="0.2">
      <c r="A33" s="62"/>
      <c r="B33" s="63" t="s">
        <v>44</v>
      </c>
      <c r="C33" s="64">
        <v>0</v>
      </c>
      <c r="D33" s="64">
        <v>0</v>
      </c>
      <c r="E33" s="64">
        <v>0</v>
      </c>
      <c r="F33" s="65">
        <v>0</v>
      </c>
      <c r="G33" s="64">
        <v>0</v>
      </c>
      <c r="H33" s="64">
        <v>0</v>
      </c>
      <c r="I33" s="22" t="s">
        <v>24</v>
      </c>
    </row>
    <row r="34" spans="1:9" x14ac:dyDescent="0.2">
      <c r="A34" s="62"/>
      <c r="B34" s="63" t="s">
        <v>45</v>
      </c>
      <c r="C34" s="28">
        <v>25472314</v>
      </c>
      <c r="D34" s="28">
        <v>329444998.85000002</v>
      </c>
      <c r="E34" s="28">
        <f>C34+D34</f>
        <v>354917312.85000002</v>
      </c>
      <c r="F34" s="66">
        <v>99171139.209999993</v>
      </c>
      <c r="G34" s="28">
        <v>99171139.209999993</v>
      </c>
      <c r="H34" s="64">
        <f>G34-C34</f>
        <v>73698825.209999993</v>
      </c>
      <c r="I34" s="22" t="s">
        <v>28</v>
      </c>
    </row>
    <row r="35" spans="1:9" ht="22.5" x14ac:dyDescent="0.2">
      <c r="A35" s="62"/>
      <c r="B35" s="63" t="s">
        <v>31</v>
      </c>
      <c r="C35" s="28">
        <v>7128501624.9700003</v>
      </c>
      <c r="D35" s="28">
        <v>692354496.98000002</v>
      </c>
      <c r="E35" s="28">
        <f>C35+D35</f>
        <v>7820856121.9500008</v>
      </c>
      <c r="F35" s="66">
        <v>5606940539.6899996</v>
      </c>
      <c r="G35" s="28">
        <v>5606940539.6899996</v>
      </c>
      <c r="H35" s="64">
        <f>G35-C35</f>
        <v>-1521561085.2800007</v>
      </c>
      <c r="I35" s="22" t="s">
        <v>32</v>
      </c>
    </row>
    <row r="36" spans="1:9" x14ac:dyDescent="0.2">
      <c r="A36" s="62"/>
      <c r="B36" s="63"/>
      <c r="C36" s="64"/>
      <c r="D36" s="64"/>
      <c r="E36" s="64"/>
      <c r="F36" s="65"/>
      <c r="G36" s="64"/>
      <c r="H36" s="64"/>
      <c r="I36" s="22" t="s">
        <v>35</v>
      </c>
    </row>
    <row r="37" spans="1:9" x14ac:dyDescent="0.2">
      <c r="A37" s="72" t="s">
        <v>46</v>
      </c>
      <c r="B37" s="73"/>
      <c r="C37" s="70">
        <f>SUM(C38)</f>
        <v>0</v>
      </c>
      <c r="D37" s="70">
        <v>0</v>
      </c>
      <c r="E37" s="70">
        <v>0</v>
      </c>
      <c r="F37" s="71">
        <f>+F38</f>
        <v>0</v>
      </c>
      <c r="G37" s="70">
        <f>+G38</f>
        <v>0</v>
      </c>
      <c r="H37" s="70">
        <f>+H38</f>
        <v>0</v>
      </c>
      <c r="I37" s="22" t="s">
        <v>35</v>
      </c>
    </row>
    <row r="38" spans="1:9" x14ac:dyDescent="0.2">
      <c r="A38" s="74"/>
      <c r="B38" s="63" t="s">
        <v>33</v>
      </c>
      <c r="C38" s="64">
        <v>0</v>
      </c>
      <c r="D38" s="64">
        <v>0</v>
      </c>
      <c r="E38" s="64">
        <f>+C38+D38</f>
        <v>0</v>
      </c>
      <c r="F38" s="66">
        <v>0</v>
      </c>
      <c r="G38" s="28">
        <v>0</v>
      </c>
      <c r="H38" s="64">
        <f>+G38-C38</f>
        <v>0</v>
      </c>
      <c r="I38" s="22" t="s">
        <v>34</v>
      </c>
    </row>
    <row r="39" spans="1:9" x14ac:dyDescent="0.2">
      <c r="A39" s="75"/>
      <c r="B39" s="76" t="s">
        <v>36</v>
      </c>
      <c r="C39" s="33">
        <f>+C21+C31+C37</f>
        <v>15613367493.970001</v>
      </c>
      <c r="D39" s="33">
        <f>+D21+D31+D37</f>
        <v>1510732265.97</v>
      </c>
      <c r="E39" s="33">
        <f>+E21+E31+E37</f>
        <v>17124099759.940001</v>
      </c>
      <c r="F39" s="33">
        <v>12043343274.34</v>
      </c>
      <c r="G39" s="33">
        <v>12043343274.34</v>
      </c>
      <c r="H39" s="59">
        <f>+H37+H31+H21</f>
        <v>-3570024219.6300011</v>
      </c>
      <c r="I39" s="22" t="s">
        <v>35</v>
      </c>
    </row>
    <row r="40" spans="1:9" x14ac:dyDescent="0.2">
      <c r="A40" s="77"/>
      <c r="B40" s="35"/>
      <c r="C40" s="78"/>
      <c r="D40" s="78"/>
      <c r="E40" s="78"/>
      <c r="F40" s="79" t="s">
        <v>37</v>
      </c>
      <c r="G40" s="80"/>
      <c r="H40" s="81">
        <v>0</v>
      </c>
      <c r="I40" s="22" t="s">
        <v>35</v>
      </c>
    </row>
    <row r="41" spans="1:9" x14ac:dyDescent="0.2">
      <c r="A41" s="82"/>
      <c r="B41" s="83"/>
      <c r="C41" s="84"/>
      <c r="D41" s="84"/>
      <c r="E41" s="84"/>
      <c r="F41" s="85"/>
      <c r="G41" s="85"/>
      <c r="H41" s="84"/>
      <c r="I41" s="22"/>
    </row>
    <row r="42" spans="1:9" x14ac:dyDescent="0.2">
      <c r="B42" s="86" t="s">
        <v>47</v>
      </c>
    </row>
    <row r="43" spans="1:9" ht="11.25" customHeight="1" x14ac:dyDescent="0.2">
      <c r="B43" s="87" t="s">
        <v>48</v>
      </c>
      <c r="C43" s="87"/>
      <c r="D43" s="87"/>
      <c r="E43" s="87"/>
      <c r="F43" s="87"/>
    </row>
    <row r="44" spans="1:9" x14ac:dyDescent="0.2">
      <c r="B44" s="88" t="s">
        <v>49</v>
      </c>
    </row>
    <row r="45" spans="1:9" ht="30.75" customHeight="1" x14ac:dyDescent="0.2">
      <c r="B45" s="87" t="s">
        <v>50</v>
      </c>
      <c r="C45" s="87"/>
      <c r="D45" s="87"/>
      <c r="E45" s="87"/>
      <c r="F45" s="87"/>
      <c r="G45" s="87"/>
      <c r="H45" s="87"/>
    </row>
  </sheetData>
  <sheetProtection formatCells="0" formatColumns="0" formatRows="0" insertRows="0" autoFilter="0"/>
  <mergeCells count="10">
    <mergeCell ref="A31:B31"/>
    <mergeCell ref="B43:F43"/>
    <mergeCell ref="B45:H45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2023-10-27T21:08:52Z</cp:lastPrinted>
  <dcterms:created xsi:type="dcterms:W3CDTF">2023-10-27T21:07:59Z</dcterms:created>
  <dcterms:modified xsi:type="dcterms:W3CDTF">2023-10-27T21:09:05Z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